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C:\Users\cayepes\Desktop\"/>
    </mc:Choice>
  </mc:AlternateContent>
  <xr:revisionPtr revIDLastSave="0" documentId="13_ncr:1_{61DB7D9F-5A06-49F6-B8AF-E10BDF30C675}" xr6:coauthVersionLast="47" xr6:coauthVersionMax="47" xr10:uidLastSave="{00000000-0000-0000-0000-000000000000}"/>
  <bookViews>
    <workbookView xWindow="-120" yWindow="-120" windowWidth="20730" windowHeight="11160" tabRatio="509" firstSheet="3" activeTab="4" xr2:uid="{00000000-000D-0000-FFFF-FFFF00000000}"/>
  </bookViews>
  <sheets>
    <sheet name="Matriz de riesgos" sheetId="11" r:id="rId1"/>
    <sheet name="Herramienta escala calificación" sheetId="2" r:id="rId2"/>
    <sheet name="Analisis mapa de calor" sheetId="7" r:id="rId3"/>
    <sheet name="Verificación calidad control" sheetId="9" r:id="rId4"/>
    <sheet name="Actividades significativas" sheetId="3" r:id="rId5"/>
  </sheets>
  <definedNames>
    <definedName name="_xlnm._FilterDatabase" localSheetId="0" hidden="1">'Matriz de riesgos'!$A$6:$CP$207</definedName>
    <definedName name="_xlnm._FilterDatabase" localSheetId="3" hidden="1">'Verificación calidad control'!$A$7:$AG$209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09" i="9" l="1"/>
  <c r="L21" i="3"/>
  <c r="L17" i="3"/>
  <c r="L18" i="3"/>
  <c r="L19" i="3"/>
  <c r="L9" i="3"/>
  <c r="L20" i="3"/>
  <c r="L16" i="3"/>
  <c r="L13" i="3"/>
  <c r="L14" i="3"/>
  <c r="L15" i="3"/>
  <c r="L12" i="3"/>
  <c r="L10" i="3"/>
  <c r="L11" i="3"/>
  <c r="L8" i="3"/>
  <c r="D8" i="7"/>
  <c r="C8" i="7"/>
  <c r="B8" i="7"/>
  <c r="A8" i="7"/>
  <c r="E8" i="7" l="1"/>
  <c r="J115"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8" i="9"/>
  <c r="D139" i="9"/>
  <c r="D140" i="9"/>
  <c r="D141" i="9"/>
  <c r="D142" i="9"/>
  <c r="D143" i="9"/>
  <c r="D144" i="9"/>
  <c r="D145" i="9"/>
  <c r="D146" i="9"/>
  <c r="D147" i="9"/>
  <c r="D148" i="9"/>
  <c r="D149" i="9"/>
  <c r="D150" i="9"/>
  <c r="D151" i="9"/>
  <c r="D152" i="9"/>
  <c r="D153" i="9"/>
  <c r="D154"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08" i="9"/>
  <c r="K207" i="9"/>
  <c r="L207" i="9" a="1"/>
  <c r="L207" i="9" s="1"/>
  <c r="K208" i="9"/>
  <c r="L208" i="9" s="1" a="1"/>
  <c r="L208" i="9" s="1"/>
  <c r="J9" i="9"/>
  <c r="J10" i="9"/>
  <c r="J11" i="9"/>
  <c r="J12" i="9"/>
  <c r="J13"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J47" i="9"/>
  <c r="J48" i="9"/>
  <c r="J49" i="9"/>
  <c r="J50" i="9"/>
  <c r="J51" i="9"/>
  <c r="J52" i="9"/>
  <c r="J53" i="9"/>
  <c r="J54" i="9"/>
  <c r="J55" i="9"/>
  <c r="J56" i="9"/>
  <c r="J57" i="9"/>
  <c r="J58" i="9"/>
  <c r="J59" i="9"/>
  <c r="J60" i="9"/>
  <c r="J61" i="9"/>
  <c r="J62" i="9"/>
  <c r="J63" i="9"/>
  <c r="J64" i="9"/>
  <c r="J65" i="9"/>
  <c r="J66" i="9"/>
  <c r="J67" i="9"/>
  <c r="J68" i="9"/>
  <c r="J69" i="9"/>
  <c r="J70" i="9"/>
  <c r="J71" i="9"/>
  <c r="J72" i="9"/>
  <c r="J73" i="9"/>
  <c r="J74" i="9"/>
  <c r="J75" i="9"/>
  <c r="J76" i="9"/>
  <c r="J77" i="9"/>
  <c r="J78" i="9"/>
  <c r="J79" i="9"/>
  <c r="J80" i="9"/>
  <c r="J81" i="9"/>
  <c r="J82" i="9"/>
  <c r="J83" i="9"/>
  <c r="J84" i="9"/>
  <c r="J85" i="9"/>
  <c r="J86" i="9"/>
  <c r="J87" i="9"/>
  <c r="J88" i="9"/>
  <c r="J89" i="9"/>
  <c r="J90" i="9"/>
  <c r="J91" i="9"/>
  <c r="J92" i="9"/>
  <c r="J93" i="9"/>
  <c r="J94" i="9"/>
  <c r="J95" i="9"/>
  <c r="J96" i="9"/>
  <c r="J97" i="9"/>
  <c r="J98" i="9"/>
  <c r="J99" i="9"/>
  <c r="J100" i="9"/>
  <c r="J101" i="9"/>
  <c r="J102" i="9"/>
  <c r="J103" i="9"/>
  <c r="J104" i="9"/>
  <c r="J105" i="9"/>
  <c r="J106" i="9"/>
  <c r="J107" i="9"/>
  <c r="J108" i="9"/>
  <c r="J109" i="9"/>
  <c r="J110" i="9"/>
  <c r="J111" i="9"/>
  <c r="J112" i="9"/>
  <c r="J113" i="9"/>
  <c r="J114" i="9"/>
  <c r="J116" i="9"/>
  <c r="J117" i="9"/>
  <c r="J118" i="9"/>
  <c r="J119" i="9"/>
  <c r="J120" i="9"/>
  <c r="J121" i="9"/>
  <c r="J122" i="9"/>
  <c r="J123" i="9"/>
  <c r="J124" i="9"/>
  <c r="J125" i="9"/>
  <c r="J126" i="9"/>
  <c r="J127" i="9"/>
  <c r="J128" i="9"/>
  <c r="J129" i="9"/>
  <c r="J130" i="9"/>
  <c r="J131" i="9"/>
  <c r="J132" i="9"/>
  <c r="J133" i="9"/>
  <c r="J134" i="9"/>
  <c r="J135" i="9"/>
  <c r="J136" i="9"/>
  <c r="J8" i="9"/>
  <c r="D9" i="9"/>
  <c r="K81" i="11" l="1"/>
  <c r="K37" i="11"/>
  <c r="L81" i="11" l="1" a="1"/>
  <c r="L81" i="11" s="1"/>
  <c r="M81" i="11" s="1" a="1"/>
  <c r="M81" i="11" s="1"/>
  <c r="N81" i="11" s="1" a="1"/>
  <c r="N81" i="11" s="1"/>
  <c r="K80" i="9"/>
  <c r="L80" i="9" s="1" a="1"/>
  <c r="L80" i="9" s="1"/>
  <c r="L37" i="11" a="1"/>
  <c r="L37" i="11" s="1"/>
  <c r="M37" i="11" s="1" a="1"/>
  <c r="M37" i="11" s="1"/>
  <c r="N37" i="11" s="1" a="1"/>
  <c r="N37" i="11" s="1"/>
  <c r="K36" i="9"/>
  <c r="L36" i="9" s="1" a="1"/>
  <c r="L36" i="9" s="1"/>
  <c r="K207"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2" i="11"/>
  <c r="K83" i="11"/>
  <c r="K84" i="11"/>
  <c r="K85" i="11"/>
  <c r="K86" i="11"/>
  <c r="K87" i="11"/>
  <c r="K88" i="11"/>
  <c r="K89" i="11"/>
  <c r="K90" i="11"/>
  <c r="K91" i="11"/>
  <c r="K92" i="11"/>
  <c r="K93" i="11"/>
  <c r="K94" i="11"/>
  <c r="K95" i="11"/>
  <c r="K96" i="11"/>
  <c r="K97" i="11"/>
  <c r="K98" i="11"/>
  <c r="K99" i="11"/>
  <c r="K100" i="11"/>
  <c r="K101" i="11"/>
  <c r="K102" i="11"/>
  <c r="K103" i="11"/>
  <c r="K104" i="11"/>
  <c r="K105" i="11"/>
  <c r="K106" i="11"/>
  <c r="K107" i="11"/>
  <c r="K108" i="11"/>
  <c r="K109" i="11"/>
  <c r="K110" i="11"/>
  <c r="K111" i="11"/>
  <c r="K112" i="11"/>
  <c r="K113" i="11"/>
  <c r="K114" i="11"/>
  <c r="K115" i="11"/>
  <c r="K116" i="11"/>
  <c r="K117" i="11"/>
  <c r="K118" i="11"/>
  <c r="K119" i="11"/>
  <c r="K120" i="11"/>
  <c r="K121" i="11"/>
  <c r="K122" i="11"/>
  <c r="K123" i="11"/>
  <c r="K124" i="11"/>
  <c r="K125" i="11"/>
  <c r="K126" i="11"/>
  <c r="K127" i="11"/>
  <c r="K128" i="11"/>
  <c r="K129" i="11"/>
  <c r="K130" i="11"/>
  <c r="K131" i="11"/>
  <c r="K132" i="11"/>
  <c r="K133" i="11"/>
  <c r="K134" i="11"/>
  <c r="K135" i="11"/>
  <c r="K136" i="11"/>
  <c r="K137" i="11"/>
  <c r="K138" i="11"/>
  <c r="K137" i="9" s="1"/>
  <c r="K139" i="11"/>
  <c r="K140" i="11"/>
  <c r="K141" i="11"/>
  <c r="K142" i="11"/>
  <c r="K143" i="11"/>
  <c r="K144" i="11"/>
  <c r="K145" i="11"/>
  <c r="K146" i="11"/>
  <c r="K147" i="11"/>
  <c r="K148" i="11"/>
  <c r="K149" i="11"/>
  <c r="K150" i="11"/>
  <c r="K151" i="11"/>
  <c r="K152" i="11"/>
  <c r="K153" i="11"/>
  <c r="K154" i="11"/>
  <c r="K155" i="11"/>
  <c r="K156" i="11"/>
  <c r="K157" i="11"/>
  <c r="K158" i="11"/>
  <c r="K159" i="11"/>
  <c r="K160" i="11"/>
  <c r="K161" i="11"/>
  <c r="K162" i="11"/>
  <c r="K163" i="11"/>
  <c r="K164" i="11"/>
  <c r="K165" i="11"/>
  <c r="K166" i="11"/>
  <c r="K167" i="11"/>
  <c r="K168" i="11"/>
  <c r="K169" i="11"/>
  <c r="K170" i="11"/>
  <c r="K171" i="11"/>
  <c r="K172" i="11"/>
  <c r="K173" i="11"/>
  <c r="K174" i="11"/>
  <c r="K175" i="11"/>
  <c r="K176" i="11"/>
  <c r="K177" i="11"/>
  <c r="K178" i="11"/>
  <c r="K179" i="11"/>
  <c r="K180" i="11"/>
  <c r="K181" i="11"/>
  <c r="K182" i="11"/>
  <c r="K183" i="11"/>
  <c r="K184" i="11"/>
  <c r="K185" i="11"/>
  <c r="K186" i="11"/>
  <c r="K187" i="11"/>
  <c r="K188" i="11"/>
  <c r="K189" i="11"/>
  <c r="K190" i="11"/>
  <c r="K191" i="11"/>
  <c r="K192" i="11"/>
  <c r="K193" i="11"/>
  <c r="K194" i="11"/>
  <c r="K195" i="11"/>
  <c r="K196" i="11"/>
  <c r="K197" i="11"/>
  <c r="K198" i="11"/>
  <c r="K199" i="11"/>
  <c r="K200" i="11"/>
  <c r="K201" i="11"/>
  <c r="K202" i="11"/>
  <c r="K203" i="11"/>
  <c r="K204" i="11"/>
  <c r="K205" i="11"/>
  <c r="K206" i="11"/>
  <c r="K9" i="11"/>
  <c r="K8" i="9" s="1"/>
  <c r="L194" i="11" l="1" a="1"/>
  <c r="L194" i="11" s="1"/>
  <c r="M194" i="11" s="1" a="1"/>
  <c r="M194" i="11" s="1"/>
  <c r="N194" i="11" s="1" a="1"/>
  <c r="N194" i="11" s="1"/>
  <c r="K193" i="9"/>
  <c r="L193" i="9" s="1" a="1"/>
  <c r="L193" i="9" s="1"/>
  <c r="L178" i="11" a="1"/>
  <c r="L178" i="11" s="1"/>
  <c r="M178" i="11" s="1" a="1"/>
  <c r="M178" i="11" s="1"/>
  <c r="K177" i="9"/>
  <c r="L177" i="9" s="1" a="1"/>
  <c r="L177" i="9" s="1"/>
  <c r="L162" i="11" a="1"/>
  <c r="L162" i="11" s="1"/>
  <c r="M162" i="11" s="1" a="1"/>
  <c r="M162" i="11" s="1"/>
  <c r="K161" i="9"/>
  <c r="L161" i="9" s="1" a="1"/>
  <c r="L161" i="9" s="1"/>
  <c r="L146" i="11" a="1"/>
  <c r="L146" i="11" s="1"/>
  <c r="M146" i="11" s="1" a="1"/>
  <c r="M146" i="11" s="1"/>
  <c r="N146" i="11" s="1" a="1"/>
  <c r="N146" i="11" s="1"/>
  <c r="K145" i="9"/>
  <c r="L145" i="9" s="1" a="1"/>
  <c r="L145" i="9" s="1"/>
  <c r="L130" i="11" a="1"/>
  <c r="L130" i="11" s="1"/>
  <c r="M130" i="11" s="1" a="1"/>
  <c r="M130" i="11" s="1"/>
  <c r="N130" i="11" s="1" a="1"/>
  <c r="N130" i="11" s="1"/>
  <c r="K129" i="9"/>
  <c r="L129" i="9" s="1" a="1"/>
  <c r="L129" i="9" s="1"/>
  <c r="L122" i="11" a="1"/>
  <c r="L122" i="11" s="1"/>
  <c r="M122" i="11" s="1" a="1"/>
  <c r="M122" i="11" s="1"/>
  <c r="N122" i="11" s="1" a="1"/>
  <c r="N122" i="11" s="1"/>
  <c r="K121" i="9"/>
  <c r="L121" i="9" s="1" a="1"/>
  <c r="L121" i="9" s="1"/>
  <c r="L90" i="11" a="1"/>
  <c r="L90" i="11" s="1"/>
  <c r="M90" i="11" s="1" a="1"/>
  <c r="M90" i="11" s="1"/>
  <c r="N90" i="11" s="1" a="1"/>
  <c r="N90" i="11" s="1"/>
  <c r="K89" i="9"/>
  <c r="L89" i="9" s="1" a="1"/>
  <c r="L89" i="9" s="1"/>
  <c r="L193" i="11" a="1"/>
  <c r="L193" i="11" s="1"/>
  <c r="M193" i="11" s="1" a="1"/>
  <c r="M193" i="11" s="1"/>
  <c r="N193" i="11" s="1" a="1"/>
  <c r="N193" i="11" s="1"/>
  <c r="K192" i="9"/>
  <c r="L192" i="9" s="1" a="1"/>
  <c r="L192" i="9" s="1"/>
  <c r="L177" i="11" a="1"/>
  <c r="L177" i="11" s="1"/>
  <c r="M177" i="11" s="1" a="1"/>
  <c r="M177" i="11" s="1"/>
  <c r="N177" i="11" s="1" a="1"/>
  <c r="N177" i="11" s="1"/>
  <c r="K176" i="9"/>
  <c r="L176" i="9" s="1" a="1"/>
  <c r="L176" i="9" s="1"/>
  <c r="L161" i="11" a="1"/>
  <c r="L161" i="11" s="1"/>
  <c r="M161" i="11" s="1" a="1"/>
  <c r="M161" i="11" s="1"/>
  <c r="N161" i="11" s="1" a="1"/>
  <c r="N161" i="11" s="1"/>
  <c r="K160" i="9"/>
  <c r="L160" i="9" s="1" a="1"/>
  <c r="L160" i="9" s="1"/>
  <c r="L199" i="11" a="1"/>
  <c r="L199" i="11" s="1"/>
  <c r="M199" i="11" s="1" a="1"/>
  <c r="M199" i="11" s="1"/>
  <c r="K198" i="9"/>
  <c r="L198" i="9" s="1" a="1"/>
  <c r="L198" i="9" s="1"/>
  <c r="L191" i="11" a="1"/>
  <c r="L191" i="11" s="1"/>
  <c r="M191" i="11" s="1" a="1"/>
  <c r="M191" i="11" s="1"/>
  <c r="N191" i="11" s="1" a="1"/>
  <c r="N191" i="11" s="1"/>
  <c r="K190" i="9"/>
  <c r="L190" i="9" s="1" a="1"/>
  <c r="L190" i="9" s="1"/>
  <c r="L183" i="11" a="1"/>
  <c r="L183" i="11" s="1"/>
  <c r="M183" i="11" s="1" a="1"/>
  <c r="M183" i="11" s="1"/>
  <c r="N183" i="11" s="1" a="1"/>
  <c r="N183" i="11" s="1"/>
  <c r="K182" i="9"/>
  <c r="L182" i="9" s="1" a="1"/>
  <c r="L182" i="9" s="1"/>
  <c r="L175" i="11" a="1"/>
  <c r="L175" i="11" s="1"/>
  <c r="M175" i="11" s="1" a="1"/>
  <c r="M175" i="11" s="1"/>
  <c r="N175" i="11" s="1" a="1"/>
  <c r="N175" i="11" s="1"/>
  <c r="K174" i="9"/>
  <c r="L174" i="9" s="1" a="1"/>
  <c r="L174" i="9" s="1"/>
  <c r="L167" i="11" a="1"/>
  <c r="L167" i="11" s="1"/>
  <c r="M167" i="11" s="1" a="1"/>
  <c r="M167" i="11" s="1"/>
  <c r="N167" i="11" s="1" a="1"/>
  <c r="N167" i="11" s="1"/>
  <c r="K166" i="9"/>
  <c r="L166" i="9" s="1" a="1"/>
  <c r="L166" i="9" s="1"/>
  <c r="L159" i="11" a="1"/>
  <c r="L159" i="11" s="1"/>
  <c r="M159" i="11" s="1" a="1"/>
  <c r="M159" i="11" s="1"/>
  <c r="N159" i="11" s="1" a="1"/>
  <c r="N159" i="11" s="1"/>
  <c r="K158" i="9"/>
  <c r="L158" i="9" s="1" a="1"/>
  <c r="L158" i="9" s="1"/>
  <c r="L151" i="11" a="1"/>
  <c r="L151" i="11" s="1"/>
  <c r="M151" i="11" s="1" a="1"/>
  <c r="M151" i="11" s="1"/>
  <c r="N151" i="11" s="1" a="1"/>
  <c r="N151" i="11" s="1"/>
  <c r="K150" i="9"/>
  <c r="L150" i="9" s="1" a="1"/>
  <c r="L150" i="9" s="1"/>
  <c r="L143" i="11" a="1"/>
  <c r="L143" i="11" s="1"/>
  <c r="M143" i="11" s="1" a="1"/>
  <c r="M143" i="11" s="1"/>
  <c r="N143" i="11" s="1" a="1"/>
  <c r="N143" i="11" s="1"/>
  <c r="K142" i="9"/>
  <c r="L142" i="9" s="1" a="1"/>
  <c r="L142" i="9" s="1"/>
  <c r="L135" i="11" a="1"/>
  <c r="L135" i="11" s="1"/>
  <c r="M135" i="11" s="1" a="1"/>
  <c r="M135" i="11" s="1"/>
  <c r="N135" i="11" s="1" a="1"/>
  <c r="N135" i="11" s="1"/>
  <c r="K134" i="9"/>
  <c r="L134" i="9" s="1" a="1"/>
  <c r="L134" i="9" s="1"/>
  <c r="L127" i="11" a="1"/>
  <c r="L127" i="11" s="1"/>
  <c r="M127" i="11" s="1" a="1"/>
  <c r="M127" i="11" s="1"/>
  <c r="N127" i="11" s="1" a="1"/>
  <c r="N127" i="11" s="1"/>
  <c r="K126" i="9"/>
  <c r="L126" i="9" s="1" a="1"/>
  <c r="L126" i="9" s="1"/>
  <c r="L119" i="11" a="1"/>
  <c r="L119" i="11" s="1"/>
  <c r="M119" i="11" s="1" a="1"/>
  <c r="M119" i="11" s="1"/>
  <c r="N119" i="11" s="1" a="1"/>
  <c r="N119" i="11" s="1"/>
  <c r="K118" i="9"/>
  <c r="L118" i="9" s="1" a="1"/>
  <c r="L118" i="9" s="1"/>
  <c r="L111" i="11" a="1"/>
  <c r="L111" i="11" s="1"/>
  <c r="M111" i="11" s="1" a="1"/>
  <c r="M111" i="11" s="1"/>
  <c r="N111" i="11" s="1" a="1"/>
  <c r="N111" i="11" s="1"/>
  <c r="K110" i="9"/>
  <c r="L110" i="9" s="1" a="1"/>
  <c r="L110" i="9" s="1"/>
  <c r="L103" i="11" a="1"/>
  <c r="L103" i="11" s="1"/>
  <c r="M103" i="11" s="1" a="1"/>
  <c r="M103" i="11" s="1"/>
  <c r="N103" i="11" s="1" a="1"/>
  <c r="N103" i="11" s="1"/>
  <c r="K102" i="9"/>
  <c r="L102" i="9" s="1" a="1"/>
  <c r="L102" i="9" s="1"/>
  <c r="L95" i="11" a="1"/>
  <c r="L95" i="11" s="1"/>
  <c r="M95" i="11" s="1" a="1"/>
  <c r="M95" i="11" s="1"/>
  <c r="N95" i="11" s="1" a="1"/>
  <c r="N95" i="11" s="1"/>
  <c r="K94" i="9"/>
  <c r="L94" i="9" s="1" a="1"/>
  <c r="L94" i="9" s="1"/>
  <c r="L87" i="11" a="1"/>
  <c r="L87" i="11" s="1"/>
  <c r="M87" i="11" s="1" a="1"/>
  <c r="M87" i="11" s="1"/>
  <c r="N87" i="11" s="1" a="1"/>
  <c r="N87" i="11" s="1"/>
  <c r="K86" i="9"/>
  <c r="L86" i="9" s="1" a="1"/>
  <c r="L86" i="9" s="1"/>
  <c r="L78" i="11" a="1"/>
  <c r="L78" i="11" s="1"/>
  <c r="M78" i="11" s="1" a="1"/>
  <c r="M78" i="11" s="1"/>
  <c r="N78" i="11" s="1" a="1"/>
  <c r="N78" i="11" s="1"/>
  <c r="K77" i="9"/>
  <c r="L77" i="9" s="1" a="1"/>
  <c r="L77" i="9" s="1"/>
  <c r="L70" i="11" a="1"/>
  <c r="L70" i="11" s="1"/>
  <c r="M70" i="11" s="1" a="1"/>
  <c r="M70" i="11" s="1"/>
  <c r="N70" i="11" s="1" a="1"/>
  <c r="N70" i="11" s="1"/>
  <c r="K69" i="9"/>
  <c r="L69" i="9" s="1" a="1"/>
  <c r="L69" i="9" s="1"/>
  <c r="L62" i="11" a="1"/>
  <c r="L62" i="11" s="1"/>
  <c r="M62" i="11" s="1" a="1"/>
  <c r="M62" i="11" s="1"/>
  <c r="N62" i="11" s="1" a="1"/>
  <c r="N62" i="11" s="1"/>
  <c r="K61" i="9"/>
  <c r="L61" i="9" s="1" a="1"/>
  <c r="L61" i="9" s="1"/>
  <c r="L54" i="11" a="1"/>
  <c r="L54" i="11" s="1"/>
  <c r="M54" i="11" s="1" a="1"/>
  <c r="M54" i="11" s="1"/>
  <c r="N54" i="11" s="1" a="1"/>
  <c r="N54" i="11" s="1"/>
  <c r="K53" i="9"/>
  <c r="L53" i="9" s="1" a="1"/>
  <c r="L53" i="9" s="1"/>
  <c r="L46" i="11" a="1"/>
  <c r="L46" i="11" s="1"/>
  <c r="M46" i="11" s="1" a="1"/>
  <c r="M46" i="11" s="1"/>
  <c r="N46" i="11" s="1" a="1"/>
  <c r="N46" i="11" s="1"/>
  <c r="K45" i="9"/>
  <c r="L45" i="9" s="1" a="1"/>
  <c r="L45" i="9" s="1"/>
  <c r="L38" i="11" a="1"/>
  <c r="L38" i="11" s="1"/>
  <c r="M38" i="11" s="1" a="1"/>
  <c r="M38" i="11" s="1"/>
  <c r="N38" i="11" s="1" a="1"/>
  <c r="N38" i="11" s="1"/>
  <c r="K37" i="9"/>
  <c r="L37" i="9" s="1" a="1"/>
  <c r="L37" i="9" s="1"/>
  <c r="L29" i="11" a="1"/>
  <c r="L29" i="11" s="1"/>
  <c r="M29" i="11" s="1" a="1"/>
  <c r="M29" i="11" s="1"/>
  <c r="N29" i="11" s="1" a="1"/>
  <c r="N29" i="11" s="1"/>
  <c r="K28" i="9"/>
  <c r="L28" i="9" s="1" a="1"/>
  <c r="L28" i="9" s="1"/>
  <c r="L21" i="11" a="1"/>
  <c r="L21" i="11" s="1"/>
  <c r="M21" i="11" s="1" a="1"/>
  <c r="M21" i="11" s="1"/>
  <c r="N21" i="11" s="1" a="1"/>
  <c r="N21" i="11" s="1"/>
  <c r="K20" i="9"/>
  <c r="L20" i="9" s="1" a="1"/>
  <c r="L20" i="9" s="1"/>
  <c r="L13" i="11" a="1"/>
  <c r="L13" i="11" s="1"/>
  <c r="M13" i="11" s="1" a="1"/>
  <c r="M13" i="11" s="1"/>
  <c r="N13" i="11" s="1" a="1"/>
  <c r="N13" i="11" s="1"/>
  <c r="K12" i="9"/>
  <c r="L12" i="9" s="1" a="1"/>
  <c r="L12" i="9" s="1"/>
  <c r="L206" i="11" a="1"/>
  <c r="L206" i="11" s="1"/>
  <c r="M206" i="11" s="1" a="1"/>
  <c r="M206" i="11" s="1"/>
  <c r="N206" i="11" s="1" a="1"/>
  <c r="N206" i="11" s="1"/>
  <c r="K205" i="9"/>
  <c r="L205" i="9" s="1" a="1"/>
  <c r="L205" i="9" s="1"/>
  <c r="L190" i="11" a="1"/>
  <c r="L190" i="11" s="1"/>
  <c r="M190" i="11" s="1" a="1"/>
  <c r="M190" i="11" s="1"/>
  <c r="N190" i="11" s="1" a="1"/>
  <c r="N190" i="11" s="1"/>
  <c r="K189" i="9"/>
  <c r="L189" i="9" s="1" a="1"/>
  <c r="L189" i="9" s="1"/>
  <c r="L174" i="11" a="1"/>
  <c r="L174" i="11" s="1"/>
  <c r="M174" i="11" s="1" a="1"/>
  <c r="M174" i="11" s="1"/>
  <c r="N174" i="11" s="1" a="1"/>
  <c r="N174" i="11" s="1"/>
  <c r="K173" i="9"/>
  <c r="L173" i="9" s="1" a="1"/>
  <c r="L173" i="9" s="1"/>
  <c r="L158" i="11" a="1"/>
  <c r="L158" i="11" s="1"/>
  <c r="M158" i="11" s="1" a="1"/>
  <c r="M158" i="11" s="1"/>
  <c r="N158" i="11" s="1" a="1"/>
  <c r="N158" i="11" s="1"/>
  <c r="K157" i="9"/>
  <c r="L157" i="9" s="1" a="1"/>
  <c r="L157" i="9" s="1"/>
  <c r="L150" i="11" a="1"/>
  <c r="L150" i="11" s="1"/>
  <c r="M150" i="11" s="1" a="1"/>
  <c r="M150" i="11" s="1"/>
  <c r="N150" i="11" s="1" a="1"/>
  <c r="N150" i="11" s="1"/>
  <c r="K149" i="9"/>
  <c r="L149" i="9" s="1" a="1"/>
  <c r="L149" i="9" s="1"/>
  <c r="L134" i="11" a="1"/>
  <c r="L134" i="11" s="1"/>
  <c r="M134" i="11" s="1" a="1"/>
  <c r="M134" i="11" s="1"/>
  <c r="N134" i="11" s="1" a="1"/>
  <c r="N134" i="11" s="1"/>
  <c r="K133" i="9"/>
  <c r="L133" i="9" s="1" a="1"/>
  <c r="L133" i="9" s="1"/>
  <c r="L118" i="11" a="1"/>
  <c r="L118" i="11" s="1"/>
  <c r="M118" i="11" s="1" a="1"/>
  <c r="M118" i="11" s="1"/>
  <c r="N118" i="11" s="1" a="1"/>
  <c r="N118" i="11" s="1"/>
  <c r="K117" i="9"/>
  <c r="L117" i="9" s="1" a="1"/>
  <c r="L117" i="9" s="1"/>
  <c r="L102" i="11" a="1"/>
  <c r="L102" i="11" s="1"/>
  <c r="M102" i="11" s="1" a="1"/>
  <c r="M102" i="11" s="1"/>
  <c r="N102" i="11" s="1" a="1"/>
  <c r="N102" i="11" s="1"/>
  <c r="K101" i="9"/>
  <c r="L101" i="9" s="1" a="1"/>
  <c r="L101" i="9" s="1"/>
  <c r="L86" i="11" a="1"/>
  <c r="L86" i="11" s="1"/>
  <c r="M86" i="11" s="1" a="1"/>
  <c r="M86" i="11" s="1"/>
  <c r="N86" i="11" s="1" a="1"/>
  <c r="N86" i="11" s="1"/>
  <c r="K85" i="9"/>
  <c r="L85" i="9" s="1" a="1"/>
  <c r="L85" i="9" s="1"/>
  <c r="L69" i="11" a="1"/>
  <c r="L69" i="11" s="1"/>
  <c r="M69" i="11" s="1" a="1"/>
  <c r="M69" i="11" s="1"/>
  <c r="N69" i="11" s="1" a="1"/>
  <c r="N69" i="11" s="1"/>
  <c r="K68" i="9"/>
  <c r="L68" i="9" s="1" a="1"/>
  <c r="L68" i="9" s="1"/>
  <c r="L53" i="11" a="1"/>
  <c r="L53" i="11" s="1"/>
  <c r="M53" i="11" s="1" a="1"/>
  <c r="M53" i="11" s="1"/>
  <c r="N53" i="11" s="1" a="1"/>
  <c r="N53" i="11" s="1"/>
  <c r="K52" i="9"/>
  <c r="L52" i="9" s="1" a="1"/>
  <c r="L52" i="9" s="1"/>
  <c r="L36" i="11" a="1"/>
  <c r="L36" i="11" s="1"/>
  <c r="M36" i="11" s="1" a="1"/>
  <c r="M36" i="11" s="1"/>
  <c r="N36" i="11" s="1" a="1"/>
  <c r="N36" i="11" s="1"/>
  <c r="K35" i="9"/>
  <c r="L35" i="9" s="1" a="1"/>
  <c r="L35" i="9" s="1"/>
  <c r="L12" i="11" a="1"/>
  <c r="L12" i="11" s="1"/>
  <c r="M12" i="11" s="1" a="1"/>
  <c r="M12" i="11" s="1"/>
  <c r="N12" i="11" s="1" a="1"/>
  <c r="N12" i="11" s="1"/>
  <c r="K11" i="9"/>
  <c r="L11" i="9" s="1" a="1"/>
  <c r="L11" i="9" s="1"/>
  <c r="L197" i="11" a="1"/>
  <c r="L197" i="11" s="1"/>
  <c r="M197" i="11" s="1" a="1"/>
  <c r="M197" i="11" s="1"/>
  <c r="N197" i="11" s="1" a="1"/>
  <c r="N197" i="11" s="1"/>
  <c r="K196" i="9"/>
  <c r="L196" i="9" s="1" a="1"/>
  <c r="L196" i="9" s="1"/>
  <c r="L181" i="11" a="1"/>
  <c r="L181" i="11" s="1"/>
  <c r="M181" i="11" s="1" a="1"/>
  <c r="M181" i="11" s="1"/>
  <c r="N181" i="11" s="1" a="1"/>
  <c r="N181" i="11" s="1"/>
  <c r="K180" i="9"/>
  <c r="L180" i="9" s="1" a="1"/>
  <c r="L180" i="9" s="1"/>
  <c r="L165" i="11" a="1"/>
  <c r="L165" i="11" s="1"/>
  <c r="M165" i="11" s="1" a="1"/>
  <c r="M165" i="11" s="1"/>
  <c r="N165" i="11" s="1" a="1"/>
  <c r="N165" i="11" s="1"/>
  <c r="K164" i="9"/>
  <c r="L164" i="9" s="1" a="1"/>
  <c r="L164" i="9" s="1"/>
  <c r="L149" i="11" a="1"/>
  <c r="L149" i="11" s="1"/>
  <c r="M149" i="11" s="1" a="1"/>
  <c r="M149" i="11" s="1"/>
  <c r="N149" i="11" s="1" a="1"/>
  <c r="N149" i="11" s="1"/>
  <c r="K148" i="9"/>
  <c r="L148" i="9" s="1" a="1"/>
  <c r="L148" i="9" s="1"/>
  <c r="L133" i="11" a="1"/>
  <c r="L133" i="11" s="1"/>
  <c r="M133" i="11" s="1" a="1"/>
  <c r="M133" i="11" s="1"/>
  <c r="N133" i="11" s="1" a="1"/>
  <c r="N133" i="11" s="1"/>
  <c r="K132" i="9"/>
  <c r="L132" i="9" s="1" a="1"/>
  <c r="L132" i="9" s="1"/>
  <c r="L125" i="11" a="1"/>
  <c r="L125" i="11" s="1"/>
  <c r="M125" i="11" s="1" a="1"/>
  <c r="M125" i="11" s="1"/>
  <c r="N125" i="11" s="1" a="1"/>
  <c r="N125" i="11" s="1"/>
  <c r="K124" i="9"/>
  <c r="L124" i="9" s="1" a="1"/>
  <c r="L124" i="9" s="1"/>
  <c r="L109" i="11" a="1"/>
  <c r="L109" i="11" s="1"/>
  <c r="M109" i="11" s="1" a="1"/>
  <c r="M109" i="11" s="1"/>
  <c r="N109" i="11" s="1" a="1"/>
  <c r="N109" i="11" s="1"/>
  <c r="K108" i="9"/>
  <c r="L108" i="9" s="1" a="1"/>
  <c r="L108" i="9" s="1"/>
  <c r="L93" i="11" a="1"/>
  <c r="L93" i="11" s="1"/>
  <c r="M93" i="11" s="1" a="1"/>
  <c r="M93" i="11" s="1"/>
  <c r="N93" i="11" s="1" a="1"/>
  <c r="N93" i="11" s="1"/>
  <c r="K92" i="9"/>
  <c r="L92" i="9" s="1" a="1"/>
  <c r="L92" i="9" s="1"/>
  <c r="L68" i="11" a="1"/>
  <c r="L68" i="11" s="1"/>
  <c r="M68" i="11" s="1" a="1"/>
  <c r="M68" i="11" s="1"/>
  <c r="N68" i="11" s="1" a="1"/>
  <c r="N68" i="11" s="1"/>
  <c r="K67" i="9"/>
  <c r="L67" i="9" s="1" a="1"/>
  <c r="L67" i="9" s="1"/>
  <c r="L52" i="11" a="1"/>
  <c r="L52" i="11" s="1"/>
  <c r="M52" i="11" s="1" a="1"/>
  <c r="M52" i="11" s="1"/>
  <c r="N52" i="11" s="1" a="1"/>
  <c r="N52" i="11" s="1"/>
  <c r="K51" i="9"/>
  <c r="L51" i="9" s="1" a="1"/>
  <c r="L51" i="9" s="1"/>
  <c r="L35" i="11" a="1"/>
  <c r="L35" i="11" s="1"/>
  <c r="M35" i="11" s="1" a="1"/>
  <c r="M35" i="11" s="1"/>
  <c r="N35" i="11" s="1" a="1"/>
  <c r="N35" i="11" s="1"/>
  <c r="K34" i="9"/>
  <c r="L34" i="9" s="1" a="1"/>
  <c r="L34" i="9" s="1"/>
  <c r="L11" i="11" a="1"/>
  <c r="L11" i="11" s="1"/>
  <c r="M11" i="11" s="1" a="1"/>
  <c r="M11" i="11" s="1"/>
  <c r="N11" i="11" s="1" a="1"/>
  <c r="N11" i="11" s="1"/>
  <c r="K10" i="9"/>
  <c r="L10" i="9" s="1" a="1"/>
  <c r="L10" i="9" s="1"/>
  <c r="L204" i="11" a="1"/>
  <c r="L204" i="11" s="1"/>
  <c r="M204" i="11" s="1" a="1"/>
  <c r="M204" i="11" s="1"/>
  <c r="N204" i="11" s="1" a="1"/>
  <c r="N204" i="11" s="1"/>
  <c r="K203" i="9"/>
  <c r="L203" i="9" s="1" a="1"/>
  <c r="L203" i="9" s="1"/>
  <c r="L196" i="11" a="1"/>
  <c r="L196" i="11" s="1"/>
  <c r="M196" i="11" s="1" a="1"/>
  <c r="M196" i="11" s="1"/>
  <c r="N196" i="11" s="1" a="1"/>
  <c r="N196" i="11" s="1"/>
  <c r="K195" i="9"/>
  <c r="L195" i="9" s="1" a="1"/>
  <c r="L195" i="9" s="1"/>
  <c r="L188" i="11" a="1"/>
  <c r="L188" i="11" s="1"/>
  <c r="M188" i="11" s="1" a="1"/>
  <c r="M188" i="11" s="1"/>
  <c r="N188" i="11" s="1" a="1"/>
  <c r="N188" i="11" s="1"/>
  <c r="K187" i="9"/>
  <c r="L187" i="9" s="1" a="1"/>
  <c r="L187" i="9" s="1"/>
  <c r="L180" i="11" a="1"/>
  <c r="L180" i="11" s="1"/>
  <c r="M180" i="11" s="1" a="1"/>
  <c r="M180" i="11" s="1"/>
  <c r="N180" i="11" s="1" a="1"/>
  <c r="N180" i="11" s="1"/>
  <c r="K179" i="9"/>
  <c r="L179" i="9" s="1" a="1"/>
  <c r="L179" i="9" s="1"/>
  <c r="L172" i="11" a="1"/>
  <c r="L172" i="11" s="1"/>
  <c r="M172" i="11" s="1" a="1"/>
  <c r="M172" i="11" s="1"/>
  <c r="N172" i="11" s="1" a="1"/>
  <c r="N172" i="11" s="1"/>
  <c r="K171" i="9"/>
  <c r="L171" i="9" s="1" a="1"/>
  <c r="L171" i="9" s="1"/>
  <c r="L164" i="11" a="1"/>
  <c r="L164" i="11" s="1"/>
  <c r="M164" i="11" s="1" a="1"/>
  <c r="M164" i="11" s="1"/>
  <c r="N164" i="11" s="1" a="1"/>
  <c r="N164" i="11" s="1"/>
  <c r="K163" i="9"/>
  <c r="L163" i="9" s="1" a="1"/>
  <c r="L163" i="9" s="1"/>
  <c r="L156" i="11" a="1"/>
  <c r="L156" i="11" s="1"/>
  <c r="M156" i="11" s="1" a="1"/>
  <c r="M156" i="11" s="1"/>
  <c r="N156" i="11" s="1" a="1"/>
  <c r="N156" i="11" s="1"/>
  <c r="K155" i="9"/>
  <c r="L155" i="9" s="1" a="1"/>
  <c r="L155" i="9" s="1"/>
  <c r="L148" i="11" a="1"/>
  <c r="L148" i="11" s="1"/>
  <c r="M148" i="11" s="1" a="1"/>
  <c r="M148" i="11" s="1"/>
  <c r="N148" i="11" s="1" a="1"/>
  <c r="N148" i="11" s="1"/>
  <c r="K147" i="9"/>
  <c r="L147" i="9" s="1" a="1"/>
  <c r="L147" i="9" s="1"/>
  <c r="L140" i="11" a="1"/>
  <c r="L140" i="11" s="1"/>
  <c r="M140" i="11" s="1" a="1"/>
  <c r="M140" i="11" s="1"/>
  <c r="N140" i="11" s="1" a="1"/>
  <c r="N140" i="11" s="1"/>
  <c r="K139" i="9"/>
  <c r="L139" i="9" s="1" a="1"/>
  <c r="L139" i="9" s="1"/>
  <c r="L132" i="11" a="1"/>
  <c r="L132" i="11" s="1"/>
  <c r="M132" i="11" s="1" a="1"/>
  <c r="M132" i="11" s="1"/>
  <c r="N132" i="11" s="1" a="1"/>
  <c r="N132" i="11" s="1"/>
  <c r="K131" i="9"/>
  <c r="L131" i="9" s="1" a="1"/>
  <c r="L131" i="9" s="1"/>
  <c r="L124" i="11" a="1"/>
  <c r="L124" i="11" s="1"/>
  <c r="M124" i="11" s="1" a="1"/>
  <c r="M124" i="11" s="1"/>
  <c r="N124" i="11" s="1" a="1"/>
  <c r="N124" i="11" s="1"/>
  <c r="K123" i="9"/>
  <c r="L123" i="9" s="1" a="1"/>
  <c r="L123" i="9" s="1"/>
  <c r="L116" i="11" a="1"/>
  <c r="L116" i="11" s="1"/>
  <c r="M116" i="11" s="1" a="1"/>
  <c r="M116" i="11" s="1"/>
  <c r="N116" i="11" s="1" a="1"/>
  <c r="N116" i="11" s="1"/>
  <c r="K115" i="9"/>
  <c r="L115" i="9" s="1" a="1"/>
  <c r="L115" i="9" s="1"/>
  <c r="L108" i="11" a="1"/>
  <c r="L108" i="11" s="1"/>
  <c r="M108" i="11" s="1" a="1"/>
  <c r="M108" i="11" s="1"/>
  <c r="N108" i="11" s="1" a="1"/>
  <c r="N108" i="11" s="1"/>
  <c r="K107" i="9"/>
  <c r="L107" i="9" s="1" a="1"/>
  <c r="L107" i="9" s="1"/>
  <c r="L100" i="11" a="1"/>
  <c r="L100" i="11" s="1"/>
  <c r="M100" i="11" s="1" a="1"/>
  <c r="M100" i="11" s="1"/>
  <c r="N100" i="11" s="1" a="1"/>
  <c r="N100" i="11" s="1"/>
  <c r="K99" i="9"/>
  <c r="L99" i="9" s="1" a="1"/>
  <c r="L99" i="9" s="1"/>
  <c r="L92" i="11" a="1"/>
  <c r="L92" i="11" s="1"/>
  <c r="M92" i="11" s="1" a="1"/>
  <c r="M92" i="11" s="1"/>
  <c r="N92" i="11" s="1" a="1"/>
  <c r="N92" i="11" s="1"/>
  <c r="K91" i="9"/>
  <c r="L91" i="9" s="1" a="1"/>
  <c r="L91" i="9" s="1"/>
  <c r="L84" i="11" a="1"/>
  <c r="L84" i="11" s="1"/>
  <c r="M84" i="11" s="1" a="1"/>
  <c r="M84" i="11" s="1"/>
  <c r="N84" i="11" s="1" a="1"/>
  <c r="N84" i="11" s="1"/>
  <c r="K83" i="9"/>
  <c r="L83" i="9" s="1" a="1"/>
  <c r="L83" i="9" s="1"/>
  <c r="L75" i="11" a="1"/>
  <c r="L75" i="11" s="1"/>
  <c r="M75" i="11" s="1" a="1"/>
  <c r="M75" i="11" s="1"/>
  <c r="N75" i="11" s="1" a="1"/>
  <c r="N75" i="11" s="1"/>
  <c r="K74" i="9"/>
  <c r="L74" i="9" s="1" a="1"/>
  <c r="L74" i="9" s="1"/>
  <c r="L67" i="11" a="1"/>
  <c r="L67" i="11" s="1"/>
  <c r="M67" i="11" s="1" a="1"/>
  <c r="M67" i="11" s="1"/>
  <c r="N67" i="11" s="1" a="1"/>
  <c r="N67" i="11" s="1"/>
  <c r="K66" i="9"/>
  <c r="L66" i="9" s="1" a="1"/>
  <c r="L66" i="9" s="1"/>
  <c r="L59" i="11" a="1"/>
  <c r="L59" i="11" s="1"/>
  <c r="M59" i="11" s="1" a="1"/>
  <c r="M59" i="11" s="1"/>
  <c r="N59" i="11" s="1" a="1"/>
  <c r="N59" i="11" s="1"/>
  <c r="K58" i="9"/>
  <c r="L58" i="9" s="1" a="1"/>
  <c r="L58" i="9" s="1"/>
  <c r="L51" i="11" a="1"/>
  <c r="L51" i="11" s="1"/>
  <c r="M51" i="11" s="1" a="1"/>
  <c r="M51" i="11" s="1"/>
  <c r="N51" i="11" s="1" a="1"/>
  <c r="N51" i="11" s="1"/>
  <c r="K50" i="9"/>
  <c r="L50" i="9" s="1" a="1"/>
  <c r="L50" i="9" s="1"/>
  <c r="L43" i="11" a="1"/>
  <c r="L43" i="11" s="1"/>
  <c r="M43" i="11" s="1" a="1"/>
  <c r="M43" i="11" s="1"/>
  <c r="N43" i="11" s="1" a="1"/>
  <c r="N43" i="11" s="1"/>
  <c r="K42" i="9"/>
  <c r="L42" i="9" s="1" a="1"/>
  <c r="L42" i="9" s="1"/>
  <c r="L34" i="11" a="1"/>
  <c r="L34" i="11" s="1"/>
  <c r="M34" i="11" s="1" a="1"/>
  <c r="M34" i="11" s="1"/>
  <c r="N34" i="11" s="1" a="1"/>
  <c r="N34" i="11" s="1"/>
  <c r="K33" i="9"/>
  <c r="L33" i="9" s="1" a="1"/>
  <c r="L33" i="9" s="1"/>
  <c r="L26" i="11" a="1"/>
  <c r="L26" i="11" s="1"/>
  <c r="M26" i="11" s="1" a="1"/>
  <c r="M26" i="11" s="1"/>
  <c r="N26" i="11" s="1" a="1"/>
  <c r="N26" i="11" s="1"/>
  <c r="K25" i="9"/>
  <c r="L25" i="9" s="1" a="1"/>
  <c r="L25" i="9" s="1"/>
  <c r="L18" i="11" a="1"/>
  <c r="L18" i="11" s="1"/>
  <c r="M18" i="11" s="1" a="1"/>
  <c r="M18" i="11" s="1"/>
  <c r="N18" i="11" s="1" a="1"/>
  <c r="N18" i="11" s="1"/>
  <c r="K17" i="9"/>
  <c r="L17" i="9" s="1" a="1"/>
  <c r="L17" i="9" s="1"/>
  <c r="L10" i="11" a="1"/>
  <c r="L10" i="11" s="1"/>
  <c r="M10" i="11" s="1" a="1"/>
  <c r="M10" i="11" s="1"/>
  <c r="N10" i="11" s="1" a="1"/>
  <c r="N10" i="11" s="1"/>
  <c r="K9" i="9"/>
  <c r="L9" i="9" s="1" a="1"/>
  <c r="L9" i="9" s="1"/>
  <c r="L198" i="11" a="1"/>
  <c r="L198" i="11" s="1"/>
  <c r="M198" i="11" s="1" a="1"/>
  <c r="M198" i="11" s="1"/>
  <c r="N198" i="11" s="1" a="1"/>
  <c r="N198" i="11" s="1"/>
  <c r="K197" i="9"/>
  <c r="L197" i="9" s="1" a="1"/>
  <c r="L197" i="9" s="1"/>
  <c r="L182" i="11" a="1"/>
  <c r="L182" i="11" s="1"/>
  <c r="M182" i="11" s="1" a="1"/>
  <c r="M182" i="11" s="1"/>
  <c r="N182" i="11" s="1" a="1"/>
  <c r="N182" i="11" s="1"/>
  <c r="K181" i="9"/>
  <c r="L181" i="9" s="1" a="1"/>
  <c r="L181" i="9" s="1"/>
  <c r="L166" i="11" a="1"/>
  <c r="L166" i="11" s="1"/>
  <c r="M166" i="11" s="1" a="1"/>
  <c r="M166" i="11" s="1"/>
  <c r="N166" i="11" s="1" a="1"/>
  <c r="N166" i="11" s="1"/>
  <c r="K165" i="9"/>
  <c r="L165" i="9" s="1" a="1"/>
  <c r="L165" i="9" s="1"/>
  <c r="L142" i="11" a="1"/>
  <c r="L142" i="11" s="1"/>
  <c r="M142" i="11" s="1" a="1"/>
  <c r="M142" i="11" s="1"/>
  <c r="N142" i="11" s="1" a="1"/>
  <c r="N142" i="11" s="1"/>
  <c r="K141" i="9"/>
  <c r="L141" i="9" s="1" a="1"/>
  <c r="L141" i="9" s="1"/>
  <c r="L126" i="11" a="1"/>
  <c r="L126" i="11" s="1"/>
  <c r="M126" i="11" s="1" a="1"/>
  <c r="M126" i="11" s="1"/>
  <c r="N126" i="11" s="1" a="1"/>
  <c r="N126" i="11" s="1"/>
  <c r="K125" i="9"/>
  <c r="L125" i="9" s="1" a="1"/>
  <c r="L125" i="9" s="1"/>
  <c r="L110" i="11" a="1"/>
  <c r="L110" i="11" s="1"/>
  <c r="M110" i="11" s="1" a="1"/>
  <c r="M110" i="11" s="1"/>
  <c r="N110" i="11" s="1" a="1"/>
  <c r="N110" i="11" s="1"/>
  <c r="K109" i="9"/>
  <c r="L109" i="9" s="1" a="1"/>
  <c r="L109" i="9" s="1"/>
  <c r="L94" i="11" a="1"/>
  <c r="L94" i="11" s="1"/>
  <c r="M94" i="11" s="1" a="1"/>
  <c r="M94" i="11" s="1"/>
  <c r="N94" i="11" s="1" a="1"/>
  <c r="N94" i="11" s="1"/>
  <c r="K93" i="9"/>
  <c r="L93" i="9" s="1" a="1"/>
  <c r="L93" i="9" s="1"/>
  <c r="L77" i="11" a="1"/>
  <c r="L77" i="11" s="1"/>
  <c r="M77" i="11" s="1" a="1"/>
  <c r="M77" i="11" s="1"/>
  <c r="N77" i="11" s="1" a="1"/>
  <c r="N77" i="11" s="1"/>
  <c r="K76" i="9"/>
  <c r="L76" i="9" s="1" a="1"/>
  <c r="L76" i="9" s="1"/>
  <c r="L61" i="11" a="1"/>
  <c r="L61" i="11" s="1"/>
  <c r="M61" i="11" s="1" a="1"/>
  <c r="M61" i="11" s="1"/>
  <c r="N61" i="11" s="1" a="1"/>
  <c r="N61" i="11" s="1"/>
  <c r="K60" i="9"/>
  <c r="L60" i="9" s="1" a="1"/>
  <c r="L60" i="9" s="1"/>
  <c r="L45" i="11" a="1"/>
  <c r="L45" i="11" s="1"/>
  <c r="M45" i="11" s="1" a="1"/>
  <c r="M45" i="11" s="1"/>
  <c r="N45" i="11" s="1" a="1"/>
  <c r="N45" i="11" s="1"/>
  <c r="K44" i="9"/>
  <c r="L44" i="9" s="1" a="1"/>
  <c r="L44" i="9" s="1"/>
  <c r="L28" i="11" a="1"/>
  <c r="L28" i="11" s="1"/>
  <c r="M28" i="11" s="1" a="1"/>
  <c r="M28" i="11" s="1"/>
  <c r="N28" i="11" s="1" a="1"/>
  <c r="N28" i="11" s="1"/>
  <c r="K27" i="9"/>
  <c r="L27" i="9" s="1" a="1"/>
  <c r="L27" i="9" s="1"/>
  <c r="L20" i="11" a="1"/>
  <c r="L20" i="11" s="1"/>
  <c r="M20" i="11" s="1" a="1"/>
  <c r="M20" i="11" s="1"/>
  <c r="N20" i="11" s="1" a="1"/>
  <c r="N20" i="11" s="1"/>
  <c r="K19" i="9"/>
  <c r="L19" i="9" s="1" a="1"/>
  <c r="L19" i="9" s="1"/>
  <c r="L205" i="11" a="1"/>
  <c r="L205" i="11" s="1"/>
  <c r="M205" i="11" s="1" a="1"/>
  <c r="M205" i="11" s="1"/>
  <c r="N205" i="11" s="1" a="1"/>
  <c r="N205" i="11" s="1"/>
  <c r="K204" i="9"/>
  <c r="L204" i="9" s="1" a="1"/>
  <c r="L204" i="9" s="1"/>
  <c r="L189" i="11" a="1"/>
  <c r="L189" i="11" s="1"/>
  <c r="M189" i="11" s="1" a="1"/>
  <c r="M189" i="11" s="1"/>
  <c r="N189" i="11" s="1" a="1"/>
  <c r="N189" i="11" s="1"/>
  <c r="K188" i="9"/>
  <c r="L188" i="9" s="1" a="1"/>
  <c r="L188" i="9" s="1"/>
  <c r="L173" i="11" a="1"/>
  <c r="L173" i="11" s="1"/>
  <c r="M173" i="11" s="1" a="1"/>
  <c r="M173" i="11" s="1"/>
  <c r="N173" i="11" s="1" a="1"/>
  <c r="N173" i="11" s="1"/>
  <c r="K172" i="9"/>
  <c r="L172" i="9" s="1" a="1"/>
  <c r="L172" i="9" s="1"/>
  <c r="L157" i="11" a="1"/>
  <c r="L157" i="11" s="1"/>
  <c r="M157" i="11" s="1" a="1"/>
  <c r="M157" i="11" s="1"/>
  <c r="N157" i="11" s="1" a="1"/>
  <c r="N157" i="11" s="1"/>
  <c r="K156" i="9"/>
  <c r="L156" i="9" s="1" a="1"/>
  <c r="L156" i="9" s="1"/>
  <c r="L141" i="11" a="1"/>
  <c r="L141" i="11" s="1"/>
  <c r="M141" i="11" s="1" a="1"/>
  <c r="M141" i="11" s="1"/>
  <c r="N141" i="11" s="1" a="1"/>
  <c r="N141" i="11" s="1"/>
  <c r="K140" i="9"/>
  <c r="L140" i="9" s="1" a="1"/>
  <c r="L140" i="9" s="1"/>
  <c r="L117" i="11" a="1"/>
  <c r="L117" i="11" s="1"/>
  <c r="M117" i="11" s="1" a="1"/>
  <c r="M117" i="11" s="1"/>
  <c r="N117" i="11" s="1" a="1"/>
  <c r="N117" i="11" s="1"/>
  <c r="K116" i="9"/>
  <c r="L116" i="9" s="1" a="1"/>
  <c r="L116" i="9" s="1"/>
  <c r="L101" i="11" a="1"/>
  <c r="L101" i="11" s="1"/>
  <c r="M101" i="11" s="1" a="1"/>
  <c r="M101" i="11" s="1"/>
  <c r="N101" i="11" s="1" a="1"/>
  <c r="N101" i="11" s="1"/>
  <c r="K100" i="9"/>
  <c r="L100" i="9" s="1" a="1"/>
  <c r="L100" i="9" s="1"/>
  <c r="L85" i="11" a="1"/>
  <c r="L85" i="11" s="1"/>
  <c r="M85" i="11" s="1" a="1"/>
  <c r="M85" i="11" s="1"/>
  <c r="N85" i="11" s="1" a="1"/>
  <c r="N85" i="11" s="1"/>
  <c r="K84" i="9"/>
  <c r="L84" i="9" s="1" a="1"/>
  <c r="L84" i="9" s="1"/>
  <c r="L76" i="11" a="1"/>
  <c r="L76" i="11" s="1"/>
  <c r="M76" i="11" s="1" a="1"/>
  <c r="M76" i="11" s="1"/>
  <c r="N76" i="11" s="1" a="1"/>
  <c r="N76" i="11" s="1"/>
  <c r="K75" i="9"/>
  <c r="L75" i="9" s="1" a="1"/>
  <c r="L75" i="9" s="1"/>
  <c r="L60" i="11" a="1"/>
  <c r="L60" i="11" s="1"/>
  <c r="M60" i="11" s="1" a="1"/>
  <c r="M60" i="11" s="1"/>
  <c r="N60" i="11" s="1" a="1"/>
  <c r="N60" i="11" s="1"/>
  <c r="K59" i="9"/>
  <c r="L59" i="9" s="1" a="1"/>
  <c r="L59" i="9" s="1"/>
  <c r="L44" i="11" a="1"/>
  <c r="L44" i="11" s="1"/>
  <c r="M44" i="11" s="1" a="1"/>
  <c r="M44" i="11" s="1"/>
  <c r="N44" i="11" s="1" a="1"/>
  <c r="N44" i="11" s="1"/>
  <c r="K43" i="9"/>
  <c r="L43" i="9" s="1" a="1"/>
  <c r="L43" i="9" s="1"/>
  <c r="L27" i="11" a="1"/>
  <c r="L27" i="11" s="1"/>
  <c r="M27" i="11" s="1" a="1"/>
  <c r="M27" i="11" s="1"/>
  <c r="N27" i="11" s="1" a="1"/>
  <c r="N27" i="11" s="1"/>
  <c r="K26" i="9"/>
  <c r="L26" i="9" s="1" a="1"/>
  <c r="L26" i="9" s="1"/>
  <c r="L19" i="11" a="1"/>
  <c r="L19" i="11" s="1"/>
  <c r="M19" i="11" s="1" a="1"/>
  <c r="M19" i="11" s="1"/>
  <c r="N19" i="11" s="1" a="1"/>
  <c r="N19" i="11" s="1"/>
  <c r="K18" i="9"/>
  <c r="L18" i="9" s="1" a="1"/>
  <c r="L18" i="9" s="1"/>
  <c r="L203" i="11" a="1"/>
  <c r="L203" i="11" s="1"/>
  <c r="M203" i="11" s="1" a="1"/>
  <c r="M203" i="11" s="1"/>
  <c r="N203" i="11" s="1" a="1"/>
  <c r="N203" i="11" s="1"/>
  <c r="K202" i="9"/>
  <c r="L202" i="9" s="1" a="1"/>
  <c r="L202" i="9" s="1"/>
  <c r="L195" i="11" a="1"/>
  <c r="L195" i="11" s="1"/>
  <c r="M195" i="11" s="1" a="1"/>
  <c r="M195" i="11" s="1"/>
  <c r="N195" i="11" s="1" a="1"/>
  <c r="N195" i="11" s="1"/>
  <c r="K194" i="9"/>
  <c r="L194" i="9" s="1" a="1"/>
  <c r="L194" i="9" s="1"/>
  <c r="L187" i="11" a="1"/>
  <c r="L187" i="11" s="1"/>
  <c r="M187" i="11" s="1" a="1"/>
  <c r="M187" i="11" s="1"/>
  <c r="N187" i="11" s="1" a="1"/>
  <c r="N187" i="11" s="1"/>
  <c r="K186" i="9"/>
  <c r="L186" i="9" s="1" a="1"/>
  <c r="L186" i="9" s="1"/>
  <c r="L179" i="11" a="1"/>
  <c r="L179" i="11" s="1"/>
  <c r="M179" i="11" s="1" a="1"/>
  <c r="M179" i="11" s="1"/>
  <c r="N179" i="11" s="1" a="1"/>
  <c r="N179" i="11" s="1"/>
  <c r="K178" i="9"/>
  <c r="L178" i="9" s="1" a="1"/>
  <c r="L178" i="9" s="1"/>
  <c r="L171" i="11" a="1"/>
  <c r="L171" i="11" s="1"/>
  <c r="M171" i="11" s="1" a="1"/>
  <c r="M171" i="11" s="1"/>
  <c r="N171" i="11" s="1" a="1"/>
  <c r="N171" i="11" s="1"/>
  <c r="K170" i="9"/>
  <c r="L170" i="9" s="1" a="1"/>
  <c r="L170" i="9" s="1"/>
  <c r="L163" i="11" a="1"/>
  <c r="L163" i="11" s="1"/>
  <c r="M163" i="11" s="1" a="1"/>
  <c r="M163" i="11" s="1"/>
  <c r="N163" i="11" s="1" a="1"/>
  <c r="N163" i="11" s="1"/>
  <c r="K162" i="9"/>
  <c r="L162" i="9" s="1" a="1"/>
  <c r="L162" i="9" s="1"/>
  <c r="L155" i="11" a="1"/>
  <c r="L155" i="11" s="1"/>
  <c r="M155" i="11" s="1" a="1"/>
  <c r="M155" i="11" s="1"/>
  <c r="N155" i="11" s="1" a="1"/>
  <c r="N155" i="11" s="1"/>
  <c r="K154" i="9"/>
  <c r="L154" i="9" s="1" a="1"/>
  <c r="L154" i="9" s="1"/>
  <c r="L147" i="11" a="1"/>
  <c r="L147" i="11" s="1"/>
  <c r="M147" i="11" s="1" a="1"/>
  <c r="M147" i="11" s="1"/>
  <c r="N147" i="11" s="1" a="1"/>
  <c r="N147" i="11" s="1"/>
  <c r="K146" i="9"/>
  <c r="L146" i="9" s="1" a="1"/>
  <c r="L146" i="9" s="1"/>
  <c r="L139" i="11" a="1"/>
  <c r="L139" i="11" s="1"/>
  <c r="M139" i="11" s="1" a="1"/>
  <c r="M139" i="11" s="1"/>
  <c r="N139" i="11" s="1" a="1"/>
  <c r="N139" i="11" s="1"/>
  <c r="K138" i="9"/>
  <c r="L138" i="9" s="1" a="1"/>
  <c r="L138" i="9" s="1"/>
  <c r="L131" i="11" a="1"/>
  <c r="L131" i="11" s="1"/>
  <c r="M131" i="11" s="1" a="1"/>
  <c r="M131" i="11" s="1"/>
  <c r="N131" i="11" s="1" a="1"/>
  <c r="N131" i="11" s="1"/>
  <c r="K130" i="9"/>
  <c r="L130" i="9" s="1" a="1"/>
  <c r="L130" i="9" s="1"/>
  <c r="L123" i="11" a="1"/>
  <c r="L123" i="11" s="1"/>
  <c r="M123" i="11" s="1" a="1"/>
  <c r="M123" i="11" s="1"/>
  <c r="N123" i="11" s="1" a="1"/>
  <c r="N123" i="11" s="1"/>
  <c r="K122" i="9"/>
  <c r="L122" i="9" s="1" a="1"/>
  <c r="L122" i="9" s="1"/>
  <c r="L115" i="11" a="1"/>
  <c r="L115" i="11" s="1"/>
  <c r="M115" i="11" s="1" a="1"/>
  <c r="M115" i="11" s="1"/>
  <c r="N115" i="11" s="1" a="1"/>
  <c r="N115" i="11" s="1"/>
  <c r="K114" i="9"/>
  <c r="L114" i="9" s="1" a="1"/>
  <c r="L114" i="9" s="1"/>
  <c r="L107" i="11" a="1"/>
  <c r="L107" i="11" s="1"/>
  <c r="M107" i="11" s="1" a="1"/>
  <c r="M107" i="11" s="1"/>
  <c r="N107" i="11" s="1" a="1"/>
  <c r="N107" i="11" s="1"/>
  <c r="K106" i="9"/>
  <c r="L106" i="9" s="1" a="1"/>
  <c r="L106" i="9" s="1"/>
  <c r="L99" i="11" a="1"/>
  <c r="L99" i="11" s="1"/>
  <c r="M99" i="11" s="1" a="1"/>
  <c r="M99" i="11" s="1"/>
  <c r="N99" i="11" s="1" a="1"/>
  <c r="N99" i="11" s="1"/>
  <c r="K98" i="9"/>
  <c r="L98" i="9" s="1" a="1"/>
  <c r="L98" i="9" s="1"/>
  <c r="L91" i="11" a="1"/>
  <c r="L91" i="11" s="1"/>
  <c r="M91" i="11" s="1" a="1"/>
  <c r="M91" i="11" s="1"/>
  <c r="N91" i="11" s="1" a="1"/>
  <c r="N91" i="11" s="1"/>
  <c r="K90" i="9"/>
  <c r="L90" i="9" s="1" a="1"/>
  <c r="L90" i="9" s="1"/>
  <c r="L83" i="11" a="1"/>
  <c r="L83" i="11" s="1"/>
  <c r="M83" i="11" s="1" a="1"/>
  <c r="M83" i="11" s="1"/>
  <c r="N83" i="11" s="1" a="1"/>
  <c r="N83" i="11" s="1"/>
  <c r="K82" i="9"/>
  <c r="L82" i="9" s="1" a="1"/>
  <c r="L82" i="9" s="1"/>
  <c r="L74" i="11" a="1"/>
  <c r="L74" i="11" s="1"/>
  <c r="M74" i="11" s="1" a="1"/>
  <c r="M74" i="11" s="1"/>
  <c r="N74" i="11" s="1" a="1"/>
  <c r="N74" i="11" s="1"/>
  <c r="K73" i="9"/>
  <c r="L73" i="9" s="1" a="1"/>
  <c r="L73" i="9" s="1"/>
  <c r="L66" i="11" a="1"/>
  <c r="L66" i="11" s="1"/>
  <c r="M66" i="11" s="1" a="1"/>
  <c r="M66" i="11" s="1"/>
  <c r="N66" i="11" s="1" a="1"/>
  <c r="N66" i="11" s="1"/>
  <c r="K65" i="9"/>
  <c r="L65" i="9" s="1" a="1"/>
  <c r="L65" i="9" s="1"/>
  <c r="L58" i="11" a="1"/>
  <c r="L58" i="11" s="1"/>
  <c r="M58" i="11" s="1" a="1"/>
  <c r="M58" i="11" s="1"/>
  <c r="N58" i="11" s="1" a="1"/>
  <c r="N58" i="11" s="1"/>
  <c r="K57" i="9"/>
  <c r="L57" i="9" s="1" a="1"/>
  <c r="L57" i="9" s="1"/>
  <c r="L50" i="11" a="1"/>
  <c r="L50" i="11" s="1"/>
  <c r="M50" i="11" s="1" a="1"/>
  <c r="M50" i="11" s="1"/>
  <c r="N50" i="11" s="1" a="1"/>
  <c r="N50" i="11" s="1"/>
  <c r="K49" i="9"/>
  <c r="L49" i="9" s="1" a="1"/>
  <c r="L49" i="9" s="1"/>
  <c r="L42" i="11" a="1"/>
  <c r="L42" i="11" s="1"/>
  <c r="M42" i="11" s="1" a="1"/>
  <c r="M42" i="11" s="1"/>
  <c r="N42" i="11" s="1" a="1"/>
  <c r="N42" i="11" s="1"/>
  <c r="K41" i="9"/>
  <c r="L41" i="9" s="1" a="1"/>
  <c r="L41" i="9" s="1"/>
  <c r="L33" i="11" a="1"/>
  <c r="L33" i="11" s="1"/>
  <c r="M33" i="11" s="1" a="1"/>
  <c r="M33" i="11" s="1"/>
  <c r="N33" i="11" s="1" a="1"/>
  <c r="N33" i="11" s="1"/>
  <c r="K32" i="9"/>
  <c r="L32" i="9" s="1" a="1"/>
  <c r="L32" i="9" s="1"/>
  <c r="L25" i="11" a="1"/>
  <c r="L25" i="11" s="1"/>
  <c r="M25" i="11" s="1" a="1"/>
  <c r="M25" i="11" s="1"/>
  <c r="N25" i="11" s="1" a="1"/>
  <c r="N25" i="11" s="1"/>
  <c r="K24" i="9"/>
  <c r="L24" i="9" s="1" a="1"/>
  <c r="L24" i="9" s="1"/>
  <c r="L17" i="11" a="1"/>
  <c r="L17" i="11" s="1"/>
  <c r="M17" i="11" s="1" a="1"/>
  <c r="M17" i="11" s="1"/>
  <c r="N17" i="11" s="1" a="1"/>
  <c r="N17" i="11" s="1"/>
  <c r="K16" i="9"/>
  <c r="L16" i="9" s="1" a="1"/>
  <c r="L16" i="9" s="1"/>
  <c r="L207" i="11" a="1"/>
  <c r="L207" i="11" s="1"/>
  <c r="M207" i="11" s="1" a="1"/>
  <c r="M207" i="11" s="1"/>
  <c r="N207" i="11" s="1" a="1"/>
  <c r="N207" i="11" s="1"/>
  <c r="K206" i="9"/>
  <c r="L206" i="9" s="1" a="1"/>
  <c r="L206" i="9" s="1"/>
  <c r="L202" i="11" a="1"/>
  <c r="L202" i="11" s="1"/>
  <c r="M202" i="11" s="1" a="1"/>
  <c r="M202" i="11" s="1"/>
  <c r="N202" i="11" s="1" a="1"/>
  <c r="N202" i="11" s="1"/>
  <c r="K201" i="9"/>
  <c r="L201" i="9" s="1" a="1"/>
  <c r="L201" i="9" s="1"/>
  <c r="L186" i="11" a="1"/>
  <c r="L186" i="11" s="1"/>
  <c r="M186" i="11" s="1" a="1"/>
  <c r="M186" i="11" s="1"/>
  <c r="N186" i="11" s="1" a="1"/>
  <c r="N186" i="11" s="1"/>
  <c r="K185" i="9"/>
  <c r="L185" i="9" s="1" a="1"/>
  <c r="L185" i="9" s="1"/>
  <c r="L170" i="11" a="1"/>
  <c r="L170" i="11" s="1"/>
  <c r="M170" i="11" s="1" a="1"/>
  <c r="M170" i="11" s="1"/>
  <c r="N170" i="11" s="1" a="1"/>
  <c r="N170" i="11" s="1"/>
  <c r="K169" i="9"/>
  <c r="L169" i="9" s="1" a="1"/>
  <c r="L169" i="9" s="1"/>
  <c r="L154" i="11" a="1"/>
  <c r="L154" i="11" s="1"/>
  <c r="M154" i="11" s="1" a="1"/>
  <c r="M154" i="11" s="1"/>
  <c r="N154" i="11" s="1" a="1"/>
  <c r="N154" i="11" s="1"/>
  <c r="K153" i="9"/>
  <c r="L153" i="9" s="1" a="1"/>
  <c r="L153" i="9" s="1"/>
  <c r="L138" i="11" a="1"/>
  <c r="L138" i="11" s="1"/>
  <c r="M138" i="11" s="1" a="1"/>
  <c r="M138" i="11" s="1"/>
  <c r="N138" i="11" s="1" a="1"/>
  <c r="N138" i="11" s="1"/>
  <c r="L137" i="9" a="1"/>
  <c r="L137" i="9" s="1"/>
  <c r="L114" i="11" a="1"/>
  <c r="L114" i="11" s="1"/>
  <c r="M114" i="11" s="1" a="1"/>
  <c r="M114" i="11" s="1"/>
  <c r="N114" i="11" s="1" a="1"/>
  <c r="N114" i="11" s="1"/>
  <c r="K113" i="9"/>
  <c r="L113" i="9" s="1" a="1"/>
  <c r="L113" i="9" s="1"/>
  <c r="L106" i="11" a="1"/>
  <c r="L106" i="11" s="1"/>
  <c r="M106" i="11" s="1" a="1"/>
  <c r="M106" i="11" s="1"/>
  <c r="N106" i="11" s="1" a="1"/>
  <c r="N106" i="11" s="1"/>
  <c r="K105" i="9"/>
  <c r="L105" i="9" s="1" a="1"/>
  <c r="L105" i="9" s="1"/>
  <c r="L98" i="11" a="1"/>
  <c r="L98" i="11" s="1"/>
  <c r="M98" i="11" s="1" a="1"/>
  <c r="M98" i="11" s="1"/>
  <c r="N98" i="11" s="1" a="1"/>
  <c r="N98" i="11" s="1"/>
  <c r="K97" i="9"/>
  <c r="L97" i="9" s="1" a="1"/>
  <c r="L97" i="9" s="1"/>
  <c r="L82" i="11" a="1"/>
  <c r="L82" i="11" s="1"/>
  <c r="M82" i="11" s="1" a="1"/>
  <c r="M82" i="11" s="1"/>
  <c r="N82" i="11" s="1" a="1"/>
  <c r="N82" i="11" s="1"/>
  <c r="K81" i="9"/>
  <c r="L81" i="9" s="1" a="1"/>
  <c r="L81" i="9" s="1"/>
  <c r="L73" i="11" a="1"/>
  <c r="L73" i="11" s="1"/>
  <c r="M73" i="11" s="1" a="1"/>
  <c r="M73" i="11" s="1"/>
  <c r="N73" i="11" s="1" a="1"/>
  <c r="N73" i="11" s="1"/>
  <c r="K72" i="9"/>
  <c r="L72" i="9" s="1" a="1"/>
  <c r="L72" i="9" s="1"/>
  <c r="L65" i="11" a="1"/>
  <c r="L65" i="11" s="1"/>
  <c r="M65" i="11" s="1" a="1"/>
  <c r="M65" i="11" s="1"/>
  <c r="N65" i="11" s="1" a="1"/>
  <c r="N65" i="11" s="1"/>
  <c r="K64" i="9"/>
  <c r="L64" i="9" s="1" a="1"/>
  <c r="L64" i="9" s="1"/>
  <c r="L57" i="11" a="1"/>
  <c r="L57" i="11" s="1"/>
  <c r="M57" i="11" s="1" a="1"/>
  <c r="M57" i="11" s="1"/>
  <c r="N57" i="11" s="1" a="1"/>
  <c r="N57" i="11" s="1"/>
  <c r="K56" i="9"/>
  <c r="L56" i="9" s="1" a="1"/>
  <c r="L56" i="9" s="1"/>
  <c r="L49" i="11" a="1"/>
  <c r="L49" i="11" s="1"/>
  <c r="M49" i="11" s="1" a="1"/>
  <c r="M49" i="11" s="1"/>
  <c r="N49" i="11" s="1" a="1"/>
  <c r="N49" i="11" s="1"/>
  <c r="K48" i="9"/>
  <c r="L48" i="9" s="1" a="1"/>
  <c r="L48" i="9" s="1"/>
  <c r="L41" i="11" a="1"/>
  <c r="L41" i="11" s="1"/>
  <c r="M41" i="11" s="1" a="1"/>
  <c r="M41" i="11" s="1"/>
  <c r="N41" i="11" s="1" a="1"/>
  <c r="N41" i="11" s="1"/>
  <c r="K40" i="9"/>
  <c r="L40" i="9" s="1" a="1"/>
  <c r="L40" i="9" s="1"/>
  <c r="L32" i="11" a="1"/>
  <c r="L32" i="11" s="1"/>
  <c r="M32" i="11" s="1" a="1"/>
  <c r="M32" i="11" s="1"/>
  <c r="N32" i="11" s="1" a="1"/>
  <c r="N32" i="11" s="1"/>
  <c r="K31" i="9"/>
  <c r="L31" i="9" s="1" a="1"/>
  <c r="L31" i="9" s="1"/>
  <c r="L24" i="11" a="1"/>
  <c r="L24" i="11" s="1"/>
  <c r="M24" i="11" s="1" a="1"/>
  <c r="M24" i="11" s="1"/>
  <c r="N24" i="11" s="1" a="1"/>
  <c r="N24" i="11" s="1"/>
  <c r="K23" i="9"/>
  <c r="L23" i="9" s="1" a="1"/>
  <c r="L23" i="9" s="1"/>
  <c r="L16" i="11" a="1"/>
  <c r="L16" i="11" s="1"/>
  <c r="M16" i="11" s="1" a="1"/>
  <c r="M16" i="11" s="1"/>
  <c r="N16" i="11" s="1" a="1"/>
  <c r="N16" i="11" s="1"/>
  <c r="K15" i="9"/>
  <c r="L15" i="9" s="1" a="1"/>
  <c r="L15" i="9" s="1"/>
  <c r="L201" i="11" a="1"/>
  <c r="L201" i="11" s="1"/>
  <c r="M201" i="11" s="1" a="1"/>
  <c r="M201" i="11" s="1"/>
  <c r="N201" i="11" s="1" a="1"/>
  <c r="N201" i="11" s="1"/>
  <c r="K200" i="9"/>
  <c r="L200" i="9" s="1" a="1"/>
  <c r="L200" i="9" s="1"/>
  <c r="L185" i="11" a="1"/>
  <c r="L185" i="11" s="1"/>
  <c r="M185" i="11" s="1" a="1"/>
  <c r="M185" i="11" s="1"/>
  <c r="N185" i="11" s="1" a="1"/>
  <c r="N185" i="11" s="1"/>
  <c r="K184" i="9"/>
  <c r="L184" i="9" s="1" a="1"/>
  <c r="L184" i="9" s="1"/>
  <c r="L169" i="11" a="1"/>
  <c r="L169" i="11" s="1"/>
  <c r="M169" i="11" s="1" a="1"/>
  <c r="M169" i="11" s="1"/>
  <c r="N169" i="11" s="1" a="1"/>
  <c r="N169" i="11" s="1"/>
  <c r="K168" i="9"/>
  <c r="L168" i="9" s="1" a="1"/>
  <c r="L168" i="9" s="1"/>
  <c r="L153" i="11" a="1"/>
  <c r="L153" i="11" s="1"/>
  <c r="M153" i="11" s="1" a="1"/>
  <c r="M153" i="11" s="1"/>
  <c r="N153" i="11" s="1" a="1"/>
  <c r="N153" i="11" s="1"/>
  <c r="K152" i="9"/>
  <c r="L152" i="9" s="1" a="1"/>
  <c r="L152" i="9" s="1"/>
  <c r="L145" i="11" a="1"/>
  <c r="L145" i="11" s="1"/>
  <c r="M145" i="11" s="1" a="1"/>
  <c r="M145" i="11" s="1"/>
  <c r="N145" i="11" s="1" a="1"/>
  <c r="N145" i="11" s="1"/>
  <c r="K144" i="9"/>
  <c r="L144" i="9" s="1" a="1"/>
  <c r="L144" i="9" s="1"/>
  <c r="L137" i="11" a="1"/>
  <c r="L137" i="11" s="1"/>
  <c r="M137" i="11" s="1" a="1"/>
  <c r="M137" i="11" s="1"/>
  <c r="N137" i="11" s="1" a="1"/>
  <c r="N137" i="11" s="1"/>
  <c r="K136" i="9"/>
  <c r="L136" i="9" s="1" a="1"/>
  <c r="L136" i="9" s="1"/>
  <c r="L129" i="11" a="1"/>
  <c r="L129" i="11" s="1"/>
  <c r="M129" i="11" s="1" a="1"/>
  <c r="M129" i="11" s="1"/>
  <c r="N129" i="11" s="1" a="1"/>
  <c r="N129" i="11" s="1"/>
  <c r="K128" i="9"/>
  <c r="L128" i="9" s="1" a="1"/>
  <c r="L128" i="9" s="1"/>
  <c r="L121" i="11" a="1"/>
  <c r="L121" i="11" s="1"/>
  <c r="M121" i="11" s="1" a="1"/>
  <c r="M121" i="11" s="1"/>
  <c r="N121" i="11" s="1" a="1"/>
  <c r="N121" i="11" s="1"/>
  <c r="K120" i="9"/>
  <c r="L120" i="9" s="1" a="1"/>
  <c r="L120" i="9" s="1"/>
  <c r="L113" i="11" a="1"/>
  <c r="L113" i="11" s="1"/>
  <c r="M113" i="11" s="1" a="1"/>
  <c r="M113" i="11" s="1"/>
  <c r="N113" i="11" s="1" a="1"/>
  <c r="N113" i="11" s="1"/>
  <c r="K112" i="9"/>
  <c r="L112" i="9" s="1" a="1"/>
  <c r="L112" i="9" s="1"/>
  <c r="L105" i="11" a="1"/>
  <c r="L105" i="11" s="1"/>
  <c r="M105" i="11" s="1" a="1"/>
  <c r="M105" i="11" s="1"/>
  <c r="N105" i="11" s="1" a="1"/>
  <c r="N105" i="11" s="1"/>
  <c r="K104" i="9"/>
  <c r="L104" i="9" s="1" a="1"/>
  <c r="L104" i="9" s="1"/>
  <c r="L97" i="11" a="1"/>
  <c r="L97" i="11" s="1"/>
  <c r="M97" i="11" s="1" a="1"/>
  <c r="M97" i="11" s="1"/>
  <c r="N97" i="11" s="1" a="1"/>
  <c r="N97" i="11" s="1"/>
  <c r="K96" i="9"/>
  <c r="L96" i="9" s="1" a="1"/>
  <c r="L96" i="9" s="1"/>
  <c r="L89" i="11" a="1"/>
  <c r="L89" i="11" s="1"/>
  <c r="M89" i="11" s="1" a="1"/>
  <c r="M89" i="11" s="1"/>
  <c r="N89" i="11" s="1" a="1"/>
  <c r="N89" i="11" s="1"/>
  <c r="K88" i="9"/>
  <c r="L88" i="9" s="1" a="1"/>
  <c r="L88" i="9" s="1"/>
  <c r="L80" i="11" a="1"/>
  <c r="L80" i="11" s="1"/>
  <c r="M80" i="11" s="1" a="1"/>
  <c r="M80" i="11" s="1"/>
  <c r="N80" i="11" s="1" a="1"/>
  <c r="N80" i="11" s="1"/>
  <c r="K79" i="9"/>
  <c r="L79" i="9" s="1" a="1"/>
  <c r="L79" i="9" s="1"/>
  <c r="L72" i="11" a="1"/>
  <c r="L72" i="11" s="1"/>
  <c r="M72" i="11" s="1" a="1"/>
  <c r="M72" i="11" s="1"/>
  <c r="N72" i="11" s="1" a="1"/>
  <c r="N72" i="11" s="1"/>
  <c r="K71" i="9"/>
  <c r="L71" i="9" s="1" a="1"/>
  <c r="L71" i="9" s="1"/>
  <c r="L64" i="11" a="1"/>
  <c r="L64" i="11" s="1"/>
  <c r="M64" i="11" s="1" a="1"/>
  <c r="M64" i="11" s="1"/>
  <c r="N64" i="11" s="1" a="1"/>
  <c r="N64" i="11" s="1"/>
  <c r="K63" i="9"/>
  <c r="L63" i="9" s="1" a="1"/>
  <c r="L63" i="9" s="1"/>
  <c r="L56" i="11" a="1"/>
  <c r="L56" i="11" s="1"/>
  <c r="M56" i="11" s="1" a="1"/>
  <c r="M56" i="11" s="1"/>
  <c r="N56" i="11" s="1" a="1"/>
  <c r="N56" i="11" s="1"/>
  <c r="K55" i="9"/>
  <c r="L55" i="9" s="1" a="1"/>
  <c r="L55" i="9" s="1"/>
  <c r="L48" i="11" a="1"/>
  <c r="L48" i="11" s="1"/>
  <c r="M48" i="11" s="1" a="1"/>
  <c r="M48" i="11" s="1"/>
  <c r="N48" i="11" s="1" a="1"/>
  <c r="N48" i="11" s="1"/>
  <c r="K47" i="9"/>
  <c r="L47" i="9" s="1" a="1"/>
  <c r="L47" i="9" s="1"/>
  <c r="L40" i="11" a="1"/>
  <c r="L40" i="11" s="1"/>
  <c r="M40" i="11" s="1" a="1"/>
  <c r="M40" i="11" s="1"/>
  <c r="N40" i="11" s="1" a="1"/>
  <c r="N40" i="11" s="1"/>
  <c r="K39" i="9"/>
  <c r="L39" i="9" s="1" a="1"/>
  <c r="L39" i="9" s="1"/>
  <c r="L31" i="11" a="1"/>
  <c r="L31" i="11" s="1"/>
  <c r="M31" i="11" s="1" a="1"/>
  <c r="M31" i="11" s="1"/>
  <c r="N31" i="11" s="1" a="1"/>
  <c r="N31" i="11" s="1"/>
  <c r="K30" i="9"/>
  <c r="L30" i="9" s="1" a="1"/>
  <c r="L30" i="9" s="1"/>
  <c r="L23" i="11" a="1"/>
  <c r="L23" i="11" s="1"/>
  <c r="M23" i="11" s="1" a="1"/>
  <c r="M23" i="11" s="1"/>
  <c r="N23" i="11" s="1" a="1"/>
  <c r="N23" i="11" s="1"/>
  <c r="K22" i="9"/>
  <c r="L22" i="9" s="1" a="1"/>
  <c r="L22" i="9" s="1"/>
  <c r="L15" i="11" a="1"/>
  <c r="L15" i="11" s="1"/>
  <c r="M15" i="11" s="1" a="1"/>
  <c r="M15" i="11" s="1"/>
  <c r="N15" i="11" s="1" a="1"/>
  <c r="N15" i="11" s="1"/>
  <c r="K14" i="9"/>
  <c r="L14" i="9" s="1" a="1"/>
  <c r="L14" i="9" s="1"/>
  <c r="L200" i="11" a="1"/>
  <c r="L200" i="11" s="1"/>
  <c r="M200" i="11" s="1" a="1"/>
  <c r="M200" i="11" s="1"/>
  <c r="N200" i="11" s="1" a="1"/>
  <c r="N200" i="11" s="1"/>
  <c r="K199" i="9"/>
  <c r="L199" i="9" s="1" a="1"/>
  <c r="L199" i="9" s="1"/>
  <c r="L192" i="11" a="1"/>
  <c r="L192" i="11" s="1"/>
  <c r="M192" i="11" s="1" a="1"/>
  <c r="M192" i="11" s="1"/>
  <c r="N192" i="11" s="1" a="1"/>
  <c r="N192" i="11" s="1"/>
  <c r="K191" i="9"/>
  <c r="L191" i="9" s="1" a="1"/>
  <c r="L191" i="9" s="1"/>
  <c r="L184" i="11" a="1"/>
  <c r="L184" i="11" s="1"/>
  <c r="M184" i="11" s="1" a="1"/>
  <c r="M184" i="11" s="1"/>
  <c r="N184" i="11" s="1" a="1"/>
  <c r="N184" i="11" s="1"/>
  <c r="K183" i="9"/>
  <c r="L183" i="9" s="1" a="1"/>
  <c r="L183" i="9" s="1"/>
  <c r="L176" i="11" a="1"/>
  <c r="L176" i="11" s="1"/>
  <c r="M176" i="11" s="1" a="1"/>
  <c r="M176" i="11" s="1"/>
  <c r="N176" i="11" s="1" a="1"/>
  <c r="N176" i="11" s="1"/>
  <c r="K175" i="9"/>
  <c r="L175" i="9" s="1" a="1"/>
  <c r="L175" i="9" s="1"/>
  <c r="L168" i="11" a="1"/>
  <c r="L168" i="11" s="1"/>
  <c r="M168" i="11" s="1" a="1"/>
  <c r="M168" i="11" s="1"/>
  <c r="N168" i="11" s="1" a="1"/>
  <c r="N168" i="11" s="1"/>
  <c r="K167" i="9"/>
  <c r="L167" i="9" s="1" a="1"/>
  <c r="L167" i="9" s="1"/>
  <c r="L160" i="11" a="1"/>
  <c r="L160" i="11" s="1"/>
  <c r="M160" i="11" s="1" a="1"/>
  <c r="M160" i="11" s="1"/>
  <c r="N160" i="11" s="1" a="1"/>
  <c r="N160" i="11" s="1"/>
  <c r="K159" i="9"/>
  <c r="L159" i="9" s="1" a="1"/>
  <c r="L159" i="9" s="1"/>
  <c r="L152" i="11" a="1"/>
  <c r="L152" i="11" s="1"/>
  <c r="M152" i="11" s="1" a="1"/>
  <c r="M152" i="11" s="1"/>
  <c r="N152" i="11" s="1" a="1"/>
  <c r="N152" i="11" s="1"/>
  <c r="K151" i="9"/>
  <c r="L151" i="9" s="1" a="1"/>
  <c r="L151" i="9" s="1"/>
  <c r="L144" i="11" a="1"/>
  <c r="L144" i="11" s="1"/>
  <c r="M144" i="11" s="1" a="1"/>
  <c r="M144" i="11" s="1"/>
  <c r="N144" i="11" s="1" a="1"/>
  <c r="N144" i="11" s="1"/>
  <c r="K143" i="9"/>
  <c r="L143" i="9" s="1" a="1"/>
  <c r="L143" i="9" s="1"/>
  <c r="L136" i="11" a="1"/>
  <c r="L136" i="11" s="1"/>
  <c r="M136" i="11" s="1" a="1"/>
  <c r="M136" i="11" s="1"/>
  <c r="N136" i="11" s="1" a="1"/>
  <c r="N136" i="11" s="1"/>
  <c r="K135" i="9"/>
  <c r="L135" i="9" s="1" a="1"/>
  <c r="L135" i="9" s="1"/>
  <c r="L128" i="11" a="1"/>
  <c r="L128" i="11" s="1"/>
  <c r="M128" i="11" s="1" a="1"/>
  <c r="M128" i="11" s="1"/>
  <c r="N128" i="11" s="1" a="1"/>
  <c r="N128" i="11" s="1"/>
  <c r="K127" i="9"/>
  <c r="L127" i="9" s="1" a="1"/>
  <c r="L127" i="9" s="1"/>
  <c r="L120" i="11" a="1"/>
  <c r="L120" i="11" s="1"/>
  <c r="M120" i="11" s="1" a="1"/>
  <c r="M120" i="11" s="1"/>
  <c r="N120" i="11" s="1" a="1"/>
  <c r="N120" i="11" s="1"/>
  <c r="K119" i="9"/>
  <c r="L119" i="9" s="1" a="1"/>
  <c r="L119" i="9" s="1"/>
  <c r="L112" i="11" a="1"/>
  <c r="L112" i="11" s="1"/>
  <c r="M112" i="11" s="1" a="1"/>
  <c r="M112" i="11" s="1"/>
  <c r="N112" i="11" s="1" a="1"/>
  <c r="N112" i="11" s="1"/>
  <c r="K111" i="9"/>
  <c r="L111" i="9" s="1" a="1"/>
  <c r="L111" i="9" s="1"/>
  <c r="L104" i="11" a="1"/>
  <c r="L104" i="11" s="1"/>
  <c r="M104" i="11" s="1" a="1"/>
  <c r="M104" i="11" s="1"/>
  <c r="N104" i="11" s="1" a="1"/>
  <c r="N104" i="11" s="1"/>
  <c r="K103" i="9"/>
  <c r="L103" i="9" s="1" a="1"/>
  <c r="L103" i="9" s="1"/>
  <c r="L96" i="11" a="1"/>
  <c r="L96" i="11" s="1"/>
  <c r="M96" i="11" s="1" a="1"/>
  <c r="M96" i="11" s="1"/>
  <c r="N96" i="11" s="1" a="1"/>
  <c r="N96" i="11" s="1"/>
  <c r="K95" i="9"/>
  <c r="L95" i="9" s="1" a="1"/>
  <c r="L95" i="9" s="1"/>
  <c r="L88" i="11" a="1"/>
  <c r="L88" i="11" s="1"/>
  <c r="M88" i="11" s="1" a="1"/>
  <c r="M88" i="11" s="1"/>
  <c r="N88" i="11" s="1" a="1"/>
  <c r="N88" i="11" s="1"/>
  <c r="K87" i="9"/>
  <c r="L87" i="9" s="1" a="1"/>
  <c r="L87" i="9" s="1"/>
  <c r="L79" i="11" a="1"/>
  <c r="L79" i="11" s="1"/>
  <c r="M79" i="11" s="1" a="1"/>
  <c r="M79" i="11" s="1"/>
  <c r="N79" i="11" s="1" a="1"/>
  <c r="N79" i="11" s="1"/>
  <c r="K78" i="9"/>
  <c r="L78" i="9" s="1" a="1"/>
  <c r="L78" i="9" s="1"/>
  <c r="L71" i="11" a="1"/>
  <c r="L71" i="11" s="1"/>
  <c r="M71" i="11" s="1" a="1"/>
  <c r="M71" i="11" s="1"/>
  <c r="N71" i="11" s="1" a="1"/>
  <c r="N71" i="11" s="1"/>
  <c r="K70" i="9"/>
  <c r="L70" i="9" s="1" a="1"/>
  <c r="L70" i="9" s="1"/>
  <c r="L63" i="11" a="1"/>
  <c r="L63" i="11" s="1"/>
  <c r="M63" i="11" s="1" a="1"/>
  <c r="M63" i="11" s="1"/>
  <c r="N63" i="11" s="1" a="1"/>
  <c r="N63" i="11" s="1"/>
  <c r="K62" i="9"/>
  <c r="L62" i="9" s="1" a="1"/>
  <c r="L62" i="9" s="1"/>
  <c r="L55" i="11" a="1"/>
  <c r="L55" i="11" s="1"/>
  <c r="M55" i="11" s="1" a="1"/>
  <c r="M55" i="11" s="1"/>
  <c r="N55" i="11" s="1" a="1"/>
  <c r="N55" i="11" s="1"/>
  <c r="K54" i="9"/>
  <c r="L54" i="9" s="1" a="1"/>
  <c r="L54" i="9" s="1"/>
  <c r="L47" i="11" a="1"/>
  <c r="L47" i="11" s="1"/>
  <c r="M47" i="11" s="1" a="1"/>
  <c r="M47" i="11" s="1"/>
  <c r="N47" i="11" s="1" a="1"/>
  <c r="N47" i="11" s="1"/>
  <c r="K46" i="9"/>
  <c r="L46" i="9" s="1" a="1"/>
  <c r="L46" i="9" s="1"/>
  <c r="L39" i="11" a="1"/>
  <c r="L39" i="11" s="1"/>
  <c r="M39" i="11" s="1" a="1"/>
  <c r="M39" i="11" s="1"/>
  <c r="N39" i="11" s="1" a="1"/>
  <c r="N39" i="11" s="1"/>
  <c r="K38" i="9"/>
  <c r="L38" i="9" s="1" a="1"/>
  <c r="L38" i="9" s="1"/>
  <c r="L30" i="11" a="1"/>
  <c r="L30" i="11" s="1"/>
  <c r="M30" i="11" s="1" a="1"/>
  <c r="M30" i="11" s="1"/>
  <c r="N30" i="11" s="1" a="1"/>
  <c r="N30" i="11" s="1"/>
  <c r="K29" i="9"/>
  <c r="L29" i="9" s="1" a="1"/>
  <c r="L29" i="9" s="1"/>
  <c r="L22" i="11" a="1"/>
  <c r="L22" i="11" s="1"/>
  <c r="M22" i="11" s="1" a="1"/>
  <c r="M22" i="11" s="1"/>
  <c r="N22" i="11" s="1" a="1"/>
  <c r="N22" i="11" s="1"/>
  <c r="K21" i="9"/>
  <c r="L21" i="9" s="1" a="1"/>
  <c r="L21" i="9" s="1"/>
  <c r="L14" i="11" a="1"/>
  <c r="L14" i="11" s="1"/>
  <c r="M14" i="11" s="1" a="1"/>
  <c r="M14" i="11" s="1"/>
  <c r="N14" i="11" s="1" a="1"/>
  <c r="N14" i="11" s="1"/>
  <c r="K13" i="9"/>
  <c r="L13" i="9" s="1" a="1"/>
  <c r="L13" i="9" s="1"/>
  <c r="D8" i="9"/>
  <c r="N162" i="11" a="1"/>
  <c r="N162" i="11" s="1"/>
  <c r="N178" i="11" a="1"/>
  <c r="N178" i="11" s="1"/>
  <c r="N199" i="11" a="1"/>
  <c r="N199" i="11" s="1"/>
  <c r="L9" i="11" l="1" a="1"/>
  <c r="L9" i="11" s="1"/>
  <c r="M9" i="11" s="1" a="1"/>
  <c r="M9" i="11" s="1"/>
  <c r="L8" i="9" a="1"/>
  <c r="L8" i="9" s="1"/>
  <c r="B12" i="7" l="1"/>
  <c r="A12" i="7"/>
  <c r="D12" i="7"/>
  <c r="C12" i="7"/>
  <c r="N9" i="11" a="1"/>
  <c r="N9" i="11" s="1"/>
  <c r="E12"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Daniela Garcia Gomez</author>
  </authors>
  <commentList>
    <comment ref="B15" authorId="0" shapeId="0" xr:uid="{1A00B6A3-E457-4DCF-9F94-7289C8AE92C4}">
      <text>
        <r>
          <rPr>
            <b/>
            <sz val="9"/>
            <color indexed="81"/>
            <rFont val="Tahoma"/>
            <charset val="1"/>
          </rPr>
          <t>Tesorería y cartera</t>
        </r>
      </text>
    </comment>
    <comment ref="B16" authorId="0" shapeId="0" xr:uid="{E7EFF2B4-24F3-4939-B1DD-9563A1229A12}">
      <text>
        <r>
          <rPr>
            <b/>
            <sz val="9"/>
            <color indexed="81"/>
            <rFont val="Tahoma"/>
            <charset val="1"/>
          </rPr>
          <t>Tesorería y cartera</t>
        </r>
      </text>
    </comment>
    <comment ref="B17" authorId="0" shapeId="0" xr:uid="{56A01598-6DA5-40FC-86B8-A9399AEE3B87}">
      <text>
        <r>
          <rPr>
            <b/>
            <sz val="9"/>
            <color indexed="81"/>
            <rFont val="Tahoma"/>
            <charset val="1"/>
          </rPr>
          <t>Tesorería y cartera</t>
        </r>
      </text>
    </comment>
    <comment ref="B18" authorId="0" shapeId="0" xr:uid="{1222E268-2EA3-4943-97D3-487AA88BF326}">
      <text>
        <r>
          <rPr>
            <b/>
            <sz val="9"/>
            <color indexed="81"/>
            <rFont val="Tahoma"/>
            <charset val="1"/>
          </rPr>
          <t>Tesorería y cartera</t>
        </r>
      </text>
    </comment>
    <comment ref="B19" authorId="0" shapeId="0" xr:uid="{920E61D8-D70D-4335-BC86-8285FB90918A}">
      <text>
        <r>
          <rPr>
            <b/>
            <sz val="9"/>
            <color indexed="81"/>
            <rFont val="Tahoma"/>
            <charset val="1"/>
          </rPr>
          <t>Tesorería y cartera</t>
        </r>
      </text>
    </comment>
    <comment ref="B20" authorId="0" shapeId="0" xr:uid="{657E1D13-873D-4F24-AD1D-0925B06B49EB}">
      <text>
        <r>
          <rPr>
            <b/>
            <sz val="9"/>
            <color indexed="81"/>
            <rFont val="Tahoma"/>
            <charset val="1"/>
          </rPr>
          <t>Contabilidad y presupuesto</t>
        </r>
      </text>
    </comment>
    <comment ref="B21" authorId="0" shapeId="0" xr:uid="{AFFACB33-3011-460D-8222-BA0D9AE326C0}">
      <text>
        <r>
          <rPr>
            <b/>
            <sz val="9"/>
            <color indexed="81"/>
            <rFont val="Tahoma"/>
            <charset val="1"/>
          </rPr>
          <t>Contabilidad y presupuesto</t>
        </r>
      </text>
    </comment>
    <comment ref="B22" authorId="0" shapeId="0" xr:uid="{949494AD-9586-4015-96CA-64317A484F93}">
      <text>
        <r>
          <rPr>
            <b/>
            <sz val="9"/>
            <color indexed="81"/>
            <rFont val="Tahoma"/>
            <charset val="1"/>
          </rPr>
          <t>Contabilidad y presupuesto</t>
        </r>
      </text>
    </comment>
    <comment ref="B23" authorId="0" shapeId="0" xr:uid="{D69DFC74-7875-4A03-BEE6-EC6A4673C14D}">
      <text>
        <r>
          <rPr>
            <b/>
            <sz val="9"/>
            <color indexed="81"/>
            <rFont val="Tahoma"/>
            <charset val="1"/>
          </rPr>
          <t>Contabilidad y presupuesto</t>
        </r>
      </text>
    </comment>
    <comment ref="B24" authorId="0" shapeId="0" xr:uid="{257406AB-0901-483C-88EE-1D48E2B2A3A8}">
      <text>
        <r>
          <rPr>
            <b/>
            <sz val="9"/>
            <color indexed="81"/>
            <rFont val="Tahoma"/>
            <charset val="1"/>
          </rPr>
          <t>Contabilidad y presupuesto</t>
        </r>
      </text>
    </comment>
    <comment ref="B37" authorId="0" shapeId="0" xr:uid="{4C4B1923-7DCE-47EF-A7B6-EF6D31EE3235}">
      <text>
        <r>
          <rPr>
            <b/>
            <sz val="9"/>
            <color indexed="81"/>
            <rFont val="Tahoma"/>
            <charset val="1"/>
          </rPr>
          <t>Cuentas médicas</t>
        </r>
      </text>
    </comment>
    <comment ref="B38" authorId="0" shapeId="0" xr:uid="{7F1C429C-C6FF-4FCF-B1E1-0D764969D37F}">
      <text>
        <r>
          <rPr>
            <b/>
            <sz val="9"/>
            <color indexed="81"/>
            <rFont val="Tahoma"/>
            <charset val="1"/>
          </rPr>
          <t>Cuentas médicas</t>
        </r>
      </text>
    </comment>
    <comment ref="B39" authorId="0" shapeId="0" xr:uid="{E203DFBF-81DD-492C-A09E-C82B4E52E20D}">
      <text>
        <r>
          <rPr>
            <b/>
            <sz val="9"/>
            <color indexed="81"/>
            <rFont val="Tahoma"/>
            <charset val="1"/>
          </rPr>
          <t>Cuentas médicas</t>
        </r>
      </text>
    </comment>
    <comment ref="B40" authorId="0" shapeId="0" xr:uid="{EABD7C3E-D62C-447F-8011-457F13891497}">
      <text>
        <r>
          <rPr>
            <b/>
            <sz val="9"/>
            <color indexed="81"/>
            <rFont val="Tahoma"/>
            <charset val="1"/>
          </rPr>
          <t>Cuentas médicas</t>
        </r>
      </text>
    </comment>
    <comment ref="B41" authorId="0" shapeId="0" xr:uid="{BA5B3C14-AA36-42EE-8391-440B4F098451}">
      <text>
        <r>
          <rPr>
            <b/>
            <sz val="9"/>
            <color indexed="81"/>
            <rFont val="Tahoma"/>
            <charset val="1"/>
          </rPr>
          <t>Cuentas médicas</t>
        </r>
      </text>
    </comment>
    <comment ref="B42" authorId="0" shapeId="0" xr:uid="{A814D6DB-CF2C-42FA-9282-02C20F306ADD}">
      <text>
        <r>
          <rPr>
            <b/>
            <sz val="9"/>
            <color indexed="81"/>
            <rFont val="Tahoma"/>
            <charset val="1"/>
          </rPr>
          <t>Daniela García Gómez:</t>
        </r>
        <r>
          <rPr>
            <sz val="9"/>
            <color indexed="81"/>
            <rFont val="Tahoma"/>
            <charset val="1"/>
          </rPr>
          <t xml:space="preserve">
Recobros
</t>
        </r>
      </text>
    </comment>
    <comment ref="B43" authorId="0" shapeId="0" xr:uid="{ADB2E5B8-1670-4B21-9326-AD021F45D8A8}">
      <text>
        <r>
          <rPr>
            <b/>
            <sz val="9"/>
            <color indexed="81"/>
            <rFont val="Tahoma"/>
            <charset val="1"/>
          </rPr>
          <t>Daniela García Gómez:</t>
        </r>
        <r>
          <rPr>
            <sz val="9"/>
            <color indexed="81"/>
            <rFont val="Tahoma"/>
            <charset val="1"/>
          </rPr>
          <t xml:space="preserve">
Recobros
</t>
        </r>
      </text>
    </comment>
    <comment ref="B44" authorId="0" shapeId="0" xr:uid="{DCC899EB-4037-451C-A70F-0E9B906A37D0}">
      <text>
        <r>
          <rPr>
            <b/>
            <sz val="9"/>
            <color indexed="81"/>
            <rFont val="Tahoma"/>
            <charset val="1"/>
          </rPr>
          <t>Daniela García Gómez:</t>
        </r>
        <r>
          <rPr>
            <sz val="9"/>
            <color indexed="81"/>
            <rFont val="Tahoma"/>
            <charset val="1"/>
          </rPr>
          <t xml:space="preserve">
Recobros
</t>
        </r>
      </text>
    </comment>
    <comment ref="B138" authorId="0" shapeId="0" xr:uid="{D7180FEB-0754-4DD7-BFAC-7BB0D9C54084}">
      <text>
        <r>
          <rPr>
            <b/>
            <sz val="9"/>
            <color indexed="81"/>
            <rFont val="Tahoma"/>
            <charset val="1"/>
          </rPr>
          <t>Daniela García Gómez:</t>
        </r>
        <r>
          <rPr>
            <sz val="9"/>
            <color indexed="81"/>
            <rFont val="Tahoma"/>
            <charset val="1"/>
          </rPr>
          <t xml:space="preserve">
Recobros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<sst xmlns="http://schemas.openxmlformats.org/spreadsheetml/2006/main" count="2644" uniqueCount="1135">
  <si>
    <t>N°</t>
  </si>
  <si>
    <t xml:space="preserve">Causas </t>
  </si>
  <si>
    <t xml:space="preserve">Consecuencias </t>
  </si>
  <si>
    <t>Nivel de Riesgo Inherente</t>
  </si>
  <si>
    <t>Controles</t>
  </si>
  <si>
    <t xml:space="preserve">Calidad del control </t>
  </si>
  <si>
    <t>Valoración control</t>
  </si>
  <si>
    <t>Rango control</t>
  </si>
  <si>
    <t>Calidad</t>
  </si>
  <si>
    <t>Riesgo Neto</t>
  </si>
  <si>
    <t>Acciones preventivas</t>
  </si>
  <si>
    <t>Periodo de seguimiento</t>
  </si>
  <si>
    <t xml:space="preserve">Fecha Inicio </t>
  </si>
  <si>
    <t>Alto</t>
  </si>
  <si>
    <t>Aceptable</t>
  </si>
  <si>
    <t>Débil</t>
  </si>
  <si>
    <t>Por encima del promedio</t>
  </si>
  <si>
    <t>Fuerte</t>
  </si>
  <si>
    <t>Gestión del Aseguramiento</t>
  </si>
  <si>
    <t>Bajo</t>
  </si>
  <si>
    <t>Gestión de acceso a servicios de salud</t>
  </si>
  <si>
    <t>Gestión de calidad</t>
  </si>
  <si>
    <t>Gestión del riesgo en salud</t>
  </si>
  <si>
    <t xml:space="preserve">Matriz de Riesgos </t>
  </si>
  <si>
    <t>Código</t>
  </si>
  <si>
    <t>FO-PN-05</t>
  </si>
  <si>
    <t xml:space="preserve">Versión </t>
  </si>
  <si>
    <t>Fecha</t>
  </si>
  <si>
    <t>Página</t>
  </si>
  <si>
    <t>Valoración de los controles</t>
  </si>
  <si>
    <t>Rangos de calificación de los controles</t>
  </si>
  <si>
    <t>Clasificación niveles de riesgo inherente</t>
  </si>
  <si>
    <t>Calidad de las funciones de control</t>
  </si>
  <si>
    <t>Parámetros</t>
  </si>
  <si>
    <t>Criterios</t>
  </si>
  <si>
    <t>Puntaje</t>
  </si>
  <si>
    <t>Calidad del control</t>
  </si>
  <si>
    <t>Definición</t>
  </si>
  <si>
    <t>Rangos</t>
  </si>
  <si>
    <t>Calidad de los controles</t>
  </si>
  <si>
    <t>Nivel del Riesgo Inherente</t>
  </si>
  <si>
    <r>
      <t xml:space="preserve">Cuando hay una probabilidad </t>
    </r>
    <r>
      <rPr>
        <b/>
        <u/>
        <sz val="11"/>
        <color rgb="FF000000"/>
        <rFont val="Arial"/>
        <family val="2"/>
      </rPr>
      <t>menor que el promedio</t>
    </r>
    <r>
      <rPr>
        <sz val="11"/>
        <color rgb="FF000000"/>
        <rFont val="Arial"/>
        <family val="2"/>
      </rPr>
      <t xml:space="preserve"> de una perdida debido a la exposición y a la incertidumbre derivada de potenciales eventos futuros</t>
    </r>
  </si>
  <si>
    <t>Las funciones de control muestran de forma consistente un desempeño efectivo y superior a las prácticas de la industria de los seguros comúnmente observadas y/o Clasificación del control con énfasis en lo preventivo.</t>
  </si>
  <si>
    <t>Herramientas para ejercer el control</t>
  </si>
  <si>
    <t>Posee una herramienta para ejercer el control.</t>
  </si>
  <si>
    <t>0 - 1</t>
  </si>
  <si>
    <t>Existen controles fuertes: acciones preventivas, planes de mejora y contingencia.</t>
  </si>
  <si>
    <t>80 - 100</t>
  </si>
  <si>
    <t>Moderado</t>
  </si>
  <si>
    <r>
      <t xml:space="preserve">Cuando hay una probabilidad </t>
    </r>
    <r>
      <rPr>
        <b/>
        <u/>
        <sz val="11"/>
        <color rgb="FF000000"/>
        <rFont val="Arial"/>
        <family val="2"/>
      </rPr>
      <t>promedio</t>
    </r>
    <r>
      <rPr>
        <sz val="11"/>
        <color rgb="FF000000"/>
        <rFont val="Arial"/>
        <family val="2"/>
      </rPr>
      <t xml:space="preserve"> de una perdida debido a la exposición y a la incertidumbre derivada de potenciales eventos futuros.</t>
    </r>
  </si>
  <si>
    <t xml:space="preserve">Las funciones de control muestran desempeño efectivo y similar a las prácticas de la industria comúnmente observadas. </t>
  </si>
  <si>
    <t>Existen manuales instructivos o procedimientos para el manejo de la herramienta</t>
  </si>
  <si>
    <t>Existen controles aceptables: acciones preventivas, planes de mejora.</t>
  </si>
  <si>
    <t>60 - 79</t>
  </si>
  <si>
    <r>
      <t xml:space="preserve">Cuando hay una probabilidad </t>
    </r>
    <r>
      <rPr>
        <b/>
        <u/>
        <sz val="11"/>
        <color rgb="FF000000"/>
        <rFont val="Arial"/>
        <family val="2"/>
      </rPr>
      <t>algo superior</t>
    </r>
    <r>
      <rPr>
        <b/>
        <i/>
        <sz val="11"/>
        <color rgb="FF000000"/>
        <rFont val="Arial"/>
        <family val="2"/>
      </rPr>
      <t xml:space="preserve"> </t>
    </r>
    <r>
      <rPr>
        <sz val="11"/>
        <color rgb="FF000000"/>
        <rFont val="Arial"/>
        <family val="2"/>
      </rPr>
      <t>el promedio de una perdida debido a la exposición y a la incertidumbre derivada de potenciales eventos futuros.</t>
    </r>
  </si>
  <si>
    <t>Las funciones de control muestran potencial para un desempeño efectivo, pero pueden ser mejoradas y no arriesgan la situación financiera de la compañía.</t>
  </si>
  <si>
    <t>En el tiempo que lleva la herramienta ha demostrado ser efectiva.</t>
  </si>
  <si>
    <t>Necesita mejora</t>
  </si>
  <si>
    <t>Existen controles mínimos que requieren mejoras.</t>
  </si>
  <si>
    <t>40 - 59</t>
  </si>
  <si>
    <r>
      <t xml:space="preserve">Cuando hay una probabilidad </t>
    </r>
    <r>
      <rPr>
        <b/>
        <u/>
        <sz val="11"/>
        <color rgb="FF000000"/>
        <rFont val="Arial"/>
        <family val="2"/>
      </rPr>
      <t xml:space="preserve">mucho mayor </t>
    </r>
    <r>
      <rPr>
        <sz val="11"/>
        <color rgb="FF000000"/>
        <rFont val="Arial"/>
        <family val="2"/>
      </rPr>
      <t>que la del promedio de una perdida debido a la exposición y a la incertidumbre derivada de potenciales eventos futuros.</t>
    </r>
  </si>
  <si>
    <t xml:space="preserve">Las funciones de control muestran un desempeño inferior a las prácticas observadas de la industria y su efectividad debe ser mejorada para no comprometer la situación financiera y operativa de la compañía. </t>
  </si>
  <si>
    <t>Seguimiento al control</t>
  </si>
  <si>
    <t>Están definidos los responsables de la ejecución del control y del seguimiento.</t>
  </si>
  <si>
    <t>No existen controles o son mínimos.</t>
  </si>
  <si>
    <t>0 - 39</t>
  </si>
  <si>
    <t>Necesita mejorar</t>
  </si>
  <si>
    <t>La frecuencia de la ejecución del control y seguimiento es adecuada.</t>
  </si>
  <si>
    <t>TOTAL</t>
  </si>
  <si>
    <t>Sumatoria de cada uno de los criterios (0-5)</t>
  </si>
  <si>
    <t>Gestión financiera</t>
  </si>
  <si>
    <t>Procesos y/o Actividades significativas</t>
  </si>
  <si>
    <t>Opciones de manejo - Tratamiento</t>
  </si>
  <si>
    <t>Opciones de Tratamiento general a los riesgos</t>
  </si>
  <si>
    <r>
      <t xml:space="preserve">Se </t>
    </r>
    <r>
      <rPr>
        <b/>
        <sz val="11"/>
        <color rgb="FF000000"/>
        <rFont val="Arial"/>
        <family val="2"/>
      </rPr>
      <t>ASUMIRÁ</t>
    </r>
    <r>
      <rPr>
        <sz val="11"/>
        <color rgb="FF000000"/>
        <rFont val="Arial"/>
        <family val="2"/>
      </rPr>
      <t xml:space="preserve"> el riesgo y se administrará por medio de las actividades propias del proceso asociado, y su control y registro de avance, se realizará en el reporte mensual de su desempeño, no se incluirá en mapa de riesgos.</t>
    </r>
  </si>
  <si>
    <t>Nivel Riesgo Neto</t>
  </si>
  <si>
    <t xml:space="preserve">Bajo </t>
  </si>
  <si>
    <t>Total</t>
  </si>
  <si>
    <t xml:space="preserve">Riesgo Neto </t>
  </si>
  <si>
    <t>Calidad del Control/Riesgo Inherente</t>
  </si>
  <si>
    <t>Riesgo Neto (Mapa de calor) SAR</t>
  </si>
  <si>
    <t>Acciones correctivas tomadas para mitigar el riesgo</t>
  </si>
  <si>
    <t>Calificación final calidad del control</t>
  </si>
  <si>
    <t>Observaciones</t>
  </si>
  <si>
    <t>Documentado</t>
  </si>
  <si>
    <t>Publicado en el SGC</t>
  </si>
  <si>
    <t>Socializado</t>
  </si>
  <si>
    <t xml:space="preserve">Implementado </t>
  </si>
  <si>
    <t>Evaluado (Nivel de adherencia)</t>
  </si>
  <si>
    <t>Manual</t>
  </si>
  <si>
    <t>Macroproceso: Gestión Estratégica</t>
  </si>
  <si>
    <t>Versión</t>
  </si>
  <si>
    <t>1 de 5</t>
  </si>
  <si>
    <t>2 de 5</t>
  </si>
  <si>
    <t>3 de 5</t>
  </si>
  <si>
    <t>4 de 5</t>
  </si>
  <si>
    <t>5 de 5</t>
  </si>
  <si>
    <t>Fecha de inicio del evento</t>
  </si>
  <si>
    <t xml:space="preserve">Fecha fin del Evento </t>
  </si>
  <si>
    <t>El riesgo se ha materializado (SI/NO)</t>
  </si>
  <si>
    <t xml:space="preserve">Descripción del evento </t>
  </si>
  <si>
    <t>Responsables de la acción</t>
  </si>
  <si>
    <t>Fecha Terminación</t>
  </si>
  <si>
    <t xml:space="preserve">Acciones de contingencia ante la posible materialización </t>
  </si>
  <si>
    <r>
      <t xml:space="preserve">se establecerán acciones de Control Preventivas, que permitan </t>
    </r>
    <r>
      <rPr>
        <b/>
        <sz val="11"/>
        <color theme="1"/>
        <rFont val="Arial"/>
        <family val="2"/>
      </rPr>
      <t>REDUCIR</t>
    </r>
    <r>
      <rPr>
        <sz val="11"/>
        <color theme="1"/>
        <rFont val="Arial"/>
        <family val="2"/>
      </rPr>
      <t xml:space="preserve"> la probabilidad de ocurrencia del riesgo, se administrarán mediante seguimiento BIMESTRAL y se registrarán sus avances en el Sistema de Planificación Institucional- SGI.</t>
    </r>
  </si>
  <si>
    <r>
      <t xml:space="preserve">Se deberá incluir el riesgo tanto en el Mapa de Riesgo del Proceso, como en el Mapa de Riesgo Institucional y se establecerán acciones de Control Preventivas, que permitan </t>
    </r>
    <r>
      <rPr>
        <b/>
        <sz val="11"/>
        <color theme="1"/>
        <rFont val="Arial"/>
        <family val="2"/>
      </rPr>
      <t>EVITAR</t>
    </r>
    <r>
      <rPr>
        <sz val="11"/>
        <color theme="1"/>
        <rFont val="Arial"/>
        <family val="2"/>
      </rPr>
      <t xml:space="preserve"> la materialización del riesgo. La Administración de estos riesgos será con periodicidad sugerida al menos MENSUAL y su adecuado control se registrará en el Sistema de Planificación Institucional- SGI.</t>
    </r>
  </si>
  <si>
    <r>
      <t xml:space="preserve">Se incluirá el riesgo en el Mapa de Riesgo del Proceso y en el Mapa de Riesgo Institucional, se establecerán acciones de Control Preventivas y correctivas, que permitan </t>
    </r>
    <r>
      <rPr>
        <b/>
        <sz val="11"/>
        <color theme="1"/>
        <rFont val="Arial"/>
        <family val="2"/>
      </rPr>
      <t>EVITAR</t>
    </r>
    <r>
      <rPr>
        <sz val="11"/>
        <color theme="1"/>
        <rFont val="Arial"/>
        <family val="2"/>
      </rPr>
      <t xml:space="preserve"> la materialización del riesgo. La Administración de estos riesgos será con periodicidad mínima MENSUAL y su adecuado control se registrará en el Sistema de Planificación Institucional- SGI. Adicionalmente se deberán documentar al interior del proceso, planes de contingencia para tratar el riesgo materializado, con criterios de oportunidad, evitando el menor daño en la prestación del servicio; estos planes estarán documentados en las políticas de operación de cada proceso.</t>
    </r>
  </si>
  <si>
    <t>Seguimiento materialización del riesgo - Enero</t>
  </si>
  <si>
    <t>Seguimiento materialización del riesgo - Febrero</t>
  </si>
  <si>
    <t>Seguimiento materialización del riesgo - Marzo</t>
  </si>
  <si>
    <t>Seguimiento materialización del riesgo - Abril</t>
  </si>
  <si>
    <t>Seguimiento materialización del riesgo - Mayo</t>
  </si>
  <si>
    <t>Seguimiento materialización del riesgo - Junio</t>
  </si>
  <si>
    <t>Seguimiento materialización del riesgo - Julio</t>
  </si>
  <si>
    <t>Seguimiento materialización del riesgo - Agosto</t>
  </si>
  <si>
    <t>Seguimiento materialización del riesgo - Septiembre</t>
  </si>
  <si>
    <t>Seguimiento materialización del riesgo - Octubre</t>
  </si>
  <si>
    <t>Seguimiento materialización del riesgo - Noviembre</t>
  </si>
  <si>
    <t>Seguimiento materialización del riesgo - Diciembre</t>
  </si>
  <si>
    <t>Gestión administrativa</t>
  </si>
  <si>
    <t>Gestión humana</t>
  </si>
  <si>
    <t>1. Identificar actividades significativas</t>
  </si>
  <si>
    <t>3. Evaluar los riesgos inherentes</t>
  </si>
  <si>
    <t>4. Evaluar la calidad de los controles</t>
  </si>
  <si>
    <t>5. Calificar el nivel de riesgo neto y global</t>
  </si>
  <si>
    <t>6. Tratar y controlar el riesgo</t>
  </si>
  <si>
    <t>Nombre del riesgo</t>
  </si>
  <si>
    <t>Categoría del riesgo</t>
  </si>
  <si>
    <t>Actividad significativa</t>
  </si>
  <si>
    <t>Nivel de riesgo inherente</t>
  </si>
  <si>
    <t>2. Identificar los riesgos</t>
  </si>
  <si>
    <t>7. Respuesta del supervisor</t>
  </si>
  <si>
    <t>SNS</t>
  </si>
  <si>
    <t>Observaciones de la Junta Directiva</t>
  </si>
  <si>
    <t>Riesgo en salud</t>
  </si>
  <si>
    <t>Riesgo actuarial</t>
  </si>
  <si>
    <t>Riesgo de liquidez</t>
  </si>
  <si>
    <t>Riesgo de mercado de capitales</t>
  </si>
  <si>
    <t>Riesgo operacional</t>
  </si>
  <si>
    <t xml:space="preserve">Riesgo reputacional </t>
  </si>
  <si>
    <t>No</t>
  </si>
  <si>
    <t>Si</t>
  </si>
  <si>
    <t>Posee una herramienta para ejercer el control</t>
  </si>
  <si>
    <t>En el tiempo que lleva la herramienta ha demostrado ser efectiva</t>
  </si>
  <si>
    <t>Están definidos los responsables de la ejecución del control y del seguimiento</t>
  </si>
  <si>
    <t>La frecuencia de la ejecución del control y seguimiento es adecuada</t>
  </si>
  <si>
    <t>Sumatoria calidad del control</t>
  </si>
  <si>
    <t>Tipo de control</t>
  </si>
  <si>
    <t>Nivel de cumplimiento de los controles</t>
  </si>
  <si>
    <t>Riesgo de crédito</t>
  </si>
  <si>
    <t>Riesgo de fallas del mercado de salud</t>
  </si>
  <si>
    <t>Riesgo grupo</t>
  </si>
  <si>
    <t xml:space="preserve">Riesgo de corrupción </t>
  </si>
  <si>
    <t>1. La importancia estratégica.</t>
  </si>
  <si>
    <t>2. EI impacto en la reputación.</t>
  </si>
  <si>
    <t>3. Modelo de relacionamiento con los usuarios.</t>
  </si>
  <si>
    <t>4. Atención diferencial a grupos vulnerables.</t>
  </si>
  <si>
    <t>5. Nivel de resolutividad y de complejidad de la red de servicios</t>
  </si>
  <si>
    <t>6. Los activos generados por la actividad en relación con el total de activos.</t>
  </si>
  <si>
    <t>7. Los ingresos generados por la actividad en relación con los ingresos totales.</t>
  </si>
  <si>
    <t>8. EI beneficia neto antes de impuestos relativo a la actividad frente a los ingresos netos totales antes de impuestos.</t>
  </si>
  <si>
    <t xml:space="preserve">9. Las reservas mantenidas por la actividad como porcentaje del total de las reservas. </t>
  </si>
  <si>
    <t>10. EI nivel de activos relativo a la actividad frente a los activos totales</t>
  </si>
  <si>
    <t xml:space="preserve">Actividades significativas </t>
  </si>
  <si>
    <t>Gestión del aseguramiento en salud</t>
  </si>
  <si>
    <t>Gestión de tecnología e información</t>
  </si>
  <si>
    <t>Gestión jurídica y legal</t>
  </si>
  <si>
    <t>Gestión de la innovación</t>
  </si>
  <si>
    <t>Atención al usuario</t>
  </si>
  <si>
    <t>Gestión del relacionamiento</t>
  </si>
  <si>
    <t>Gestión estratégica</t>
  </si>
  <si>
    <t>Opción de tratamiento del riesgo "Compartir"</t>
  </si>
  <si>
    <r>
      <t xml:space="preserve">Después de realizar un análisis por parte del proceso/organización y se toma la decisión de </t>
    </r>
    <r>
      <rPr>
        <b/>
        <sz val="11"/>
        <color theme="1"/>
        <rFont val="Arial"/>
        <family val="2"/>
      </rPr>
      <t xml:space="preserve">COMPARTIR/TRANSFERIR </t>
    </r>
    <r>
      <rPr>
        <sz val="11"/>
        <color theme="1"/>
        <rFont val="Arial"/>
        <family val="2"/>
      </rPr>
      <t>el riesgo, se establecerán estrategias como: tercerizar el proceso o trasladar el riesgo a través de seguros o pólizas. La responsabilidad económica recae sobre el tercero pero no se transfiere la responsabilidad sobre el tema reputacional (Ejemplo: Aplica para tema de contratos y RIAS)</t>
    </r>
  </si>
  <si>
    <r>
      <rPr>
        <b/>
        <sz val="11"/>
        <color theme="1"/>
        <rFont val="Arial"/>
        <family val="2"/>
      </rPr>
      <t>Fuente.</t>
    </r>
    <r>
      <rPr>
        <sz val="11"/>
        <color theme="1"/>
        <rFont val="Arial"/>
        <family val="2"/>
      </rPr>
      <t xml:space="preserve"> Guía para la administración del riesgo y diseño de controles Versión 5- Función Publica (Año 2020)
ISO 31000 de 2018</t>
    </r>
  </si>
  <si>
    <t xml:space="preserve">Automático </t>
  </si>
  <si>
    <t>Riesgo de lavado de activos y financiación del terrorismo</t>
  </si>
  <si>
    <t>Auditoria interna general</t>
  </si>
  <si>
    <t>Líneas de impacto</t>
  </si>
  <si>
    <t xml:space="preserve">Opciones de tratamiento del riesgo </t>
  </si>
  <si>
    <t xml:space="preserve">Subsistemas </t>
  </si>
  <si>
    <t xml:space="preserve">Categoria </t>
  </si>
  <si>
    <t xml:space="preserve">Definición </t>
  </si>
  <si>
    <t>Probabilidad de ocurrencia de un evento no deseado, evitable y negativo para la salud del individuo.
Ej. Entrega incompleta e inoportuna de los tratamientos médicos</t>
  </si>
  <si>
    <t>Posibilidad de incurrir en pérdidas económicas debido a la ocurrencia de diferentes sucesos futuros e inciertos.
Ej. Hechos catastróficos, cambios tecnológicos, insuficiencia de reservas técnicas.</t>
  </si>
  <si>
    <t>Posibilidad de que se incurra en pérdidas económicas como consecuencia del incumplimiento de las obligaciones con sus deudores.
Ej. Crédito con financiación a corto plazo</t>
  </si>
  <si>
    <t>Posibilidad que la organización no cuente con los recursos líquidos para cumplir con sus obligaciones de pago.
Ej. Dificultad cobro de cartera (CXC)</t>
  </si>
  <si>
    <t>Posibilidad de incurrir en pérdidas derivadas de un incremento no esperado de obligaciones con acreedores, variaciones en la tasa de interés, tasa de cambio, entre otros. 
Ej. Inestabilidad en los retornos esperados del plan de inversiones</t>
  </si>
  <si>
    <t>Posibilidad que se presenten desviaciones en los objetivos misionales por fallas en los procesos, el recurso humano, tecnología, por fraude, etc.
Ej. Incumplimiento en los estándares de habilitación Savia Salud EPS</t>
  </si>
  <si>
    <t>Posibilidad que la estructura del mercado de salud genere pérdida en el bienestar y beneficios de la entidad.
Ej. Reforma en el sector salud</t>
  </si>
  <si>
    <t>Posibilidad de pérdida que surge como resultado de participaciones de capital a actividades u operaciones con entidades que forman parte del mismo grupo empresarial.
Ej. Perdida por deterioro en el valor de la inversión neta que tenga en asociación o negocio conjunto</t>
  </si>
  <si>
    <t>Posibilidad de toda acción propia o de terceros, evento o situación que puede afectar de manera negativa, el buen nombre y prestigio de la EPS.
Ej. Mala imagen institucional</t>
  </si>
  <si>
    <t>Posibilidad que en la realización de las operaciones, estas puedan ser utilizadas por organizaciones criminales como instrumento para ocultar, manejar, invertir o aprovechar dineros.
Ej. Omitir la realización de las gestiones tendientes a la recuperación de la cartera en cobro jurídico</t>
  </si>
  <si>
    <t>Posibilidad de que por acción u omisión, se use el poder para desviar la gestión de lo público hacia un beneficio privado.
Ej. Falsedad en los soportes de documentación de los contratos administrativos (prestación de servicios y arrendamiento)</t>
  </si>
  <si>
    <t>R1</t>
  </si>
  <si>
    <t>R2</t>
  </si>
  <si>
    <t>R3</t>
  </si>
  <si>
    <t>R4</t>
  </si>
  <si>
    <t>R5</t>
  </si>
  <si>
    <t>R6</t>
  </si>
  <si>
    <t>R7</t>
  </si>
  <si>
    <t>R8</t>
  </si>
  <si>
    <t>R9</t>
  </si>
  <si>
    <t>R10</t>
  </si>
  <si>
    <t>R11</t>
  </si>
  <si>
    <t>R12</t>
  </si>
  <si>
    <t>R13</t>
  </si>
  <si>
    <t>R14</t>
  </si>
  <si>
    <t>R15</t>
  </si>
  <si>
    <t>R16</t>
  </si>
  <si>
    <t>R17</t>
  </si>
  <si>
    <t>R18</t>
  </si>
  <si>
    <t>R19</t>
  </si>
  <si>
    <t>R20</t>
  </si>
  <si>
    <t>R21</t>
  </si>
  <si>
    <t>R22</t>
  </si>
  <si>
    <t>R23</t>
  </si>
  <si>
    <t>R24</t>
  </si>
  <si>
    <t>R25</t>
  </si>
  <si>
    <t>R26</t>
  </si>
  <si>
    <t>R27</t>
  </si>
  <si>
    <t>R28</t>
  </si>
  <si>
    <t>R29</t>
  </si>
  <si>
    <t>R30</t>
  </si>
  <si>
    <t>R31</t>
  </si>
  <si>
    <t>R32</t>
  </si>
  <si>
    <t>R33</t>
  </si>
  <si>
    <t>R34</t>
  </si>
  <si>
    <t>R35</t>
  </si>
  <si>
    <t>R36</t>
  </si>
  <si>
    <t>R37</t>
  </si>
  <si>
    <t>R38</t>
  </si>
  <si>
    <t>R39</t>
  </si>
  <si>
    <t>R40</t>
  </si>
  <si>
    <t>R41</t>
  </si>
  <si>
    <t>R42</t>
  </si>
  <si>
    <t>R43</t>
  </si>
  <si>
    <t>R44</t>
  </si>
  <si>
    <t>R45</t>
  </si>
  <si>
    <t>R46</t>
  </si>
  <si>
    <t>R47</t>
  </si>
  <si>
    <t>R48</t>
  </si>
  <si>
    <t>R49</t>
  </si>
  <si>
    <t>R50</t>
  </si>
  <si>
    <t>R51</t>
  </si>
  <si>
    <t>R52</t>
  </si>
  <si>
    <t>R53</t>
  </si>
  <si>
    <t>R54</t>
  </si>
  <si>
    <t>R55</t>
  </si>
  <si>
    <t>R56</t>
  </si>
  <si>
    <t>R57</t>
  </si>
  <si>
    <t>R58</t>
  </si>
  <si>
    <t>R59</t>
  </si>
  <si>
    <t>R60</t>
  </si>
  <si>
    <t>R61</t>
  </si>
  <si>
    <t>R62</t>
  </si>
  <si>
    <t>R63</t>
  </si>
  <si>
    <t>R64</t>
  </si>
  <si>
    <t>R65</t>
  </si>
  <si>
    <t>R66</t>
  </si>
  <si>
    <t>R67</t>
  </si>
  <si>
    <t>R68</t>
  </si>
  <si>
    <t>R69</t>
  </si>
  <si>
    <t>R70</t>
  </si>
  <si>
    <t>R71</t>
  </si>
  <si>
    <t>R72</t>
  </si>
  <si>
    <t>R74</t>
  </si>
  <si>
    <t>R75</t>
  </si>
  <si>
    <t>R76</t>
  </si>
  <si>
    <t>R77</t>
  </si>
  <si>
    <t>R78</t>
  </si>
  <si>
    <t>R79</t>
  </si>
  <si>
    <t>R80</t>
  </si>
  <si>
    <t>R81</t>
  </si>
  <si>
    <t>R82</t>
  </si>
  <si>
    <t>R83</t>
  </si>
  <si>
    <t>R84</t>
  </si>
  <si>
    <t>R85</t>
  </si>
  <si>
    <t>R86</t>
  </si>
  <si>
    <t>R87</t>
  </si>
  <si>
    <t>R88</t>
  </si>
  <si>
    <t>R89</t>
  </si>
  <si>
    <t>R90</t>
  </si>
  <si>
    <t>R91</t>
  </si>
  <si>
    <t>R92</t>
  </si>
  <si>
    <t>R93</t>
  </si>
  <si>
    <t>R94</t>
  </si>
  <si>
    <t>R95</t>
  </si>
  <si>
    <t>R96</t>
  </si>
  <si>
    <t>R97</t>
  </si>
  <si>
    <t>R98</t>
  </si>
  <si>
    <t>R99</t>
  </si>
  <si>
    <t>R100</t>
  </si>
  <si>
    <t>R101</t>
  </si>
  <si>
    <t>R102</t>
  </si>
  <si>
    <t>R103</t>
  </si>
  <si>
    <t>R104</t>
  </si>
  <si>
    <t>R105</t>
  </si>
  <si>
    <t>R106</t>
  </si>
  <si>
    <t>R107</t>
  </si>
  <si>
    <t>R108</t>
  </si>
  <si>
    <t>R109</t>
  </si>
  <si>
    <t>R110</t>
  </si>
  <si>
    <t>R111</t>
  </si>
  <si>
    <t>R112</t>
  </si>
  <si>
    <t>R113</t>
  </si>
  <si>
    <t>R114</t>
  </si>
  <si>
    <t>R115</t>
  </si>
  <si>
    <t>R116</t>
  </si>
  <si>
    <t>R117</t>
  </si>
  <si>
    <t>R118</t>
  </si>
  <si>
    <t>R119</t>
  </si>
  <si>
    <t>R120</t>
  </si>
  <si>
    <t>R121</t>
  </si>
  <si>
    <t>R122</t>
  </si>
  <si>
    <t>R123</t>
  </si>
  <si>
    <t>R124</t>
  </si>
  <si>
    <t>R125</t>
  </si>
  <si>
    <t>R126</t>
  </si>
  <si>
    <t>R127</t>
  </si>
  <si>
    <t>R128</t>
  </si>
  <si>
    <t>R129</t>
  </si>
  <si>
    <t>Incumplimiento en los estándares de habilitación Savia Salud EPS</t>
  </si>
  <si>
    <t>No cumplimiento a la ruta crítica del PAMEC</t>
  </si>
  <si>
    <t xml:space="preserve">Débil implementación de la gestión por procesos </t>
  </si>
  <si>
    <t>1. Falta de implementación de los estándares
2. Falta de compromiso entre las áreas
3. Desconocimiento de las demás áreas frente al proceso de habilitación
4. Continuo cambio normativo en materia de calidad
5. Falta de planeación, seguimiento e implementación</t>
  </si>
  <si>
    <t>1. Incumplimientos normativos
2. Cierre y Sanciones</t>
  </si>
  <si>
    <t xml:space="preserve">1. Falta de planeación, seguimiento e implementación
2. Falta de compromiso entre las áreas
3. Incumplimiento del programa
</t>
  </si>
  <si>
    <t xml:space="preserve">1. Sanciones 
2. No hay una mejora continua y articulación en los procesos
3. Incumplimiento normativo
</t>
  </si>
  <si>
    <t>1. Falta de un despliegue conceptual y metodológico
2. Falta de cultura de calidad en la organización
3. Falta de recurso humano, técnico y tecnológico</t>
  </si>
  <si>
    <t>1. Baja articulación de los procesos de la organización.
2. Incumplimiento normativo
3. Incumplimiento en indicadores de procesos.</t>
  </si>
  <si>
    <t>1. GC-2-PD03 Procedimiento de auditorías internas de calidad del SGC (pendiente por ejecución)  
2. Auditorías externas 
3. Respuestas a los entes de control
4. Seguimiento a los planes de mejora
5. GC-1-PD01-Procedimiento sistema único de habilitación
6. GC-1.1-FO37 Listado de estándares de habilitación
7. Asistencias técnicas de entes de externos</t>
  </si>
  <si>
    <t xml:space="preserve">1. GC-1.2-PG01 PAMEC
2. Cumplimiento y seguimiento al cronograma
3. Asistencias técnicas de entes de externos
4. GC-1-PD02 Procedimiento implementación del PAMEC
5. GC-1.2-FO01 Formato instrumento de implementación del PAMEC
6. Auditorías externas </t>
  </si>
  <si>
    <t xml:space="preserve">1. GC-2.1-MA01 Manual gestión por procesos
2. GC-2.2-MA01 Manual de estructura documental
3. GC-2-PD01 Procedimiento de planeación de procesos
4. GC-2-PD02 Procedimiento de información documentada
5. GC-3-PD03 Procedimiento identificación, planeación y control de cambios en el SGC (pendiente por ejecución)
6. GC-2.2-INS01 Instructivo para elaboración de flujogramas en Draw.io Diagramas.
7. GC-3-PD01 Procedimiento de no conformidades, acciones correctivas y de mejora de procesos (pendiente por planeación y ejecución)
8. GC-3-PD02 Procedimiento monitoreo del mejoramiento Organizacional (pendiente por planeación y ejecución)
</t>
  </si>
  <si>
    <t>1. Actualización de nuevas normas 
2. Auditorías internas de manera constante
3. Cronograma verificación de estándares anual
4. Seguimiento a los planes de mejora que dejen los entes de control</t>
  </si>
  <si>
    <t>Jefe de calidad</t>
  </si>
  <si>
    <t>Mensual</t>
  </si>
  <si>
    <t xml:space="preserve">1. Planes de mejora constantes.
2.Negociación y solicitud de prórroga de plazos para estándares que no sean cumplidos al ente vigilancia y control </t>
  </si>
  <si>
    <t xml:space="preserve">1. Seguimiento al cumplimiento de las etapas de la ruta crítica en grupo primario de Gestión de Calidad
</t>
  </si>
  <si>
    <t xml:space="preserve">Planes de mejora </t>
  </si>
  <si>
    <t xml:space="preserve">1. Seguimiento al plan de implementación de la gestión por procesos
2. Asistencia técnica a los procesos
3. Asesorías y capacitaciones recibidas al equipo de Gestión de Calidad.
</t>
  </si>
  <si>
    <t>Continuidad de la operación</t>
  </si>
  <si>
    <t xml:space="preserve">Integralidad del Sistema de Información (Gestión de Cambios) </t>
  </si>
  <si>
    <t>Seguridad informática</t>
  </si>
  <si>
    <t>1. Caída o lentitud del aplicativo.
2. Falla en los procesos internos del aplicativo.
3. Fallos en el proceso de despliegue de versión.
4. Problemas de infraestructura respecto a los recursos dimensionados.
5. Fluido eléctrico.
6. Caída del internet.
7. Falla en la conectividad.
8. Falla en los servidores (Problema Técnico de UNE).
9. Falta espacio en el servidor.
10. Pérdida de Dominio.
11. Obsolescencia o problemas de la arquitectura.
12. Fenómenos de fuerza mayor (Desastres).
13. Falla crítica por parte del proveedor (cumplimiento de ANS).</t>
  </si>
  <si>
    <t>1. No hay operación (No se puede afiliar).
2. No autorizaciones.
3. No auditoría de Cuentas Médicas.
4. Falla en la base de datos.
5. No disponibilidad del aplicativo transaccional.
6. Colapso del Sistema.
7. Pérdida de información.
8. Lentitud del sistema.
9. No soporte a versiones de sistema operativo.
10. Altos volúmenes de información que por tiempo no se da respuesta oportuna (No manejo de históricos).
11. Limitación del almacenamiento.</t>
  </si>
  <si>
    <t>1. Desarrollo de aplicativos no corresponden a la necesidad de la empresa.
2. Realización de desarrollos no articulados entre sí (no integración entre sistemas).
3. Realización de desarrollos desde otras áreas y fuera del alcance de TI.
4. No seguimiento de los lineamientos de arquitectura.
5. No seguimiento del Procedimiento de Gestión de Cambios.</t>
  </si>
  <si>
    <t>1. Información inconsistente.
2. Reprocesos.
3. Ineficiencia en la operación de los sistemas.
4. Desarrollos huérfanos.
5. Crecimiento desarticulado del hardware de soporte.</t>
  </si>
  <si>
    <t xml:space="preserve">1. Vulnerabilidad en el acceso a los sistemas.
2. Falta de políticas y procedimientos de seguridad (seguridad perimetral, políticas de manejo de usuarios, roles y perfiles, entre otros).
3.  Falta de aplicación de las políticas y procedimientos de seguridad establecidos.
</t>
  </si>
  <si>
    <t>1. Pérdida o alteración de información.
2. Violación de Habeas Data.
3. Demandas por mal uso de la información.
4. Pérdidas económicas.
5. Problemas con la confidencialidad e integralidad de la información.</t>
  </si>
  <si>
    <t>1. Términos contractuales y pólizas de cumplimiento (proveedores).
2. Monitoreo y seguimiento permanente en la plataforma (7X24).
3. Mesa de ayuda.
4. Sistema de Alarmas (Ejemplo, PANDORA, PERCONA).
5. Alta disponibilidad en el Data Center principal (Continuidad de la operación).
6. Políticas de Backus para garantizar la operación.
7. Data Center alterno con el 40% de la operación.
8. Acta de entrega a satisfacción del producto final implementado en el Data Center.
9. Presentación de la reingeniería del Data Center.
10. Implementación del Proyecto (SD-WAN) para la accesibilidad en todas las sedes y garantizar la continuidad del servicio en la conectividad.
11. BCP dentro de TI (Bussiness Continued Process) (Restablecimiento de la operación).
12. Desarrollo de aplicativos para soportar contingencias.</t>
  </si>
  <si>
    <t>1. TI-3-PD01 Procedimiento de Gestión de Cambios para Sistema de Información.
2. Cumplimiento de la Política de Gobierno TI.
3. Gestión de la Coordinación de Arquitectura respecto a la gestión de cambios.
4. Gestión de la Coordinación de Infraestructura respecto a la gestión de cambios.</t>
  </si>
  <si>
    <t xml:space="preserve">1. MA-TI-01 Manual de Política de seguridad de la información.
2. Implementación de controles en Firewall.
3. Administración de usuarios, roles y perfiles en sistemas.
4. Herramienta para validar las posibles vulnerabilidades (ESET).
5. Implementación de SD-WAN.
</t>
  </si>
  <si>
    <t xml:space="preserve">1. Documentación y soporte respecto al Procedimiento de Gestión de Cambios (levantamiento de información, viabilidad técnica, priorización, reuniones, despliegues, entre otros).
2. Control de acceso de roles y perfiles para bases de datos y sistemas operativos de servidores.
</t>
  </si>
  <si>
    <t>Jefe de TI</t>
  </si>
  <si>
    <t xml:space="preserve">
1. Ejecución de BCP desde TI (Plan de Continuidad, Planes de Contingencias, Plan de Recuperación ante Desastres TI).
2. Activación del Comité de Crisis de TI.
3. Activación de los aplicativos desarrollados para soportar las contingencias.</t>
  </si>
  <si>
    <t>1. Documentación y soporte respecto al Procedimiento de Gestión de Cambios (levantamiento de información, viabilidad técnica, priorización, reuniones, despliegues, entre otros).
2. Política de Gobierno TI.
3. Solicitud de apoyo y análisis de viabilidad técnica en soluciones tecnológicas a la Jefatura de TI.</t>
  </si>
  <si>
    <t>1. Procedimiento de Gestión de Cambios.
2. Intervención de la Jefatura de TI.</t>
  </si>
  <si>
    <t xml:space="preserve">1. Aplicación del correcto procedimiento para la administración de usuarios, roles y perfiles en sistemas.
2. Revisión y actualización permanente a las políticas del Firewall.
3. Seguimiento a vulnerabilidades con la herramienta ESET.
4. Monitoreo al tráfico de red.
5. Revisión periódica de usuarios activos en los sistemas.
6. Proyecto de validación de usuarios, roles y perfiles en los sistemas.
</t>
  </si>
  <si>
    <t xml:space="preserve">1. Toma de medidas respecto al evento presentado.
2. Implementación de nuevas reglas de control en la herramienta ESET.
3. Implementación de nuevos controles en el tráfico de red.
4. Implementación de nuevos controles en las políticas del Firewall.
</t>
  </si>
  <si>
    <t>Manejo de la banca</t>
  </si>
  <si>
    <t>Mal direccionamiento de pago / Manualidad en el Proceso de Pago</t>
  </si>
  <si>
    <t>Riesgo materializado compartido con el área de TI: No hay integralidad en los Sistemas de información (Intra Savia, Conexiones savia vs SAP)</t>
  </si>
  <si>
    <t>Dificultad cobro de cartera (CXC)</t>
  </si>
  <si>
    <t>Crédito (Financiación a corto plazo)</t>
  </si>
  <si>
    <t xml:space="preserve">1. Vulnerabilidad informática </t>
  </si>
  <si>
    <t>1. Desviaciones  o perdida de dinero</t>
  </si>
  <si>
    <t>1. Error en el direccionamiento de pago</t>
  </si>
  <si>
    <t>1. Mal direccionamiento de los recursos económicos, 
2. Perdida de dinero
3. sanciones disciplinarias</t>
  </si>
  <si>
    <t>1. Falta de un sistema unificado que permita la integración de procesos</t>
  </si>
  <si>
    <t>1. Generación de inconsistencias
2. Pagos dobles 
3. Saldos de cartera no reales</t>
  </si>
  <si>
    <t>1. Falta de reconocimiento de la deuda por parte de los Deudores</t>
  </si>
  <si>
    <t>1. Falta de recursos para respaldar las deudas</t>
  </si>
  <si>
    <t xml:space="preserve">1. El alto valor adeudado por la EPS a las IPS.                   
2. Dada la Emergencia Sanitaria en todo el territorio nacional </t>
  </si>
  <si>
    <t>1. No hay capacidad de endeudamiento</t>
  </si>
  <si>
    <t>1. Elaboración de la Política de Pagos (en desarrollo)
2. Solicitudes a la banca para actualización de Firmas y usuarios. (Reuniones con la banca)
3. Apoyo con persona dedicada al manejo de la Banca (validación de pagos) Aplicación y compensación de pagos en tiempo real. 
4. Directrices del área de sistemas en el manejo de IP</t>
  </si>
  <si>
    <t>1. Verificación en escala de manera manual (sistema - soportes) primero auxiliar, luego analista, jefe de área y subgerencia financiera.
2. FO-GF-12 Formato de relación de cuentas por pagar tesorería
3. Propuesta de Pago.
4. Solicitud de desarrollos al sistema</t>
  </si>
  <si>
    <t xml:space="preserve">1. Seguimiento y verificación en el sistema
2. Trabajo manual: TI suministra base de datos de la facturación que extraen en Conexiones, Tesorería cruza la facturación que registra en SAP vs Base de Datos, valida valor de factura, glosa, pago y total a pagar (y el cargue de estos componentes al Sistema SAP posteriormente se valida en el sistema SAP que la factura nunca se haya pagado y se marcan los registros como verificados). Estas facturas validadas son las que se toman para los pagos. 
3. Equipo de analistas para validar toda la información del sistema
4. En caso de novedades se remite a las áreas                          
5. Conciliación constante para realizar la programación de los pagos y con los prestadores. </t>
  </si>
  <si>
    <t>1. PD-GF-13 Procedimiento Recobros NO PBS                        
2. Certificación de Deuda al ente territorial.
3. Cobro Administrativo y persuasivo
(se remite la información a la secretaria general para realizar cobros coactivos Procuraduría, Supersalud).
4. Implementación de la política de cartera (Implementada como DG-GF-01 Directiva Gerencial de pagos y manejo de cartera) (ejecutar el proceso de cobro y remitir al área jurídica)</t>
  </si>
  <si>
    <t xml:space="preserve">1. Crédito con la ADRES, el cual presta a través de la LMA, se realiza el giro directo - hay que relacionar facturas, pagares, carta de instrucciones, entre otros soportes.                                   
 2. Convocatoria General para que las IPS presentaran las propuestas a la compra de Cartera según las condiciones dadas por el Adres en la Resolución 619 de 2020 </t>
  </si>
  <si>
    <t>1. Seguimiento, verificación y control al sistema</t>
  </si>
  <si>
    <t>Jefe de TI
Jefe de tesorería y cartera</t>
  </si>
  <si>
    <t>Semestral</t>
  </si>
  <si>
    <t>Mejoras en la seguridad informática</t>
  </si>
  <si>
    <t>1. Verificación y seguimiento</t>
  </si>
  <si>
    <t xml:space="preserve">Se requieren mejoras en el sistema, las cuales se han trabajado en conjunto con el área de TI </t>
  </si>
  <si>
    <t>1. Seguimiento y verificación del sistema</t>
  </si>
  <si>
    <t>Jefe de tesorería y cartera</t>
  </si>
  <si>
    <t>Semanal</t>
  </si>
  <si>
    <t>Se requiere contar con el aplicativo misional y con las bases de datos correctas para realizar las validaciones. Se siguen documentando casos de inconsistencias pese al cambio de sistema de Integra a Conexiones</t>
  </si>
  <si>
    <t>1. Se envían oficios a entidades que presentaban saldos por concepto de anticipos pendientes de legalizar, logrando identificar situaciones particulares para subsanar los saldos pendientes.
2. Se realizan las gestiones correspondientes, lo que este dentro de la capacidad del Recurso humano y los soportes que se manejan para realizar el respectivo cobro.
3. Se realiza seguimiento al indicador FENIX y se aportan las evidencias para la cartera general. (Oficios aplica para todos los deudores en general).
4. Circularización de Deudores.                
5. Conciliaciones.</t>
  </si>
  <si>
    <t>Jefe de tesorería y cartera
Secretaría general</t>
  </si>
  <si>
    <t xml:space="preserve">1. Contratación de abogado para el tratamiento administrativo y persuasivo, así como analista para gestión ante los deudores.                                         
2. Se realizó depuración de la cartera del ente territorial con el fin de gestionar los recursos de ley de punto final. </t>
  </si>
  <si>
    <t xml:space="preserve">1. Apalancamiento por parte del ministerio compra de cartera
2. Políticas a nivel nacional.
3. Pago del crédito dispuesto directamente por la ADRES a través de la compra de Cartera </t>
  </si>
  <si>
    <t xml:space="preserve">Gerencia
Subgerencia financiera
</t>
  </si>
  <si>
    <t>No se han registrado e identificado acciones de contingencia para el riesgo en el momento por parte del proceso.</t>
  </si>
  <si>
    <t xml:space="preserve">Calidad del dato (inconsistencia) en los sistemas de información </t>
  </si>
  <si>
    <t xml:space="preserve">Calidad del dato proveniente de las dependencias </t>
  </si>
  <si>
    <t>Incumplimiento de plazos en respuesta de requerimientos</t>
  </si>
  <si>
    <t>Incumplimiento o inexactitud en la presentación de informes financieros</t>
  </si>
  <si>
    <t>Inconsistencias en el registro de la información contable por el nuevo sistema transaccional</t>
  </si>
  <si>
    <t xml:space="preserve">1. Poca integralidad de los sistemas de información </t>
  </si>
  <si>
    <t>1. Sanciones económicas, disciplinarias y  pecuniarias.</t>
  </si>
  <si>
    <t>1. Inconsistencias de la información reportada en las áreas (en ocasiones es inexacta o no la hay)</t>
  </si>
  <si>
    <t xml:space="preserve">1. Incumplimiento de las obligaciones de la entidad 
2. Detrimento patrimonial </t>
  </si>
  <si>
    <t xml:space="preserve">1. Falta de gestión de las áreas, (No cumplen los requerimientos a tiempo)
2. Dificultad de comunicación entre las áreas 
</t>
  </si>
  <si>
    <t>1. Detrimento de la entidad
2. Riesgos judiciales al representante legal- Tutelas</t>
  </si>
  <si>
    <t>1. Error humano y falta de control</t>
  </si>
  <si>
    <t>1. Sanciones 
2. Mala imagen corporativa</t>
  </si>
  <si>
    <t xml:space="preserve">
1. Cambio del aplicativo transaccional de Integra a Conexiones Savia
2. Ausencia de bases para el cálculo de la Rte Fuente
3. Sobrecarga de trabajo (Horarios adicionales para revisar)
</t>
  </si>
  <si>
    <t>1. Afectación en la información contable, tributaria, rte fuente, estados financieros y en las bases fiscales
2. Sanciones por corrección por no detección a tiempo 
3. Inconsistencias de la información para los entes de control
4. Retrasos en el cierre contable y en la generación de informes y reportes</t>
  </si>
  <si>
    <t xml:space="preserve">
1. Monitoreo y seguimiento diario tanto a la información manual como a la información que se encuentra en el sistema
2. instructivo de contabilidad de manera interna (a nivel informativo).
3. Grupo de Inconsistencias
4. Comité técnico de sostenibilidad financiera: Actas 
5. Documento técnico de sostenibilidad financiera</t>
  </si>
  <si>
    <t xml:space="preserve">1. PD-GF-01 Procedimiento de gestión contable (ACTUALIZÓ)
2. FO-GF-28 Formato de entrega y/o devolución de documentos: Firma de quien entrega y recibe
3. Control diario a la información recibida de las diferentes dependencias </t>
  </si>
  <si>
    <t xml:space="preserve">1. Cronograma con las fechas de reporte a los entes de control y los tipos de reporte: Mensual, Trimestral, Anual.
 DIAN, Contaduría general, SUPERSALUD (Mensuales y Anuales)
2. Calendarios tributarios (DIAN, Municipios)
3. Control diario a la información recibida de las diferentes dependencias </t>
  </si>
  <si>
    <t>1. Herramienta de información financiera (Estado de Resultados Integral - ERI, Patrimonio Adecuado, Ejecución presupuestal, EBITDA, LMA, entre otros)
2. Informe financiero anual (Publicado en la página web)
3. Análisis mensual de la información relacionada con los informes financieros 
4. Escalas de validación de los informes.
5. Equipo de trabajo fortalecido (2 auxiliares, profesional de apoyo)</t>
  </si>
  <si>
    <t>1. Auditoria al proceso (Manual)
2. Actividades diarias de seguimiento
3. Bases de datos Conexiones Savia
4. Procedimiento ERC manejo IVA 
5. Revisión y monitoreo de la información contable entregada por "Conexiones Savia" frente SAP</t>
  </si>
  <si>
    <t>1. Verificación y requerimiento a las áreas responsables de corrección</t>
  </si>
  <si>
    <t>Jefe de Contabilidad</t>
  </si>
  <si>
    <t>Diario</t>
  </si>
  <si>
    <t>1. Seguimiento a las fallas e inconsistencias de la calidad del dato que genera requerimientos del ente regulador (Superintendencia Nacional de Salud).</t>
  </si>
  <si>
    <t xml:space="preserve">1. Seguimiento y verificación constante de facturas </t>
  </si>
  <si>
    <t xml:space="preserve">Auditoria a toda la información recibida de cada una de las dependencias  </t>
  </si>
  <si>
    <t xml:space="preserve">1. Seguimiento y verificación constante </t>
  </si>
  <si>
    <t xml:space="preserve">Jefe Contabilidad </t>
  </si>
  <si>
    <t xml:space="preserve">1. Seguimiento y análisis para hacer ajustes a tiempo </t>
  </si>
  <si>
    <t xml:space="preserve">Se hace la respectiva verificación, corrección y reenvío </t>
  </si>
  <si>
    <t xml:space="preserve">1. Reuniones de trabajo entre Contabilidad y TI
2. Grupo de trabajo para solucionar dificultades del aplicativo transaccional
3. Desarrollo en el sistema transaccional para que la carga de datos suba correctamente a SAP
4. Solicitud de desarrollo que permitan la optimización del proceso y la operatividad con el cual debe llegar la información </t>
  </si>
  <si>
    <t>Jefe de TI
Jefe de Cuentas Médicas
Jefe de Contabilidad</t>
  </si>
  <si>
    <t>Analizando las bases de datos inconsistentes y reportándolas a TI.</t>
  </si>
  <si>
    <t>1. insatisfacción con la prestación del servicio.
2. Mala atención en red hospitalaria.
3. Demora en autorizar servicios ordenados por prestador.
4. Información negativa de la EPS en medios de comunicación</t>
  </si>
  <si>
    <t>1. Disminución LMA
2. Disminución de Ingresos</t>
  </si>
  <si>
    <t>Perdida de afiliados</t>
  </si>
  <si>
    <t>1. Análisis permanente de información de perdida de afiliados.
2. Seguimiento mensual al indicador
3. Con base en los procesos del ADRES surge información respecto a las desafiliaciones y traslados - Informe mensual que se comparte con los grupos primarios.
4. Análisis mensual de ingresos por UPC (Brutos, netos, restituciones y reconocimientos)
5. Seguimiento al indicador Fidelización de los afiliados
6. Seguimiento al indicador Calidad del dato
7. Procesamiento de la información de régimen subsidiado afiliados: Se actualizó
8. PD-GA-O1 Procedimiento afiliación del régimen subsidiado
9. Informe mensual que sale de los grupos primarios
10. Indicadores POA (Crecimiento base de afiliados) Análisis del por que no se cumple la meta y esta discriminado por los regímenes (Contributivo y subsidiado)</t>
  </si>
  <si>
    <t xml:space="preserve">1. Seguimiento mensual al comportamiento de las afiliaciones.
2. Análisis de indicadores de perdida de afiliados 
3. Socialización del comportamiento de afiliaciones en el grupo primario
4. Reuniones con IPS priorizadas para mejorar la fidelización de los usuarios
5. Presentación al comité de gerencia de un plan de retención de afiliados </t>
  </si>
  <si>
    <t>Director de aseguramiento</t>
  </si>
  <si>
    <t>Actualización base de datos para mantener vigente la afiliación
Búsqueda activa de afiliados con Movilidad descendente con campañas masivas en empresas.
Plan de acción: Disminución de PQRD</t>
  </si>
  <si>
    <t>Mala imagen institucional</t>
  </si>
  <si>
    <t>1. Mala atención en salud (Falta de oportunidad en las citas, entrega de medicamentos, mala contratación con la red)
2. Incertidumbre en cuanto a la liquidación de la organización
3. Escándalos financieros
4. Hackeo de sitios web</t>
  </si>
  <si>
    <t>1. Falta de credibilidad en la marca
2. Pérdida de afiliados (área metropolitana)
3. Pérdida de valor económico</t>
  </si>
  <si>
    <t xml:space="preserve">1. MA-CM-07 Manual de Gestión de la Crisis
2. MA-CM-06 Manual para la gestión de Redes Sociales
3. RE-2-PD01 Procedimiento gestión de canales de comunicaciones externas (nuevo)
4. Comunicados referentes a la mala imagen institucional a las dependencias 
5. Gestión de PQRSF en redes sociales (Persona directamente de atención al usuario que gestiona directamente este tipo de inconformidades)
6. Gestión de casos de alertas (Twitter, videos virales, grupos de alta masa)
7. Monitoreo de medios (Para poder de manera oportuna, comunicar y brindar la atención a los casos de mala imagen)
</t>
  </si>
  <si>
    <t>1. Contención en caso de redes sociales y periodistas (los que llegan antes de)
2. Monitoreo y rastreo de medios relacionados con noticias en medios tradicionales y redes sociales.</t>
  </si>
  <si>
    <t>Jefe de Comunicaciones</t>
  </si>
  <si>
    <t>Siempre se debe solucionar el caso. Conciliación entre medios y afiliados</t>
  </si>
  <si>
    <t xml:space="preserve">No hay entrega oportuna de información por parte de las dependencias </t>
  </si>
  <si>
    <t>Lineamientos de Información conceptual y metodológica clara por parte de planeación</t>
  </si>
  <si>
    <t>Calidad de la información en la respuesta de requerimientos a entes de control</t>
  </si>
  <si>
    <t xml:space="preserve">1. Tiempos de entrega inadecuados
2. Carencia de rigor técnico, conceptual y metodológico.
</t>
  </si>
  <si>
    <t>1. Limitación de las labores administrativas
2. Retrasos en las actividades
3. Calidad de la información
4. Toma de decisiones tardías</t>
  </si>
  <si>
    <t>1. No hay una definición clara de conceptos técnicos y metodológicos por parte de la organización</t>
  </si>
  <si>
    <t>1. No hay una planeación y direccionamiento que posibilite el desarrollo organizacional.</t>
  </si>
  <si>
    <t>1. Calidad de la información
2. Oportunidad en la respuesta
3. Disponibilidad de la información
4. No hay un proceso claro y estandarizado en mejoramiento continuo</t>
  </si>
  <si>
    <t>1. Sanciones legales, multas económicas</t>
  </si>
  <si>
    <t>1. Planeación y Cronograma de las actividades
2. Balanced scrore Card: Indicadores estratégicos e indicadores componentes de gestión
3. Plan Operativo Anual para verificar el desempeño en las áreas y procesos</t>
  </si>
  <si>
    <t>1. MA-PN-01 Manual de planeación
2. Revisión bibliográfica para dar lineamientos técnicos y metodológicos</t>
  </si>
  <si>
    <t>1. Escalas de prioridad en la respuesta (se envía a la dependencia correspondiente para su diligenciamiento)
2. Seguimiento en la respuesta al requerimiento
3. Revisión de la información y evidencias que se va a responder al ente de control
4. Crear Base de datos con seguimiento y respuesta a los entes de control
5. Crear Procedimiento mejoramiento continuo</t>
  </si>
  <si>
    <t>1.. Llamados de atención a las dependencias
2. Programación de reuniones para diversos temas a tratar</t>
  </si>
  <si>
    <t>Jefe de planeación</t>
  </si>
  <si>
    <t>Requerimientos de trabajo
Llamados de atención a las dependencias por parte del gerente</t>
  </si>
  <si>
    <t>1. Definir el direccionamiento para las metodologías a emplear</t>
  </si>
  <si>
    <t>Asesorías externas en los temas a tratar</t>
  </si>
  <si>
    <t>1. Envío de oficio a la dependencia respectiva
2. Seguimiento a los reportes normativos periódicos que como EPS se deben reportar a los diferentes entes de Control (Listado Maestro de Reportes)
3. Seguimiento reporte de indicadores de la medida de vigilancia especial.</t>
  </si>
  <si>
    <t>Llamados de atención a las dependencias</t>
  </si>
  <si>
    <t>Pagos administrativos realizados por falta de actualización de inventarios, contratos, facturas, revisión de reformas físicas.</t>
  </si>
  <si>
    <t xml:space="preserve">Contratos administrativos realizados con documentos falsos </t>
  </si>
  <si>
    <t xml:space="preserve">Prestación de bienes y/o servicios contratados suspendidos </t>
  </si>
  <si>
    <t>Sanciones recibidas por incumplimiento a los requerimientos de las sedes presentadas por los entes de control</t>
  </si>
  <si>
    <t>Perdida, deterioro de la información física y/o documental e inoportunidad en el préstamo de expedientes (Archivo sede principal)</t>
  </si>
  <si>
    <t xml:space="preserve">Ingreso de información en el sistema documental de forma inoportuna </t>
  </si>
  <si>
    <t>Compras de bienes o servicios realizadas fuera del proceso administrativo</t>
  </si>
  <si>
    <t>Beneficios económicos por viáticos a través de reembolsos</t>
  </si>
  <si>
    <t>1. Falta de actualización de Inventarios (activos fijos) 
2. Falta de controles (revisión de facturas, realización de inventarios, entrega de reformas físicas)
3. Falta de un sistema de información de inventarios automático
4. Envió de facturas repetidas por parte del proveedor.</t>
  </si>
  <si>
    <t>1. Mala intención por parte del prestador del servicio (proveedor)
2. Falta de verificación por parte de quien reciba la documentación.</t>
  </si>
  <si>
    <t>1. Dificultades en la auditoría de facturas. 
2. Dificultades con el sistema de información
3. Oportunidad en la realización del pago.</t>
  </si>
  <si>
    <t>1. El no seguimiento y verificación a las instalaciones
2. El cambio de normatividad (habilitación infraestructura)</t>
  </si>
  <si>
    <t>1. Deterioro en las condiciones locativas (inundación, humedad)
2. Imprevisto durante el transporte de la documentación a su lugar de custodia
3. Mal diligenciamiento de la ubicación del expediente dentro del inventario
4. Mala ubicación física del expediente</t>
  </si>
  <si>
    <t>1. Dificultades en el tiempo de ejecución y digitalización de la información por demoras en la entrega de información por parte de las áreas.
2. Tiempos reducidos para el cargue de la información.</t>
  </si>
  <si>
    <t>1. Falta de notificación por parte de las áreas en la compra de activos al área administrativa para el registro e inclusión en el inventario.
2. Falta de comunicación y coordinación entre las áreas
3. Falta de control en las decisiones de compra (Alta dirección) 
4. Claridad en las necesidades de compra</t>
  </si>
  <si>
    <t>1. Incremento en los pagos a proveedores
2. Procesos de reclamación y recobros
3. Procesos jurídicos</t>
  </si>
  <si>
    <t>1. Perdida de dinero
2. Cancelación contrato
3. Demandas contractuales (Cumplimiento pólizas contratos de prestación de servicios)
4. PQRS</t>
  </si>
  <si>
    <t>1. Tutelas
2. Falta de continuidad en la prestación del servicio al paciente
3. Suspensión del servicio
4. PQRS</t>
  </si>
  <si>
    <t xml:space="preserve">1. Sanciones y multas
2. Cierre del local
3. Aumento número de quejas </t>
  </si>
  <si>
    <t>1. Repercusiones jurídicas y legales de una gestión administrativa
2. Pérdidas económicas
3. Perdida de información
4. Falta de soporte y retrasos a respuesta de informes tramites y auditorias</t>
  </si>
  <si>
    <t>1. Retrasos en la gestión operativa documental por parte del proveedor o la EPS</t>
  </si>
  <si>
    <t>1. Compras inadecuadas
2. Sobrecostos
3. Problemas legales
4. Detrimento patrimonial</t>
  </si>
  <si>
    <t>1. Actualización de documentación referente a procedimientos, inventarios, política, entre otros.</t>
  </si>
  <si>
    <t>Jefe Administrativa</t>
  </si>
  <si>
    <t xml:space="preserve">Conciliación con los proveedores: Nota crédito 
Ajustes al proceso
</t>
  </si>
  <si>
    <t>1. Actualización del procedimiento contratos
2. Solicitud y verificación de referencias comerciales</t>
  </si>
  <si>
    <t xml:space="preserve">1. Búsqueda de nuevos proveedores 
2. Diferentes formas de pago </t>
  </si>
  <si>
    <t>1. Programación de pagos (financiera)
2. Entrega oportuna de documentación para el pago 
3. Revisión con el proceso de Cuentas médicas sobre los soportes establecidos, generación y radicación correcta de las facturas por servicios PBS y No PBS. 
4. Capacitación a los prestadores sobre el proceso de facturación de servicios PBS y No PBS.</t>
  </si>
  <si>
    <t>1. Radicación de facturas antes del 10 de cada mes para alcanzar a realizar la auditoría.
2. Compra de servicios por otros medios.</t>
  </si>
  <si>
    <t>1. Verificación y necesidades respecto a la normatividad
2. Inspección realizada en las sedes</t>
  </si>
  <si>
    <t xml:space="preserve">Inventario de los recursos de las sedes por parte de gestión administrativa (Base de datos) </t>
  </si>
  <si>
    <t>1. Fortalecer los procesos y controles de la documentación
2. Definir un control ambiental (condiciones locativas)
3. Seguimiento y revisión en los prestamos
4. Auditoria de ingreso de la información
5. Facturación electrónica.</t>
  </si>
  <si>
    <t>Incluir control dentro del procedimiento del sistema de gestión documental (condiciones locativas)</t>
  </si>
  <si>
    <t>1. Seguimiento periódico al contrato</t>
  </si>
  <si>
    <t>Informe de supervisión y reuniones de seguimiento</t>
  </si>
  <si>
    <t>1. Seguimiento de las compras aprobadas por el comité de contratación
2. Aplicación constante del manual de contratación y procedimiento de bienes y activos fijos</t>
  </si>
  <si>
    <t>Comité de sostenibilidad financiera.</t>
  </si>
  <si>
    <t>Inoportunidad e ineficacia en la gestión de la cuenta médica y de la glosa.</t>
  </si>
  <si>
    <t xml:space="preserve">Retraso en los procesos de gestión de auditoría, respuesta a glosa y envejecimiento de los procesos conciliatorios. </t>
  </si>
  <si>
    <t>Gestión de auditoría inexacta, incompleta, ineficaz</t>
  </si>
  <si>
    <t xml:space="preserve">Falta de calidad del dato, Pérdida de información. </t>
  </si>
  <si>
    <t>Uso fraudulento de la facturación</t>
  </si>
  <si>
    <t xml:space="preserve">1. tramites internos (Tipo de contrato parametrizado - firmado), 
2. Conocimientos y actualización, habilidades competencias-ejecución y confiabilidad de procesos.
3. Alta carga laboral 
4.Inestabilidad en la planta de cargos 
5. alta rotación de personal: (curva de aprendizaje con aumento en la posibilidad de errores en la gestión de auditoría). </t>
  </si>
  <si>
    <t>1. No lograr la definición final de la cuenta y la determinación de la cartera exigible. 
2. Incongruencias entre la cartera presentada por el prestador y la reconocida por el asegurador. 
3. Procesos conciliatorios pendientes.
4. Incremento en la carga laboral y por consiguiente aumento de horas extras.</t>
  </si>
  <si>
    <t xml:space="preserve">1. tramites internos (Tipo de contrato parametrizado - firmado), 
2. Conocimientos y actualización, habilidades competencias-ejecución y confiabilidad de procesos.
3. Alta carga laboral 
4. Inestabilidad en la planta de cargos - 
5. alta rotación de personal: (curva de aprendizaje con aumento en la posibilidad de errores en la gestión de auditoría). </t>
  </si>
  <si>
    <t>1. Pérdida de valor del dinero en el tiempo.
2. Respuestas extemporáneas no recibidas por el prestador. 
3. Pérdida económica, afectación del buen nombre institucional, pérdida de confianza en la institución. 
4. Desconocimiento del valor del costo médico, desequilibrio financiero que afecta la suficiencia patrimonial.</t>
  </si>
  <si>
    <t>1. Alta carga laboral (facturas para auditar y ejecutar). 
2. Dificultades en la capacidad de respuesta. 
3. Disparidad entre la carga de gestión administrativa y la capacidad de respuesta real del equipo de trabajo en funciones de supervisión, monitoreo y control.)</t>
  </si>
  <si>
    <t>1. Desviación de los objetivos misionales del área.
2. reprocesos en la gestión de auditoría.
3. Pérdida económica</t>
  </si>
  <si>
    <t>1. Los desarrollos de los aplicativos son básicos.
2. Los usuarios no se han apropiado del sistema (cliente interno)</t>
  </si>
  <si>
    <t>1. Pérdidas económicas y de imagen institucional, 2. sanciones penales, disciplinarias y fiscales.</t>
  </si>
  <si>
    <t xml:space="preserve">1. Mala intención, aprovechamiento del cargo, falta de controles, supervisión y acompañamiento </t>
  </si>
  <si>
    <t>1. Perdida económica y detrimento patrimonial.
2. Apropiación indebida de información confidencial en cuanto a contratos, facturación, porcentajes de glosa.</t>
  </si>
  <si>
    <t xml:space="preserve">1. Inadecuada marcación del concepto contable y no identificación en la auditoría 
2. Desactualización o no parametrización de los conceptos contables correspondientes a recobro PBS
3. Falta de claridad en los contratos o anexos contractuales de acuerdo con los servicios incluyentes y excluyentes
4. Falta de control en las autorizaciones 
5. Inadecuada gestión y seguimiento por parte de los supervisores del contrato líderes RIAS
6. Mala calidad del dato de la prestación de los servicios
7. Falta de controles en el aplicativo misional </t>
  </si>
  <si>
    <t>1. No lograr la recuperación efectiva del recurso.
2. Perdida económica
3. Hallazgos fiscales</t>
  </si>
  <si>
    <t>1. Realizar acuerdos sin contemplar requisitos normativos para la gestión de los servicios NO PBS
2. Inoportunidad en las prescripciones MIPRES y rol recobrante
3. Autorizaciones de servicios NO PBS sin contemplar los requisitos de norma para la gestión de los servicios NO PBS
4. Falta de Controles en el sistema de información en cuanto a coberturas y precios regulados 
5. Falta de funciones o roles del personal que intervienen dentro del contrato RIAS (líder y supervisores).</t>
  </si>
  <si>
    <t xml:space="preserve">1. Inadecuada gestión de las tecnologías NO PBS
2. No lograr la recuperación efectiva del recurso mediante el recobro 
3. Liquidación tardía de los contratos 
4. Recarga laboral y generación de horas extras en el personal </t>
  </si>
  <si>
    <t xml:space="preserve">1. IN- GF-08 Instructivo de respuesta a glosa
2. Sistema de alertas semaforizado - SEMAFORIZACIÓN
3. Análisis y monitoreo de los reportes generados por los lideres
4. Análisis de los ciclos de glosa, re-glosa y no acuerdo.
5. Mesas de trabajo con los procesos
6. Prueba piloto con 8 IPS en articulación con Auditoría medica integral y gestión clínica (Esta en proceso de conformación -  Equipos conformados)
7. Nuevos modelos innovadores de Contratación (RIA Nefrología, se paga anticipadamente para garantizar atención integral) </t>
  </si>
  <si>
    <t>1. MA- GF- 02 Manual de cuentas médicas
2. IN-GF-07 Instructivo conciliación de glosas
3. Invitación a las empresas para adelantar procesos de conciliación.
4. Retroalimentación al comité operativo de seguimiento a la gestión de auditoria.</t>
  </si>
  <si>
    <t xml:space="preserve">1. IN- GF-08 Instructivo de respuesta a glosa
2. Análisis y monitoreo de los reportes generados por los lideres
3. Análisis de los ciclos de glosa, re-glosa y no acuerdo.
4. Monitoreo de informes de resultado semanales </t>
  </si>
  <si>
    <t>1. Implementación de alertas y validaciones en la calidad del dato.
2. Implementación de carpetas compartidas alojadas en el servidor protegidas por el back - up institucional</t>
  </si>
  <si>
    <t>1. IN- GF-08 Instructivo de respuesta a glosa
2. Informe de glosas se realiza de manera mensual:
3. Monitoreo y seguimiento a indicadores y seguimiento a las facturas de los prestadores y proveedores de servicios de salud</t>
  </si>
  <si>
    <t>1. PD-GF-14 Procedimiento auditoria cuentas médicas evento
2. PD-GF-13 Procedimiento de recobros no PBS
3. Mesas de trabajo con los procesos, red prestadora y capacitaciones
4. Sistema de información de OKORUM a través de MIPRES.COM (Control semiautomático)
5. Marcación de Conexiones y glosas automáticas.
6. Reporte de presupuestos máximos de manera periódica al proceso de Tesorería y Cartera
7. Análisis mensual de los servicios auditados e Informe de recobros no PBS  
8. Medición y seguimiento del indicador FENIX (Porcentaje de Recobros)</t>
  </si>
  <si>
    <t xml:space="preserve">1. PD-GF-21 Procedimiento de recobros PGP
2. PD-GF-14 Procedimiento auditoria cuentas médicas evento
3. Sistema de información respecto a las validaciones en RIPS, glosas y alertas automáticas (Control semiautomático)
4. Mesas de trabajo con los procesos, red prestadora y capacitaciones
5. Medición de indicadores de gestión de manera interna para elaboración de informes recobros PBS
</t>
  </si>
  <si>
    <t>1. PD-GF-14 Procedimiento auditoria cuentas médicas evento
2. PD-GF-13 Procedimiento de recobros no PBS
3. Mesas de trabajo y capacitaciones con los procesos involucrados, red prestadora 
4. Sistema de información de OKORUM a través de MIPRES.COM (Control semiautomático)
5. Marcación de Conexiones y glosas automáticas</t>
  </si>
  <si>
    <t xml:space="preserve">1. Seguimiento y monitoreo constante de indicadores de gestión y calidad
2. Monitoreo constante de los avances del proceso de auditoria de cuenta
3. Medición de la productividad a los equipos de auditoría </t>
  </si>
  <si>
    <t>Jefe de Cuentas Médicas</t>
  </si>
  <si>
    <t>Comunicado a los diferentes procesos que impactan los resultados del proceso.</t>
  </si>
  <si>
    <t>1. Seguimiento y monitoreo constante de indicadores de gestión y calidad
2. Comunicados a los procesos frente a los inconvenientes presentados en el desarrollo de la plataforma (TI, Acceso)
3. Monitoreo constante de los avances del proceso de auditoria de cuenta
4. Medición de la productividad a los equipos de auditoría
5. Ejecución a los procesos conciliatorios con la red de prestadores</t>
  </si>
  <si>
    <t>Comunicado a los diferentes áreas que impactan los resultados del proceso</t>
  </si>
  <si>
    <t>1. Monitoreo de informes de resultado semanales 
2. Monitoreo constante de los avances del proceso de auditoria de cuenta</t>
  </si>
  <si>
    <t>Capacitación al personal.</t>
  </si>
  <si>
    <t>1. Monitoreo constante al sistema de información.
2. Enviar una carta para toda la red de prestadores:
Referencia: Revisión para el mejoramiento de la calidad del dato "Lineamiento técnicos para el registro y envío de los datos del RIPS"
3. Seguimiento a las fallas e inconsistencias de la calidad del dato del RIPS.</t>
  </si>
  <si>
    <t>Jefe de Cuentas Médicas
Jefe de TI</t>
  </si>
  <si>
    <t>Diseño de nuevas transacciones, aplicativos y disposiciones en Conexiones Savia para garantizar procesos automatizados</t>
  </si>
  <si>
    <t>1. Monitoreo y seguimiento a indicadores y seguimiento</t>
  </si>
  <si>
    <t>Llamados a descargos, comunicados a la red prestadora de servicios.</t>
  </si>
  <si>
    <t xml:space="preserve">Mensual </t>
  </si>
  <si>
    <t>1. Retroalimentar y monitorear del Sistema de información respecto a las validaciones en RIPS, glosas y alertas automáticas (Control semiautomático)
2. Retroalimentar al equipo auditor y a las diferentes áreas implicadas 
3. Realizar mesas de trabajo con los procesos, red prestadora y capacitaciones
4. Realizar la medición de indicadores de gestión de manera interna para elaboración de informes recobros PBS</t>
  </si>
  <si>
    <t>1. Escalar a la Subgerencia Financiera para toma de decisiones.
2. Escalar a las diferentes áreas que influyen en el proceso a través de notificaciones y mesas de trabajo para analizar posibles soluciones.
3. Escalar con la red prestadora para que realicen las respectivas correcciones a través de notificaciones y mesas de trabajo.
4. En caso de un hallazgo fiscal verificar como se recupera el recurso acompañados del área jurídica</t>
  </si>
  <si>
    <t>1. Realizar mesas de trabajo con los procesos, red prestadora y capacitaciones
2. Retroalimentar y monitorear el Sistema de información de OKORUM a través de MIPRES.COM (Control semiautomático)
3. Realizar y retroalimentar la Marcación de Conexiones y glosas automáticas.
4. Realizar monitoreo y seguimiento al proceso de recobros y la articulación con las áreas involucradas.</t>
  </si>
  <si>
    <t xml:space="preserve">No tener red contratada </t>
  </si>
  <si>
    <t>Falta de gobernabilidad sobre la red</t>
  </si>
  <si>
    <t>Dificultad en la negociación de servicios y tarifas con los prestadores</t>
  </si>
  <si>
    <t>Entrega incompleta e inoportuna de los tratamientos terapéuticos de la población afiliada</t>
  </si>
  <si>
    <t>Inadecuada supervisión de contratos de proveedores, medicamentos, dispositivos médicos e insumos</t>
  </si>
  <si>
    <t>Inadecuada parametrización de productos farmacéuticos</t>
  </si>
  <si>
    <t>Inoportunidad en el reporte de los eventos adversos e incidentes relacionados con los programas de fármaco, tecno y reactivo vigilancia por parte de la red de prestadores.</t>
  </si>
  <si>
    <t>Inoportunidad en la respuesta en la solicitud de tecnologías NO PBS</t>
  </si>
  <si>
    <t>Falta de Calidad del dato, integralidad y trazabilidad de la información</t>
  </si>
  <si>
    <t>Error en la autorización de los servicios solicitados</t>
  </si>
  <si>
    <t>Fraude en la emisión de las autorizaciones - Suplantación de afiliados</t>
  </si>
  <si>
    <t xml:space="preserve">Red prestadora evaluada con resultado critico según informe de auditoria de calidad reportado en el FO-RS-30 Instrumento de Evaluación de Auditoria de Calidad a la Red_V1 </t>
  </si>
  <si>
    <t xml:space="preserve">1. Falta de conocimiento de la red (desconocen)
2. Monopolio de prestadores
3. Falta de interés en contratación con Savia Salud EPS
</t>
  </si>
  <si>
    <t>1. Falta de atención en salud
2. Sobrecostos
3. Demandas (Tutelas, PQRD)
4. Pagos anticipados que afectan el flujo de caja</t>
  </si>
  <si>
    <t xml:space="preserve">1. No disponer de red propia (integración vertical), alianzas y asociaciones de prestadores que ejercen presiones sobre la aseguradora, incremento de la cartera con prestadores.
</t>
  </si>
  <si>
    <t>1. No oportunidad en la atención de los usuarios 
2. El cierre total o parcial de los servicios
3. No acatamiento de sugerencias y propuestas dadas por el asegurador a la red para el mejoramiento en la prestación de servicios de salud
4. Falta de ejecución de un presupuesto o sobre ejecución del presupuesto
5 No se controla el gasto y por lo tanto el presupuesto de la organización se ve afectado de manera directa, 
6. No hay control sobre las actividades que realizan los prestadores</t>
  </si>
  <si>
    <t>1. Desconocimiento de políticas de SAVIA
2. Presión indebida de los contratistas, 
3. Falta de estándares para contratar. 
4. No disponer de manuales y guías contractuales, para servicios, medicamentos, insumos
5. No disponer de manual de tarifas (Existen manuales en el sector de común aceptación, como el SOAT Y EL ISS, que sirven como referentes, pero no contienen todos los procedimientos y actividades requeridas)</t>
  </si>
  <si>
    <t>1. Comprar servicios ofertados sin la debida planeación, al valor que determinen los contratistas y sin analizar la suficiencia de red requerida 
2. Sobrecostos en la atención, compras a valores de mercado de  prestadores, no se estandarizan los códigos propios y paquetes</t>
  </si>
  <si>
    <t xml:space="preserve">1.Inoportunidad en los pagos a proveedores
2. Inadecuada planeación del inventario por parte del operador logístico
3. Desabastecimiento de materias primas
4. Errores en la generación de las autorizaciones
5. Inadecuada supervisión de contratos
6. Inadecuado seguimiento en la prestación del servicio
</t>
  </si>
  <si>
    <t>1. Incapacidad temporal o permanente
2. Insatisfacción del usuario
3. Procesos legales (Insatisfacción del usuario)
4. Tutelas
5. Afectación de la imagen y marca
6. Sobrecostos</t>
  </si>
  <si>
    <t>1. Falta de capacitación y entrenamiento para la supervisión de contratos
2. Falta de estándares para contratar. 
3. No disponer de manuales y guías contractuales, para los servicios, medicamentos, insumos
4. No hay una estandarización de los códigos propios y paquetes</t>
  </si>
  <si>
    <t>1. Sanciones legales y demandas contractuales (Por Incumplimiento a las cláusulas)
2. Sobrecostos en la atención: por compras a valores de mercado elevados.
3. Detrimento patrimonial.</t>
  </si>
  <si>
    <t>1. Fuente principal de información con errores (INVIMA)
2. Errores de interpretación por parte del colaborador
3. Falta de seguimiento y control de proceso
4. Errores en la negociación de tarifas con prestadores
5. Falta de programa de capacitación al personal en temas relacionados con parametrización de productos farmacéuticos
6. Errores en la asignación de priorización a los productos farmacéuticos (aumenta de acuerdo con el costo)
7. Falta de estandarización del proceso
8. Falta de divulgación del proceso de parametrización a los procesos transversales</t>
  </si>
  <si>
    <t>1. Estancias prolongadas
2. Sobrecostos
3. Reprocesos
4. Procesos legales (Demandas, Tutelas)
5. Muerte - paciente 
6. Colapso del área de autorizaciones y cuentas medicas debido a la falta de comunicación de los cambios en la parametrización de los servicios</t>
  </si>
  <si>
    <t>1. Inadecuado desarrollo del programa de Farmacovigilancia y tecnovigilancia
2. Falta de articulación de los prestadores con los programas de Farmacovigilancia y tecnovigilancia
3. Falta de seguimiento y control de los programas de seguimiento fármaco terapéutico
4. Falta de metodología de trabajo y planeación 
5. Falta de articulación con las otras áreas para el desarrollo en las intervenciones
6. Falta de recurso humano para garantizar la cobertura del programa</t>
  </si>
  <si>
    <t xml:space="preserve">1. Sobrecostos 
2. Eventos adversos e incidentes
3. Hospitalización 
4. Fallos terapéuticos
5. Procesos legales por incumplimiento a las normas
</t>
  </si>
  <si>
    <t>1. Recurso humano insuficiente
2. Fallas frecuentes en los sistemas de información e internet
3. Demoras en los procesos de selección de recurso humano para el proceso
4. No reemplazo de las vacantes que se han presentado durante el año 2018
5. Falta de adherencia a los procesos</t>
  </si>
  <si>
    <t>1. Inoportunidad en el tratamiento terapéutico
2. Cancelación del procedimiento
3. Insatisfacción del usuario
4. Afectación del estado de salud del paciente y Muerte
5. Reprocesos
6. Procesos legales: tutelas, desacatos
7. Multas y sanciones 
8. Perdida de usuarios
9. Afectación de la imagen institucional</t>
  </si>
  <si>
    <t>1. Los desarrollos de los aplicativos son básicos.
2. Sistemas de información insuficientes para la satisfacción de las necesidades operativas del proceso de la organización
3. Error humano en el desarrollo y ejecución del proceso
4. Inadecuada planeación del proceso</t>
  </si>
  <si>
    <t>1. Sanciones penales, disciplinarias y fiscales.
2. Amonestación
3. Pérdida económica y de
4. imagen institucional,
5. Reprocesos</t>
  </si>
  <si>
    <t>1. Mala digitación desde el solicitante
2. No contar con sistema compartido con los prestadores</t>
  </si>
  <si>
    <t>1. Reprocesos que acarrean problemas de oportunidad, realización de servicios no pertinentes, complicaciones en el estado de salud del afiliado</t>
  </si>
  <si>
    <t>1. Uso indebido del proceso para beneficio propio o ajeno.</t>
  </si>
  <si>
    <t xml:space="preserve">1. Incremento del costo medico
2. Daño en la reputación del proceso y la organización.
3. Implicaciones legales
</t>
  </si>
  <si>
    <t xml:space="preserve">1. Falta de verificación y seguimiento en atributos de calidad a las IPS contratadas
</t>
  </si>
  <si>
    <t>1. Insatisfacción de los usuarios por dificultad en el acceso a los servicios
2. Posibilidad de ocurrencia de un evento adverso por no cumplir con criterios de seguridad en la atención 
3. Reprocesos y costo administrativo y costos en salud
4. Afectación de imagen reputacional de manera indirecta</t>
  </si>
  <si>
    <t xml:space="preserve">1. Tener programación de red acorde al perfil poblacional (caracterización, demanda)
2. Chequeo mensualmente a la red de prestadores
3.OD-RS-10 Propuesta de conformación y organización de las redes prestadores (Análisis de suficiencia de red)
4. Invitaciones y cronograma para la conformación de la red pública y privada
</t>
  </si>
  <si>
    <t>1. Tablero de suficiencia de red - seguimiento a la red
2. Indicadores de seguimiento a la red
3.OD-RS-10 Propuesta de conformación y organización de las redes prestadores (Análisis de suficiencia de red)
4. Seguimiento a la red a través de auditoria integral y concurrente y atreves de la supervisión de los contratos
5. Relacionamiento permanente y mantenimiento de los contratos (Revisión de procedimientos, servicios y tarifas de los contratos) .</t>
  </si>
  <si>
    <t>1. MA-GJ-O1 Manual de contratación y PD- RS- 11 procedimiento de contratación con prestadores de servicios de salud
2. Formatos de servicios, medicamentos e insumos (5 formatos
FO-RS-51 -52- 53- 54- 69)
3. Utilización de códigos CUPS y CUM para la compra de servicios y medicamentos
4. OD- RS- O4 Guion de direccionamiento (priorización de prestadores según servicios, oportunidad y tarifa)
5. Relacionamiento permanente y mantenimiento de los contratos. (Revisión de procedimientos, tarifas, incorporar servicios y tarifas de los contratos) .</t>
  </si>
  <si>
    <t>1. PD - RS - 13 Procedimiento de Auditoria para prestadores de servicios farmacéutico ambulatorio
2. Seguimiento de indicadores FENIX
3. Supervisión de contratos (FO - GJ - 09 Formato de informe mensual de supervisión)
4. PD - RS- 10 Procedimiento para las PQRD de productos farmacéuticos.
5. FO- RS- 37 Matriz de seguimiento de indicadores de servicios farmacéuticos Ambulatorios
6. Mesas de trabajo con los prestadores
7. Implementación y seguimiento a los planes de mejoramiento</t>
  </si>
  <si>
    <t>1.MA- GJ-02 Manual de supervisión e interventoría (Jurídica)
2. Estatuto de contratación. políticas de compra y procedimiento de contratación con prestadores
3. Formato de servicios, medicamentos e insumos
4. Utilización de códigos CUPS y CUM para la compra de servicios y medicamentos
5.Guion de direccionamiento (priorización de prestadores según servicios, oportunidad y tarifa)
6. PD-RS-19 Procedimiento de verificación de CUM contratados
7. FO - GJ - 07 Formato de informe mensual de supervisión de contratos de salud: (Se presentan informes de manera mensual por parte de los supervisores de contratos de medicamentos) AUDIFARMA- UNIDOSIS- COHAN)
8. Reuniones de interventoría al contrato con los proveedores. Actas de las reuniones.
9. Auditorías a la red de prestadores (Medicamentos)</t>
  </si>
  <si>
    <t>1. PD-RS-09 Procedimiento para la solicitud de parametrización de productos farmacéuticos
2. PD- RS- 18 Procedimiento para la solicitud de Mantenimiento de productos farmacéuticos
3. FO - RS - 21 Formato para la solicitud de parametrización de productos farmacéuticos
4. FO - RS- 55 Formato para la solicitud de mantenimiento de productos farmacéuticos
5. Bases de datos (Manual de tarifas de medicamentos) - Herramienta 
6. Base de datos de servicios (Parametrización de TI)
7. Tabla 4377 (Maestra de medicamentos e insumos)</t>
  </si>
  <si>
    <t xml:space="preserve">1. PD-RS-15 Procedimiento Seguimiento a Productos Farmacéuticos
2. PG- RS- 04 Programa de Farmacovigilancia
3. PG- RS- 05 Programa de Tecnovigilancia 
4. PG-RS-07 Programa Reactivo vigilancia
5. FO- RS- 45 Formato de reporte de casos de Farmacovigilancia a prestadores
6. FO-RS-75 Formato consolidado de reporte efectos Indeseados RDIV
7. FO-RS-61 Formato consolidado de Reporte Evento e Incidentes Adversos
FO-RS-63 Formato verificación cumplimiento reporte trimestral en cero 
8. Mesas de trabajo con los prestadores
9. Implementación y seguimiento a los planes de mejoramiento
10. Asesoría y asistencia técnica a los prestadores
11. Auditoría a los programas de Farmacovigilancia, Tecnovigilancia y Reactivo vigilancia
</t>
  </si>
  <si>
    <t xml:space="preserve">1. PD- RS -20 Procedimiento de gestión de tecnologías no PBS con preinscripción MIPRES
2. Asesoría y asistencia técnica a los prestadores
3. Capacitaciones a la red de prestadores
4. Reporte semanal a los prestadores respecto a el estado de sus solicitudes NO PBS
5. Envío de estadística MIPRES a los prestadores de manera mensual.
6. Disponibilidad de correo electrónico y chat para todo lo relacionado con inquietudes MIPRES. (Oportunidad)
7. La implementación de una nueva plataforma tecnológica para la gestión de las tecnologías no financiadas con cargo a la UPC y servicios complementarios (Control automático: Software Mipres.com)
8. Página web para consulta del estado de prescripciones de tecnologías NO PBS por parte de los prestadores y colaboradores de la EPS
</t>
  </si>
  <si>
    <t>1. Definición de control de cambios dentro de la justificación del CTC en el aplicativo
2. Validación de los datos antes del reporte de servicios negados y aprobados al Ministerio y Ente territorial
3. Seguimiento de los datos reportados vs los existentes en el aplicativo</t>
  </si>
  <si>
    <t>1. Proceso de pertinencia y análisis de justificación de lo solicitado.
2. Solicitud de ampliación de la solicitud cuando no concuerda</t>
  </si>
  <si>
    <t>1. Perfilamiento de los roles para servicios de mayor valor o demanda.</t>
  </si>
  <si>
    <t>1. Seguimiento a la red de prestadores (temas de calidad)
2. FO-RS-84 Formato Planeación y Programación _ Aud de Calidad a la Red V1
3. FO-RS-30 Instrumento de Evaluación de Auditoria de Calidad a la Red_V1
4. Ficha técnica de indicadores auditoria integral de calidad a la red</t>
  </si>
  <si>
    <t>1. Conocer la población afiliada por cada uno de los municipios.
2. Revisar la red habilitada en cada municipio
3. Contratar las tecnologías y servicios en salud.
4. Contratar los medicamentos.
5. Contratar los insumos.</t>
  </si>
  <si>
    <t>1. Comunicados y reuniones de negociación y operatividad sobre la red
2. Seguimiento a la red contratada
3. Realización de Informes de supervisión de contratos</t>
  </si>
  <si>
    <t>1. Actualización de estatutos, políticas y procedimientos
2. Revisión de los formatos presentados por la red previa a la contratación y parametrización de los servicios</t>
  </si>
  <si>
    <t>1. Gestión preventiva y proactiva de solicitudes relacionadas con medicamentos: para evitar la materialización de una queja y garantizar la entrega oportuna y completa  
2. Encuentros personalizados y mesas de trabajo con la red de prestadores
3. Auditoria a los servicios farmacéuticos ambulatorios y seguimiento a los planes de mejora
4. Seguimiento a los indicadores de los servicios farmacéuticos ambulatorios 
5. Reuniones de seguimiento a la supervisión del contrato COHAN</t>
  </si>
  <si>
    <t xml:space="preserve">1. Construcción del manual de referencia de tarifas
2. Seguimiento a la supervisión de los contratos con los gestores farmacéuticos </t>
  </si>
  <si>
    <t xml:space="preserve">1. La retroalimentación de los errores de parametrización evidenciados a través de Conexiones Savia al analista de parametrizaciones.
2. Socializar oportunamente con los procesos transversales los cambios en la parametrización de los productos farmacéuticos con el fin de evitar barreras para los usuarios.
3. Manual de tarifas de medicamentos (Por oficializar en el área de calidad)
4. Revisión de tarifas en la negociación de contratos (análisis técnico, registro, estado de CUMS, lo regulado, validación de tarifas, tarifas de referencia) contratación toma la decisión </t>
  </si>
  <si>
    <t>1. Estandarización del programa de uso seguro y racional de productos farmacéuticos
2. Programa de formación y capacitación 
3. Reuniones con los prestadores para la articulación de los programas 
4. Auditorías a los programas de Farmacovigilancia , Tecnovigilancia y Reactivo vigilancia
5. Acompañamiento técnico a los procesos transversales.</t>
  </si>
  <si>
    <t>1. Implementación, monitorización y seguimiento de los indicadores de oportunidad por ámbito para MIPRES, a través del sistema de información Conexiones Savia
2. Estrategias de choque para garantizar la oportunidad del proceso.
3. Implementación, monitorización y seguimiento de los indicadores de oportunidad por ámbito para MIPRES, a través del sistema de información Conexiones Savia
4. Estrategias de choque para garantizar la oportunidad del proceso.</t>
  </si>
  <si>
    <t>1. Implementar de carpetas compartidas alojadas en el servidor protegidas por el back - up institucional (Seguridad de la información)
2. La nueva implementación del sistema de información Conexiones Savia
3. Solicitar una retroalimentación al área de TI en cuanto a medidas preventivas para garantizar la calidad del dato</t>
  </si>
  <si>
    <t>1. Definición  de perfiles de acuerdo a un nivel de autorización por valor y tipo de prestación.
2. Contar con un sistema en línea con los prestadores.</t>
  </si>
  <si>
    <t>1. Mejoras en los controles del sistema de información
2. Ajuste de perfiles y roles en el sistema.
Comité de alto valor
3. Corroborar el documento de identificación con la información de Conexiones</t>
  </si>
  <si>
    <t xml:space="preserve">
1. Seguimiento y control de estándares de calidad a la red de prestadores 
2. Reuniones de seguimiento a la gestión clínica</t>
  </si>
  <si>
    <t>Director de Acceso</t>
  </si>
  <si>
    <t>1. Seguimiento de la red de prestadores a través de base de datos.
2. Búsqueda de alternativa de prestadores
3. Contratar las tecnologías y servicios en salud.
4. Contratar los medicamentos.
5. Contratar los insumos.
6. Georreferenciación.
7. Análisis de mercado.
8. Elaboración de notas técnicas
9. Formas de contratación y pago</t>
  </si>
  <si>
    <t>1. Notificación por escrito del incumplimiento de las obligaciones del contratista
2. Si persiste el incumplimiento se produce una suspensión de pagos mientras se soluciona la situación
3. Si es incumplimiento prolongado se produce se realiza una terminación unilateral de contrato
4. Plan de contingencia con una red alterna</t>
  </si>
  <si>
    <t xml:space="preserve">Revisión de códigos y tarifas
Renegociación de los servicios y tarifas pactadas con la red de prestadores
</t>
  </si>
  <si>
    <t>Coordinador(a) de medicamentos</t>
  </si>
  <si>
    <t>1. Gestión directa con COHAN a través del regente de farmacia de PQRD para la entrega dentro de las 48 horas del faltante.
2. Entrega en el domicilio del paciente o del usuario de los medicamentos e insumos
3. Reuniones de contingencia con los operadores logísticos.
4. Reuniones de las áreas de medicamentos y atención al usuario para la gestión de la PQRSF.</t>
  </si>
  <si>
    <t>1. Validar las cláusulas contractuales y garantizar su cumplimiento. (Supervisores de medicamentos).
2. Reuniones de contingencia entre la EPS y el prestador.</t>
  </si>
  <si>
    <t xml:space="preserve">Jefe de Adquisiciones
Coordinación de Medicamentos
Coordinación de Parametrización 
</t>
  </si>
  <si>
    <t xml:space="preserve">1. Se realiza una solicitud oficial con los errores evidenciados en la parametrización  a la coordinación y analista de parametrización para el ajuste oportuno.
</t>
  </si>
  <si>
    <t xml:space="preserve">1. Análisis de las fallas y retroalimentación retrospectiva a nivel institucional y con la red de prestadores. </t>
  </si>
  <si>
    <t>1. Sensibilización y retroalimentación del equipo para mejoras en el proceso
2. Reasignación de actividades para optimizar el proceso
3. Estrategias de choque (Omisión de revisión de no tramites a los evaluadores reasignación de moléculas, se omite el envío de los casos derivados de la revisión de negados para bajar la carga operativa del personal).</t>
  </si>
  <si>
    <t xml:space="preserve">
Solicitud de acompañamiento al área de TI para asesoría técnica en cuanto al problema identificado.
</t>
  </si>
  <si>
    <t xml:space="preserve">Jefe de Autorizaciones, 
Jefe de TI 
Jefe de Adquisiciones </t>
  </si>
  <si>
    <t>mensual</t>
  </si>
  <si>
    <t>1. Anulación del servicio erróneamente autorizado
2. Devolución del servicio solicitado al solicitante cuando se encuentra el error.</t>
  </si>
  <si>
    <t>1. Anulación del servicios fraudulentamente autorizado. 
2. Procesos disciplinarios a que de lugar la acción.</t>
  </si>
  <si>
    <t xml:space="preserve">Jefe de Auditoría a la Red y Concurrente
</t>
  </si>
  <si>
    <t>Cronograma</t>
  </si>
  <si>
    <t xml:space="preserve">Planes de mejoramiento hasta 
Inactivación del contrato del prestador.
Desde contratación: Suspende la prestación de los servicios.
Acción de mejora: Si no corrige el problema se da a la suspensión contractual </t>
  </si>
  <si>
    <t>No realización de la asamblea anual obligatoria</t>
  </si>
  <si>
    <t>Incumplimiento fallos judiciales en contra (tutelas)</t>
  </si>
  <si>
    <t>Inoportunidad en la respuesta de demandas de reparación directa</t>
  </si>
  <si>
    <t>Falta de planeación en la solicitud de contratos</t>
  </si>
  <si>
    <t>1. No citación oportuna a los socios
2. No asistencia de los socios</t>
  </si>
  <si>
    <t>1. Aplazamiento de la asamblea para una segunda convocatoria (obligatoria)
2. Vulnerabilidad al derecho de los socios (art 422 código de comercio)</t>
  </si>
  <si>
    <t>1. Deficiencia en la supervisión a los prestadores contratados
2. Falta de gobierno sobre la red (integración vertical)</t>
  </si>
  <si>
    <t>1. Órdenes de arresto 
2. Sanciones por incumplimiento de fallos de 
3. Tutelas: gerente - junta directiva
4. Impacto reputacional e imagen</t>
  </si>
  <si>
    <t xml:space="preserve">1. Indebida atención del proceso
2. Deficiente argumentación en la respuesta </t>
  </si>
  <si>
    <t>1. Fallos en contra
2. Pérdidas económicas</t>
  </si>
  <si>
    <t>1. Falta de planeación en la elaboración de los contratos por parte de las dependencias.
2. No hay un rigor técnico y metodológico para la elaboración del contrato.
3. Inadecuada negociación entre Asegurador, Red de prestadores, proveedores.</t>
  </si>
  <si>
    <t>1. Errores en la elaboración de los contratos
2. Sanciones legales y económicas (Por Incumplimiento a las cláusulas)
3. Afectación del cubrimiento de pólizas contractuales y provisión del gasto (Valor gastado vs valor pactado en el contrato).
4. Inoportunidad en la solicitud de contratos
5. Falta de legalización oportuna de los contratos</t>
  </si>
  <si>
    <t>1. Cronograma establecido previamente
2. funcionario designado para unas funciones específicas (citar asamblea)</t>
  </si>
  <si>
    <t>1. PD-GJ-05 Procedimiento de atención a los trámites de tutelas con descripción de actividades
2. Seguimientos indicadores del proceso, calidad, Supersalud.
3. Sistema de Gestión Jurídica - SGJ. (Tener la base de datos actualizada con una calidad del dato confiable) 
4. Herramienta para el manejo de tutelas (Sistema Integral de Gestión de Tutelas)</t>
  </si>
  <si>
    <t>1. PD-GJ-06 Procedimiento de atención a procesos judiciales, jurisdiccionales y cobros coactivos 
2. Seguimiento permanente a demandas (manual)
3. Seguimientos indicadores</t>
  </si>
  <si>
    <t xml:space="preserve">1. MA-GJ-01 Manual de contratación
2. PD-GJ-02 Procedimiento soporte Jurídico Contractual
3. Semaforización y alertas de terminación de contratos
4. Informes de supervisión de contratos que se retroalimentan a los líderes de procesos
5. Capacitación a los supervisores en términos contractuales
</t>
  </si>
  <si>
    <t>Ninguna por el momento, no se ha identificado</t>
  </si>
  <si>
    <t>Secretaría General</t>
  </si>
  <si>
    <t>No se han registrado en el momento.</t>
  </si>
  <si>
    <t>1. Pagos anticipados para inaplicación de sanciones
2. Contratación de la red 
3. Presión de la red (flujo de cartera)
4. Seguimiento y control al aplicativo de tutelas para cumplir oportunamente los fallos notificados en contra de la EPS evitando la apertura de desacatos</t>
  </si>
  <si>
    <t>Subgerencia de salud</t>
  </si>
  <si>
    <t>Semanal (Permanente)</t>
  </si>
  <si>
    <t>1. Pago anticipado
2. Desarrollo de software para el control y seguimiento</t>
  </si>
  <si>
    <t xml:space="preserve">1. Seguimiento a la respuesta del juez </t>
  </si>
  <si>
    <t>Secretaría general</t>
  </si>
  <si>
    <t>Exigencia de pólizas a los contratos</t>
  </si>
  <si>
    <t>1. Las áreas mejoren su proceso de planeación</t>
  </si>
  <si>
    <t xml:space="preserve">Beneficios económicos por autorizar medicamentos, insumos </t>
  </si>
  <si>
    <t>Beneficios económicos por transporte a través de reembolsos</t>
  </si>
  <si>
    <t xml:space="preserve">Direccionamiento de la contratación </t>
  </si>
  <si>
    <t>Dadivas, sobornos en beneficio personal. (Tomar decisiones ajustadas a intereses propios o de terceros durante la ejecución del contrato)</t>
  </si>
  <si>
    <t>Liquidación de contratos sin la totalidad de los soportes requeridos.</t>
  </si>
  <si>
    <t xml:space="preserve">Inadecuado seguimiento en la supervisión de contratos </t>
  </si>
  <si>
    <t xml:space="preserve">1. Intereses particulares 
2. Mala fe
3. Dolo
</t>
  </si>
  <si>
    <t>1. Pérdidas económicas
2. Daño a la reputación
3. Consecuencias legales, sanciones (Administrativas, fiscales y disciplinarias)
4. Soportes falsos para el cobro de lo no debido</t>
  </si>
  <si>
    <t>1. Mala fe
2. Dolo 
3. Culpa 
4. Manual de contratación desactualizado 
5. Gestión de los responsables de las áreas</t>
  </si>
  <si>
    <t>1. Detrimento patrimonial
2. Productos sin la calidad esperada</t>
  </si>
  <si>
    <t xml:space="preserve">1. Mala fe: Interés del colaborador en recibir beneficios económicos u otros.
2. Dolo 
3. Culpa
4. Influencias externas para cometer actos de corrupción </t>
  </si>
  <si>
    <t>1. Detrimento patrimonial
2. Reputacional: Afectación de la imagen institucional
3. Sanciones
4. Procesos disciplinarios.
5. Pérdida de credibilidad.
6. Intervención de organismos de control.</t>
  </si>
  <si>
    <t>1. Autorización de todos los pagos al contrato sin haber ejecutado la totalidad de las actividades pactadas para favorecer los intereses particulares del supervisor o del contratista</t>
  </si>
  <si>
    <t>1. Incumplimiento del objeto contractual,
2. Investigaciones, demandas, procesos
disciplinarios y
3. Detrimento patrimonial</t>
  </si>
  <si>
    <t>1. Falta de supervisión por parte de los líderes del proceso 
2. Falta de seguimiento en la contratación mes a mes por parte de los supervisores de los contratos: Soportes de pago seguridad social, control en la generación de autorización y valores pactados, entre otros)
3. No hay socialización con los colaboradores (autorizadores) implicados en el proceso respecto a los nuevos contratos celebrados
4. Desconocimiento de políticas de SAVIA
5. Presión indebida de los contratistas 
6. Falta de estándares para contratar
7. No disponer de manuales y guías contractuales, para servicios, medicamentos, insumos
8. No disponer de manual de tarifas (Existen manuales en el sector de común aceptación, como el SOAT Y EL ISS, que sirven como referentes, pero no contienen todos los procedimientos y actividades requeridas)</t>
  </si>
  <si>
    <t>1. Sanciones legales y demandas contractuales (por incumplimiento a las cláusulas)
2. Sobrecostos en la atención, compras a valores de mercado de prestadores, no se estandarizan los códigos propios y paquetes
3. Afectación del cubrimiento de pólizas contractuales y provisión del gasto (Valor gastado vs valor pactado en el contrato).
4. Pagos anticipados que afectan el flujo de caja</t>
  </si>
  <si>
    <t>1. Personal (Capacidad del personal)
2. Procesos (Diseño, Ejecución, Proveedores, Entradas, Salidas, Conocimiento)
3. Tecnología (Integridad de datos, Disponibilidad de datos y sistemas)</t>
  </si>
  <si>
    <t>1. Perdida de Información
2. Impacto en el desempeño de los procesos de la Organización
3. Pérdidas Económicas</t>
  </si>
  <si>
    <t>1. Revisión aleatoria (si tiene fallos, los recibos)
2. Revisión del visto bueno por parte de la coordinadora de gestión jurídica y firma de la analista administrativa del proceso o en su defecto del abogado encargado de las tutelas. (Documentarlo)
3. Chequeo en tesorería</t>
  </si>
  <si>
    <t>1. MA-GJ-01 Manual de contratación</t>
  </si>
  <si>
    <t>1. Capacitación a los supervisores en términos contractuales y línea ética
2. Código de ética y bueno gobierno. (Control organizacional)</t>
  </si>
  <si>
    <t>1.MA-GJ-01 Manual de contratación
2. Capacitación a los supervisores en términos contractuales y línea ética</t>
  </si>
  <si>
    <t>Controles GJ:
1. MA- GJ - 02 Manual de supervisión e interventoría
2. Formatos informes de supervisión contratos de salud
3. Formatos informes de supervisión contratos administrativos
Controles Acceso: 
1. Estatuto de contratación, políticas de compra y procedimiento de contratación con prestadores
2. Formato de servicios, medicamentos e insumos
3. Utilización de códigos CUPS y CUM para la compra de servicios y medicamentos
4. Guion de direccionamiento (priorización de prestadores según servicios, oportunidad y tarifa)</t>
  </si>
  <si>
    <t>1. PD-GT-01 Procedimiento evaluación independiente
2. PD-GT-02 Procedimiento evaluación Sistema de Control Interno
3. OD-GT-03 Hoja de vida del procedimiento de evaluación independiente
4. FO-GT-07 Formato programa de auditoría
5. Documentación actualizada (Guía metodológica bajo las técnicas vanguardistas).
6. Capacitación permanente sobre normas locales e internacionales en auditoría.
7. Validación del informe por otro auditor y por el director del área.
8. Adecuada formulación del programa</t>
  </si>
  <si>
    <t>1. Conexiones - revisión que realiza el sistema ( ejemplo: georreferenciación)</t>
  </si>
  <si>
    <t xml:space="preserve">Jefe de Autorizaciones
</t>
  </si>
  <si>
    <t>Permanente</t>
  </si>
  <si>
    <t xml:space="preserve">1. Contratos </t>
  </si>
  <si>
    <t xml:space="preserve">1. Comité de contratación y el equipo de contratación
</t>
  </si>
  <si>
    <t>Secretaría general
Coordinadora de contratación</t>
  </si>
  <si>
    <t>1. Comité de ética y transparencia
2. Línea de transparencia</t>
  </si>
  <si>
    <t>1. Actualización de estatutos, políticas y procedimientos
2. Revisión de los formatos presentados por la red previa a la contratación y parametrización de los servicios
3.Generación información necesaria de manera oportuna, que permita a las áreas el envío de los informes de supervisión pendientes</t>
  </si>
  <si>
    <t xml:space="preserve">Renegociación de los contratos.
</t>
  </si>
  <si>
    <t xml:space="preserve">1. Solicitar la información con base en la normatividad aplicable.
2. Establecer en cláusulas contractuales las condiciones de acceso a la información.
3. Describir en los procesos y subprocesos las condiciones del manejo de la información en la EPS.
4. Requerir a las áreas involucradas un sustento o evidencia de la situación encontrada.
</t>
  </si>
  <si>
    <t>Secretaría general
Jefe de Calidad
Auditora Interna General</t>
  </si>
  <si>
    <t>Cada Auditoría</t>
  </si>
  <si>
    <t>Notificación a la Gerencia.
Dejar consignada la situación en el informe y consignarlo en el plan de mejora.</t>
  </si>
  <si>
    <t>INEFICIENCIAS OPERATIVAS - Renuencia, reticencia, carencia y demora de información relevante de auditoría.</t>
  </si>
  <si>
    <t>CONFLICTOS DE INTERÉS - Ausencia de objetividad para la selección de los procesos a auditar, en la ejecución de la auditoría y en el informe de resultados definitivo.</t>
  </si>
  <si>
    <t>OPERATIVO - No elaboración o inadecuado plan de auditoría</t>
  </si>
  <si>
    <t>Conclusión de oportunidades de mejora sin el suficiente soporte y documentación</t>
  </si>
  <si>
    <t>INEFICIENCIAS OPERATIVAS - Desconocimiento del proceso(s) o subproceso(s) a auditar.</t>
  </si>
  <si>
    <t>1. Personal (Capacidad del personal)
2. Procesos (Diseño, Ejecución, Conocimiento)</t>
  </si>
  <si>
    <t>1. Impacto en el desempeño de los procesos de la Organización</t>
  </si>
  <si>
    <t>1. Personal (Capacidad del personal)
2. Procesos (Diseño, Ejecución, Proveedores, Entradas, Salidas, Conocimiento)</t>
  </si>
  <si>
    <t>1. Poco dominio del tema auditado.
2. Poca normatividad respecto al tema.
3. Desidia, desinterés y apatía del auditor.
4. No entrenamiento en técnicas de auditoría.
5. Inadecuada planeación del ciclo de auditoría.
6. Conflictos de interés del auditado, tanto personales como profesionales.</t>
  </si>
  <si>
    <t>1. Pérdida de la legitimidad y la credibilidad en el ejercicio de auditoría.
2. Pérdidas de oportunidades de mejora para la EPS a través del control.
3. Invisibilidad del área en el aporte al cumplimiento de la misión.
4. Desnaturalización de la función del control.
5. Sanciones por acción u omisión.
6. Pérdida de la independencia, objetividad, competencia e integridad.</t>
  </si>
  <si>
    <t xml:space="preserve">1. Plan General de Auditorías y Programa de Auditoría (revisados y aprobados por Comité de Auditoria Interna y Auditoría Interna General).
</t>
  </si>
  <si>
    <t>1. PD-GT-01 Procedimiento evaluación independiente
2. PD-GT-02 Procedimiento evaluación Sistema de Control Interno
3. OD-GT-03 Hoja de vida del procedimiento de evaluación independiente
4. FO-GT-07 Formato programa de auditoría
5. Documentación actualizada (Guía metodológica bajo las técnicas vanguardistas).
6. Capacitación permanente sobre normas locales e internacionales en auditoría.
7. Validación del informe por otro auditor y por el director del área.
8. Adecuada formulación del programa de auditoría (avocación adecuada de conocimiento del proceso, fuentes de criterio, criterios y diferentes pruebas de auditoría).</t>
  </si>
  <si>
    <t xml:space="preserve">1. Programa de Auditorías (FO-GT-06 Formato Plan General de Auditorías (PGA) 
2. Plan de capacitaciones
3. Programa de Auditorías
4. Procedimiento de Selección de Personal
5. Manual de Perfiles y Funciones
6. Mesas de trabajo con las áreas a cargo de los procesos </t>
  </si>
  <si>
    <t>1. Elaboración del Plan General de Auditorías y del cronograma con aprobación del Comité Coordinador de Control Interno
2. Elaboración de los programas de auditorías y de los informes con base en los procesos y subprocesos documentados en el SGC
3. Verificar el cumplimiento de los requisitos de forma y fondo del producto</t>
  </si>
  <si>
    <t>Auditora Interna General</t>
  </si>
  <si>
    <t>Se asume el riesgo cuando es una auditoría de tipo especial solicitada por la Gerencia de la EPS</t>
  </si>
  <si>
    <t>1. Elaboración de los programas de auditorías y de los informes con base en los procesos y subprocesos documentados en el SGC
2. Verificar el cumplimiento de los requisitos de forma y fondo del producto</t>
  </si>
  <si>
    <t>1. Capacitar
2. Actualizar
3. Autoformación
4. Asesoramiento
5. Interacción con las áreas</t>
  </si>
  <si>
    <t>1. Ajustar, contextualizar de acuerdo a las guías del informe en el componente de las oportunidades de mejora.
2. Capacitar en técnicas de auditoría.
3. Retroalimentación del Director con el Jefe</t>
  </si>
  <si>
    <t>1. Plan de Formación y Capacitación</t>
  </si>
  <si>
    <t>Auditora Interna General
Jefe de Gestión Humana</t>
  </si>
  <si>
    <t>Elaboración del plan de capacitaciones con base en las necesidades de capacitación y formación del área</t>
  </si>
  <si>
    <t>Complejidad en la implementación del modelo de atención en salud MIAS - MAITE</t>
  </si>
  <si>
    <t>Brecha de información frente al valor y tecnologías  a autorizar</t>
  </si>
  <si>
    <t>Bajo cumplimiento de actividad de PEDT (Protección Específica y detección Temprana)</t>
  </si>
  <si>
    <t>Incremento de la morbilidad y mortalidad de los afiliados con condiciones crónicas</t>
  </si>
  <si>
    <t>Insuficiente gestión de los eventos de interés de salud pública</t>
  </si>
  <si>
    <t>1. Retraso en la implementación del modelo / bajo interés de la Red en trabajar de manera conjunta e integrada</t>
  </si>
  <si>
    <t>1. Incumplimiento normativo
2. No impacto en el mejoramiento de las condiciones de salud de la población</t>
  </si>
  <si>
    <t>1. Sistema de información insuficiente.
2. Recurso humano insuficiente.</t>
  </si>
  <si>
    <t>1. Incremento del costo médico.
2. No impacto en el mejoramiento de la calidad de vida de los usuarios</t>
  </si>
  <si>
    <t xml:space="preserve">1. Bajo compromiso de la red de prestadores
2. Baja conciencia del autocuidado por parte de los afiliados.
</t>
  </si>
  <si>
    <t>1. Captación tardía de pacientes enfermos
2. Incumplimiento normativo
3. Puede aumentar la discapacidad en los usuarios 
4. Generar altos costos para la EPS</t>
  </si>
  <si>
    <t>1. Dependencia del reporte de la red de prestadores (Calidad y oportunidad de la información)
2. No disponibilidad de malla validadora para recepción de la información</t>
  </si>
  <si>
    <t xml:space="preserve">1. No hay mejoría e impacto en indicadores de alto costo
2. Potencialmente afecta redistribución de recursos </t>
  </si>
  <si>
    <t xml:space="preserve">1. Falta de compromiso de la red de prestadores
2. No reporte oportuno de los eventos
3. Deficiente calidad de la información </t>
  </si>
  <si>
    <t xml:space="preserve">1. Incumplimiento de la normatividad
2. Aumento de la morbi-mortalidad
3. Incumplimiento de las metas esperadas
4. No impacto en el mejoramiento de la calidad de vida de los usuarios
5. Continuidad de la operación como asegurador (Medida de vigilancia especial)
</t>
  </si>
  <si>
    <t xml:space="preserve">1. MD-GR-01 Modelo de atención en salud con enfoque integral
2. Análisis de indicadores que miden la implementación del modelo.
3. Intervenciones directas en la EPS y red de prestadores </t>
  </si>
  <si>
    <t>1. Cada uno de los programas de salud están documentados 
2. Gestión y seguimiento bases de datos (Excel)
3. Los programas están gerenciados por un líder idóneo</t>
  </si>
  <si>
    <t>1. PD-GR-10 Procedimiento para el seguimiento a estimaciones de actividades de PEDT
2. Actividades de demanda inducida
3. Medición de indicadores trazadores definidos en el manual de salud pública
4. Medición de adherencia a guías</t>
  </si>
  <si>
    <t>1. PD-GR-05 Procedimiento de programación y seguimiento a estrategias y programas de alto costo
2. Personal con dedicación directa en el proceso
3. Seguimiento a los reportes de la red
4. Verificación de la calidad de la información por parte del personal (Manual)</t>
  </si>
  <si>
    <t xml:space="preserve">1. MA-GR-01 Manual de salud pública
2. Monitoreo mensual a los indicadores
Incentivos
3. Reuniones con gerentes de la red prestadora
(Líderes de salud pública y vigías)
4. Indicadores trazadores sobre la red de prestadores </t>
  </si>
  <si>
    <t xml:space="preserve">1. Socialización del modelo de atención
2. Liderar el seguimiento a la implementación del modelo de atención
3. Implementar RIAS.
4. Implementar gestores familiares
5. Implementar modalidades de contratación.
6. Redefinir roles y responsabilidades de las diferentes áreas de la EPS.
7. Modificar sistema de información.
8. Formas de relacionamiento entre prestadores y Savia Salud EPS
9. Reasignación de líderes de RIAS
10. Socialización del modelo a través de las capacitación de inducción y reinducción a los colaboradores </t>
  </si>
  <si>
    <t>Coordinador(a) de Salud Pública</t>
  </si>
  <si>
    <t>Trimestral</t>
  </si>
  <si>
    <t>1. Planes de mejora</t>
  </si>
  <si>
    <t>1. Comité de alto valor conformado con el recurso humano idóneo.
2. Contratación de consultores especializados par apoyar la toma de decisiones
3. Acción continua de busque de información para la toma de decisiones (HC, fuentes bibliográficas, análisis de mercado)
4. Implementar un sistema de seguimiento a casos
5. Implementación de las Rutas Integrales de Atención en Salud - RIAS</t>
  </si>
  <si>
    <t>Coordinador(a) Alto Costo</t>
  </si>
  <si>
    <t>1. Priorizar el paciente y sus atenciones médicas
2. Plan de mejora</t>
  </si>
  <si>
    <t>1. Capacitación a la red
2. Retroalimentación de la red (resultados de cumplimiento)
3. Concertación de metas con la red integrada de servicios de salud primaria</t>
  </si>
  <si>
    <t>1. A la red de prestadores se solicita plan de mejora
2. Seguimiento al plan</t>
  </si>
  <si>
    <t>1. Asignación de recursos técnicos y humanos para la gestión de las cohortes
2. Asignación de recursos financieros para la contratación de la red integrada de servicios de salud
3. Implementación de Rutas Integrales de atención en salud RIAS</t>
  </si>
  <si>
    <t>Director Gestión del Riesgo
Coordinador(a) de Salud Pública</t>
  </si>
  <si>
    <t>1. Ajustar Cronograma de Contratación de la Red integrada de servicios de salud, priorizando condiciones y patologías objeto de seguimiento por la cuenta de alto costo. 
2. Fortalecer sistemas de información para identificar población objetivo
3 Dar continuidad a gestión de programas implementados: planeación, ejecución, verificación y ajuste de para las patologías de la cuenta de alto costo que aun no se han contratado por RIAS</t>
  </si>
  <si>
    <t>Asociación de usuarios conformada que no es reportada ante el ente de control</t>
  </si>
  <si>
    <t>Satisfacción de los usuarios sin medición periódica</t>
  </si>
  <si>
    <t>Respuesta de las PQRSF y derechos de petición a nivel externo e interno no oportunas</t>
  </si>
  <si>
    <t xml:space="preserve">Direccionamiento y clasificación de las PQRSF realizada de forma incorrecta </t>
  </si>
  <si>
    <t>Respuestas en la encuesta de satisfacción con información alteradas</t>
  </si>
  <si>
    <t>1. Ausencia de participación ciudadana para la conformación de la asociación de usuarios.
2. Disolver la asociación de usuarios existente.</t>
  </si>
  <si>
    <t>1. Incumplimiento normativo.
2. Pérdida de imagen reputacional ante los usuarios y ante el ente de control.</t>
  </si>
  <si>
    <t xml:space="preserve">1. Incumplimiento en los tiempos de aplicación de la encuesta de satisfacción de los usuarios.
2. Falta de recurso humano para la aplicación de encuesta.
3. No adherencia de los usuarios al diligenciamiento de la encuesta.
4. No contar con la encuesta de satisfacción para las solicitudes de los entes de control </t>
  </si>
  <si>
    <t>1. No contar con información que respalde la toma de decisiones para la fidelización de los usuarios.
2. Desconocimiento de las necesidades de los usuarios. 
3. Hallazgos generados por las auditorías de entes de control.</t>
  </si>
  <si>
    <t>1.Tiempos prolongados de respuesta en la solución de las PQRSF por parte de las áreas y los prestadores
2. Gran volumen de PQRD
3. Problemas técnicos del sistema de información
4. Personal insuficiente para la gestión de los casos
5. No contar con la corresponsabilidad y con el objeto contractual por parte de la red prestadora</t>
  </si>
  <si>
    <t>1. Insatisfacción del usuario
2. Sanciones, tutelas, desacatos
3. Incumplimiento normativo</t>
  </si>
  <si>
    <t>1. Parametrización errada de las variables que permite clasificar y tipificar adecuadamente las PQRD (Sistema de información)
2. No capacitación del personal para el direccionamiento</t>
  </si>
  <si>
    <t>1. Sesgo en la información
2. Toma de decisiones inoportunas
3. Derechos de petición, desacatos, tutelas
4. Incumplimiento normativo.
5. Reprocesos en las diferentes áreas de la organización</t>
  </si>
  <si>
    <t>1. Manipulación de la información directa por parte del colaborador en las respuestas del usuario.</t>
  </si>
  <si>
    <t>1. Procesos disciplinarios
2. Pérdida de credibilidad al interior de la compañía
3. Pérdida de confianza
4. Calidad del dato deficiente
5. Afectación de la toma de decisiones
6. No implementación de planes de mejora</t>
  </si>
  <si>
    <t>1. Plan de trabajo
2. Procedimiento de asociación de usuarios.
3. convocatoria para la conformación de la asociación de usuarios 
4. Acompañamiento técnico y logístico a la asociación de usuarios.</t>
  </si>
  <si>
    <t>1. Procedimiento de satisfacción del usuario.
2. Formato encuesta de satisfacción de los usuarios
3. Seguimiento y control al indicador.
4 Informe de satisfacción de usuarios.</t>
  </si>
  <si>
    <t>1. Procedimiento gestión de PQRD
2. Seguimiento a las PQRD e Indicadores (Base de datos e informe PQRD mensual)
3. Gestión de las PQRD y direccionamiento de estas a las dependencias encargadas.
4. Reuniones en comités primarios
5. Cronograma y actas de las mesas de trabajo
6. Tablero de control para realizar seguimiento y control a la gestión y cierre de las PQRD</t>
  </si>
  <si>
    <t>1. Revisión de casos direccionados y requerimientos al área de TI para mejoras en el sistema de información.
2. Revisión de las PQRSF para corrección de errores en cuanto a direccionamiento y clasificación
3. Reuniones y sensibilizaciones del equipo de trabajo
4.  Ajustes de la herramienta tecnológica diseñada para la administración de las PQRSF
6. Instructivo de la verificación de la calidad del dato /dentro del procedimiento gestión PQRSF.</t>
  </si>
  <si>
    <t>1. Actualización de la metodología 
2. Identificación de los actores de la encuesta
3. Contabilizador de encuestas
4. Informe bimestral
5. Formato de encuesta satisfacción
6. Monitoreo de la satisfacción del usuario</t>
  </si>
  <si>
    <t>1. Seguimiento y cumplimiento al plan de trabajo.
2. Acompañamiento a la asociación de usuarios. 
3. Fomento de los espacios de participación ciudadana.</t>
  </si>
  <si>
    <t>Jefe de Atención al Usuario</t>
  </si>
  <si>
    <t>Correo y notificación del no reporte de la conformación de usuarios debido a fallas en el aplicativo del ente de control.</t>
  </si>
  <si>
    <t xml:space="preserve">1. Mejoramiento del formato de encuesta de satisfacción.
2. Mejoramiento de la metodología para la aplicación de las encuestas.
3. Digitalización de la encuesta de satisfacción.
</t>
  </si>
  <si>
    <t>1. Seguimiento a la gestión de las PQRD 
2. Reuniones permanentes con los prestadores.
3. Retroalimentación a las áreas a través del informe de PQRD
4. Indicador de seguimiento mensual al prestador por cierre de PQRD</t>
  </si>
  <si>
    <t xml:space="preserve">
Jefe de Atención al Usuario</t>
  </si>
  <si>
    <t>1. Mejoramiento del sistema de información
2. Mejorar la comunicación en las áreas y con los prestadores.</t>
  </si>
  <si>
    <t xml:space="preserve">1. Sistemas de información ágil y eficiente que permita la gestión de la PQRD.
2. Capacitación del personal. </t>
  </si>
  <si>
    <t>Jefe de Atención al Usuario
Jefe de TI</t>
  </si>
  <si>
    <t>Cierre de la PQRSF en el aplicativo de la Superintendencia Nacional de Salud.</t>
  </si>
  <si>
    <t>1. Divulgar el informe de satisfacción en la página web: para fácil acceso por parte del usuario
2. Aplicación de las encuestas de satisfacción.</t>
  </si>
  <si>
    <t>1. Procesos disciplinarios al colaborador</t>
  </si>
  <si>
    <t>Generar información o presentar informes con inconsistencias (errada, falsa, incompleta) a los entes de control internos y/o externos</t>
  </si>
  <si>
    <t>Vincular clientes y/o proveedores que utilicen a la compañía como instrumento para lavar activos o financiar el terrorismo</t>
  </si>
  <si>
    <t>Vincular empleados y/o personal que utilicen a la compañía como instrumento para lavar activos o financiar el terrorismo</t>
  </si>
  <si>
    <t>Mantener relaciones comerciales con una firma que esté involucrada en procesos de Lavado de activos y/o financiación del terrorismo</t>
  </si>
  <si>
    <t>Detectar hallazgos de forma errónea o inexistente durante los procesos de auditoría del cliente</t>
  </si>
  <si>
    <t>Emitir informes que contengan opiniones erradas sobre los clientes y sin la debida evidencia</t>
  </si>
  <si>
    <t>Vinculación de clientes que estén reportados en Procuraduría, lista OFAC o lista ONU.</t>
  </si>
  <si>
    <t>Suministrar a terceros la información de los clientes de la Compañía, sin su autorización incumpliendo la reserva de información</t>
  </si>
  <si>
    <t>Ingresar nuevos proveedores sin el cumplimiento de los requisitos</t>
  </si>
  <si>
    <t>Pedir comisiones por parte de algún empleado por otorgar contratos o participación en negocios.</t>
  </si>
  <si>
    <t>Aprobar operaciones que no correspondan con los límites establecidos por la compañía en materia de montos y/o plazos (Junta Directiva)</t>
  </si>
  <si>
    <t>Efectuar pagos a proveedores o desembolsos sin cumplir con las condiciones definidas por la alta gerencia.</t>
  </si>
  <si>
    <t>Incumplimiento de los tiempos definidos por entes regulatorios para presentación de informes SARLAFT (UIAF, SUPERSALUD)</t>
  </si>
  <si>
    <t>Abonar a un proveedor un valor diferente a la orden de pago</t>
  </si>
  <si>
    <t>Presentar información errada a las diferentes áreas de la compañía (Contabilidad, tesorería) y/o entidades externas</t>
  </si>
  <si>
    <t>Disminución del recaudo de la cartera de la compañía</t>
  </si>
  <si>
    <t>Imposibilidad de recuperar la cartera de la compañía</t>
  </si>
  <si>
    <t>Omitir la realización de las gestiones tendientes a la recuperación de la cartera en cobro jurídico</t>
  </si>
  <si>
    <t>Asumir costos por concepto de impuestos no pagados, moras y sanciones de aquellos clientes que se encuentran en proceso de cobro jurídico, multas por tutelas, asumir intereses, entre otros.</t>
  </si>
  <si>
    <t>Pérdida de títulos valores de la compañía</t>
  </si>
  <si>
    <t>Imposibilidad de efectuar las transacciones bancarias de la compañía por medidas cautelares.</t>
  </si>
  <si>
    <t>Pérdida de objetos y/o robo al interior de la compañía</t>
  </si>
  <si>
    <t>Deficiencias en el seguimiento a los proveedores</t>
  </si>
  <si>
    <t>Pago de obligaciones tributarias de forma extemporánea.</t>
  </si>
  <si>
    <t>Pérdida o robo de bienes que no se encuentren asegurados.</t>
  </si>
  <si>
    <t>Presentar estados financieros, informes y/o declaraciones que no reflejan la realidad económica, financiera y el desarrollo del objeto social</t>
  </si>
  <si>
    <t>Pago inadecuado a los funcionarios y/o terceros de prestaciones sociales, derechos laborales, seguridad social y parafiscales.</t>
  </si>
  <si>
    <t>Malversación de los activos de la compañía</t>
  </si>
  <si>
    <t>Manipulación, filtración de información, eliminación o modificación de los sistemas de información y tecnológicos para alterar los registros, base de datos o documentos de la compañía, en beneficio propio o de un tercero</t>
  </si>
  <si>
    <t>Fraude externo, evasión de impuestos</t>
  </si>
  <si>
    <t>Favorecimiento de contratos contratistas y/o proveedores vinculados a la entidad, mediante actos indebidos en compras y contratación</t>
  </si>
  <si>
    <t xml:space="preserve">Asumir costos por concepto de responsabilidad civil, sanciones, etc. </t>
  </si>
  <si>
    <t>Dificultades en el cálculo y constitución de las reservas técnicas</t>
  </si>
  <si>
    <t>1. Baja capacidad técnica en la generación de la información.
2. Desconocimiento de los instrumentos de seguridad en los informes SARLAFT.
CE: 3. Influencia externa orientada a intereses particulares</t>
  </si>
  <si>
    <t>1. Ajuste de intereses particulares sustentados en beneficios propios.</t>
  </si>
  <si>
    <t xml:space="preserve">1. Desarticulación de la información divulgada por parte de otras dependencias.
CE: 2. Intereses particulares      </t>
  </si>
  <si>
    <t xml:space="preserve">1. Sanciones                    
2. Investigaciones disciplinarias y penales 
3. Inhabilidades 
4. Perder credibilidad ante la opinión pública, instituciones y grupos de interés  </t>
  </si>
  <si>
    <t>1. Manejo de bases de datos por parte de funcionarios que puedan efectuar un mal uso de los datos contenidos en las bases de información.
CE: 2. Uso indebido por parte de usuarios externos a quienes se les confía el uso de bases de datos.</t>
  </si>
  <si>
    <t>1. Acciones judiciales frente a la entidad
2. Investigaciones disciplinarias</t>
  </si>
  <si>
    <t>1. Errores de consolidación en el informe estadístico.
2. Voluntad de amañar un resultado
CE: 3. Intereses particulares de gremios, asociaciones, entre otros</t>
  </si>
  <si>
    <t>1. Actuaciones judiciales y administrativas</t>
  </si>
  <si>
    <t>1. Ausencias de procedimientos
2. Interés particular de los funcionarios hacia terceros
CE: 3. Intereses particulares de gremios, asociaciones, grupos políticos y otros.
4. Presión de grupos de interés</t>
  </si>
  <si>
    <t>1. Perdida de credibilidad y/o confianza de las partes interesadas o ciudadanía
2. Afecta la imagen de la entidad.
3. Procesos disciplinarios y legales</t>
  </si>
  <si>
    <t>1. Interés del funcionario que da respuesta a las solicitudes, peticiones, quejas y reclamos 
2. Multiplicidad de responsables de PQRS - No centralización de la información que ingresa
CE: 3. Falta de información de contacto de los peticionarios</t>
  </si>
  <si>
    <t>1. No suministro de información oportuna
2. Desmejora imagen institucional de la Entidad
3. Incidencia disciplinaria para el funcionario responsable</t>
  </si>
  <si>
    <t>1. No reconocer los procesos por parte de los funcionarios  para la participación del ciudadano.
2. Rendición de cuentas a la ciudadanía ilimitada.
3. Ocultamiento de la información.
4. Convocatorias limitadas para la participación de la ciudadanía
CE: 5. intereses particulares</t>
  </si>
  <si>
    <t>1. Pérdida de confianza de las partes interesadas o ciudadanía
2. Afecta la imagen de la entidad.
3. Sanciones disciplinarias</t>
  </si>
  <si>
    <t>1. Intereses particulares de los funcionarios en el proceso de contratación.
2. Procesos deficientes de la planeación
CE: 3. Intereses particulares de gremios, asociaciones, entre otros
4.Tráfico de influencias</t>
  </si>
  <si>
    <t>1. Pérdida de credibilidad y/o confianza de las partes interesadas o ciudadanía
2. Afecta la imagen de la entidad.
3. Procesos disciplinarios y legales</t>
  </si>
  <si>
    <t xml:space="preserve">1. Desconocimiento de la normatividad y manuales referentes a la contratación pública.
2. Desconocimiento de los principios administrativos que enmarcan la contratación pública
3. Negligencia al control y seguimiento por parte del superior jerárquico.
CE: 4. Aceptación de propuestas fructuosas a beneficio del funcionario o contratista, a cambio de favorecimientos en las etapas contractuales.                                                                                                                                                                               5. Presión coercitiva por parte de terceros a funcionarios o contratistas para favorecimiento en etapas contractuales.  </t>
  </si>
  <si>
    <t xml:space="preserve">1. Entorpecimiento de las actividades y objetivos de los procesos
2. Sanciones legales en la modalidad disciplinaria, administrativa y penal.
3. Pérdida de imagen positiva de la entidad y el sector competitividad.
</t>
  </si>
  <si>
    <t xml:space="preserve">1. Intención negativa del funcionario o contratista que manipule la documentación para beneficio propio o de terceros.                                                                                 
2. Deficiente seguimiento y control por parte del superior jerárquico.            
3. Negligencia administrativa en el control de gestión documental.
CE: 4. Presión o acción coercitiva sobre las acciones de los funcionarios o contratistas de las áreas por parte de terceros.              
5. Desconocimiento de los principios administrativos </t>
  </si>
  <si>
    <t xml:space="preserve">1. Interés del funcionario a participar en estudios previos donde se puede beneficiar personalmente o a terceros.  
CE: 2. Presión de empresas privadas a funcionarios públicos para obtener beneficios para sus empresas                </t>
  </si>
  <si>
    <t xml:space="preserve">1. Interés del funcionario a participar en estudios previos donde se puede beneficiar personalmente o a terceros
CE: 2. Presión de empresas privadas a funcionarios públicos para obtener beneficios para sus empresas             </t>
  </si>
  <si>
    <t>1. Establecer controles inapropiados en el proceso de presentación de informes.
CE: 2. La no existencia de  procesos objetivos de selección por posible tráfico de influencias.
3. Soporte documental insuficiente en el  proceso de selección de los asociados.
4. Selección de beneficiarios que no cumplen requisitos por parte de los operadores o ejecutores por posible tráfico de influencias.</t>
  </si>
  <si>
    <t xml:space="preserve">
1. Dificulta para un control y seguimiento. 
2. Contratación de terceros no idóneos para el desarrollo de las actividades.                                       
3. Ineficiencia en el uso de los recursos públicos </t>
  </si>
  <si>
    <t>1. Tráfico de influencias 
2. Manipulación de información de empresarios y personas
3. Uso inadecuado de la información para beneficio propio o de terceros.
CE: 4. Compra de la información</t>
  </si>
  <si>
    <t>1.  Investigaciones disciplinarias y fiscales                                         
2. Sanciones disciplinarias y fiscales</t>
  </si>
  <si>
    <t>1. Favorecimiento a los beneficiarios que no cumplan con el perfil descrito en las convocatorias.
CE: 2. Que los beneficiarios de los créditos no utilicen los recursos del préstamo para el destino al cual se otorgó el financiamiento.</t>
  </si>
  <si>
    <t>1. No aprovechamiento de los recursos de crédito y de la educación financiera por parte de las empresas para el desarrollo del crecimiento económico.
2. Bajo impacto en la generación de ingresos y empleo.     
3. Incumplimiento del retorno al crédito.</t>
  </si>
  <si>
    <t xml:space="preserve">1. Deficiencias en la elaboración de los estudios de mercado. 
2. Favorecimiento en el proceso de selección </t>
  </si>
  <si>
    <t xml:space="preserve">1. Dificulta para un control y seguimiento. 
2. Contratación de terceros no idóneos para el desarrollo de las actividades.                                       
3. Ineficiencia en el uso de los recursos públicos </t>
  </si>
  <si>
    <t>1. Ausencia de tablas de retención documental para la clasificación y control de producción de documentos.
2. Falta de competencias y compromiso institucional del Talento Humano.
3. Carencia de infraestructura física, y tecnológica, y falta de dotación de materiales.
4. Extravió deliberado de documentos para favorecimiento propio o de terceros.
5. Falta de instrumentos para el control de entrega, consulta y préstamo de documentos.
CE:6. Ingreso de personal ajeno a los archivos de la dependencia
7. Extravió deliberado de documentos para favorecimiento de terceros.</t>
  </si>
  <si>
    <t>1. Sanciones e inhabilidades, procesos disciplinarios relacionados a la pérdida de documentos e información.
2. Pérdida de memoria documental Institucional. 
3. Imposibilidad de consulta y acceso al Archivo Central y Archivos de Gestión.
4. Investigaciones y sanciones disciplinarias, fiscales y penales.
5. Procesos disciplinarios</t>
  </si>
  <si>
    <t xml:space="preserve">1. Falta de implementación de estrategias para el control y seguimiento de elementos. 
2. Falta de seguimiento a los movimientos en el sistema.
3. Falta de capacidad para la aplicación de los protocolos de inventarios.
4. Falta de implementación de sistemas de seguridad en las bodegas (cámaras y alarmas)
CE: 5. Falta de control de la empresa de vigilancia </t>
  </si>
  <si>
    <t xml:space="preserve">1. Sanciones e inhabilidades, procesos disciplinarios relacionados a la pérdida de elementos de la entidad.
2. Dificultad o retraso del cumplimiento de objetivos por falta de pérdida de elementos.
</t>
  </si>
  <si>
    <t xml:space="preserve">1. Tramitar pagos sin cumplir con los requisitos establecidos   </t>
  </si>
  <si>
    <t>1. Sanciones disciplinarias, pecuniarias y penales.</t>
  </si>
  <si>
    <t xml:space="preserve"> 1. Expedir solicitudes de CDP con una identificación del rubro inadecuado "diferente al del objeto". (Desviación de Recursos)</t>
  </si>
  <si>
    <t>1. Sanciones e inhabilidades.                                                      2. Investigaciones disciplinarias, fiscales y penales.</t>
  </si>
  <si>
    <t>1. Inadecuada selección del personal de la entidad                                                                                             2. Ausencia de procesos de inducción y de reinducción de las actividades a desarrollar. 
3.Incumplimiento de las funciones del cargo según el manual de funciones de la entidad                                 
4. Falta de recurso humano que apoye los procesos 
CE: 5. Rotación de recurso humano ocasionada por los cambios de administración institucional y/o políticas  de la EPS.</t>
  </si>
  <si>
    <t>1. Investigaciones disciplinarias, administrativas,  fiscales y penales
2. Sanciones disciplinarias, administrativas, fiscales y penales.                                  
3. Deficiencias en el desempeño laboral y entrega de resultados para el cumplimiento de metas institucionales.
4. Mal clima Laboral</t>
  </si>
  <si>
    <t>1. Uso inadecuado de medios de información (internet).
Incumplimiento de las políticas de seguridad de la información
Desactualización de antivirus
CE: 2. Ataques externos</t>
  </si>
  <si>
    <t>1. Perdida de información  
2. Detrimento patrimonial</t>
  </si>
  <si>
    <t xml:space="preserve">1. Falta de recursos </t>
  </si>
  <si>
    <t>1. Información desactualizada 
2. Demora en la entrega de información</t>
  </si>
  <si>
    <t>1. Mal uso de los equipos por parte de los funcionarios
2. Utilización de programas no autorizados
3. Equipos obsoletos</t>
  </si>
  <si>
    <t>1. Perdida de información institucional.
2. Costos para la entidad.</t>
  </si>
  <si>
    <t xml:space="preserve">1. No identificar claramente las necesidades de la contratación que se requiere por parte de las diferentes áreas  y mantener actualizado el Plan Anual de Adquisición.
2. No definir correctamente la modalidad de selección, ni los criterios de evaluación de los ofertas.
CE:  3. Que se presente colusión entre los oferentes 
4. Ofrecimiento de dádivas o prebendas a los funcionarios que gestionan el proceso selectivo
5. Dilatar el trámite y definición del proceso selectivo sin justificación </t>
  </si>
  <si>
    <t>1. Afectación del patrimonio público a favor de un particular                                                                                                              2. Incumplimiento con las obligaciones contractuales pactadas                                               
3. Incumplimiento de los principios y procedimientos que regulan la gestión contractual.</t>
  </si>
  <si>
    <t xml:space="preserve">1. Desconocimiento de las normas vigentes y en específico las aplicables para el SAVIASALUD E.P.S - S.A.S Capital. 
2. Falta de conocimiento en términos jurídicos.
3. Falta de organización, seguimiento y control de las solicitudes allegadas al área.
 4. Conflicto de intereses en la materia objeto de consulta o asesoría
CE: 5. Cambios permanentes en la Legislación.
 </t>
  </si>
  <si>
    <t xml:space="preserve">
1. Toma de decisiones sin fundamento legal.
2. Riesgos de eventuales reclamaciones para la Entidad. 
3. Falta de objetividad en la asesoría.</t>
  </si>
  <si>
    <t>1. Omisión al cumplimiento de los términos en un proceso judicial.  
2. Falta de Gestión y seguimiento.
3. Indebida Formulación de excepciones. 
4. Conflicto de intereses en la materia objeto de defensa judicial.</t>
  </si>
  <si>
    <t xml:space="preserve">1. Investigaciones disciplinarias, fiscales y penales.
2. Sanciones fiscales y disciplinarias. 
3. Detrimento Patrimonial ante eventuales condenas adversas para la Entidad   </t>
  </si>
  <si>
    <t xml:space="preserve">1. Defender los derechos e intereses del SAVIA SALUD EPS - S.A.S, en relación con los actos, hechos omisiones u operaciones que expida, realice o en que incurra o participe la EPS. </t>
  </si>
  <si>
    <t>1. Perdida de documentación necesaria para ejercer la debida representación de la EPS  en materia probatoria. 
2. Falta de continuidad del apoderado judicial</t>
  </si>
  <si>
    <t>1. Desconocimiento de las normatividad
2. Información adulterada
3. No cumplir con el objetivo principal de la Auditoría SARLAFT.
CE: 4. Falta de conocimiento de los temas propios de la Oficina de Control Interno del personal asignado a la oficina de Control Interno (Contratistas).</t>
  </si>
  <si>
    <t>1. Investigaciones disciplinarias 
2. Sanciones y compulsa de copias a autoridades competentes.</t>
  </si>
  <si>
    <t xml:space="preserve">1. Perdida de documentos                                                                                  
2 Denuncias temerarias contra el funcionario investigador                             
3. Retraso en la compilación de pruebas                                                                                   4. Vencimiento de los términos establecidos por la Ley 734 del 2002 </t>
  </si>
  <si>
    <t>1. No se genere un fallo revestido en el principio de la transparencia                                      
2. Detrimento patrimonial para la entidad</t>
  </si>
  <si>
    <t xml:space="preserve">1. Baja confidencialidad en las declaraciones                                                  
2. Perdida de expedientes                                 </t>
  </si>
  <si>
    <t>1. Afectación y desviación en la investigación con relación a los asuntos disciplinarios                                                             2. Afectación al principio de transparencia                                                  3. Sanciones (Inhabilidades - Multas)</t>
  </si>
  <si>
    <t xml:space="preserve">1. Información adulterada.
2. Conflicto de interés   
3. Dar información privilegiada a terceros  </t>
  </si>
  <si>
    <t>1. Toma de decisiones erróneas
2. Pérdida de credibilidad</t>
  </si>
  <si>
    <t>1. Dificultad en la generación de la data para el cálculo de las reservas (Modulo de Cuentas médicas no está en Conexiones)
2. Integralidad en los sistemas de información (Conexiones , SAP, Consorcio) data de cuentas médicas
3. No trazabilidad de los procesos que intervienen e interactúan en el cálculo de la reserva técnica</t>
  </si>
  <si>
    <t>1. Sanciones legales y económicas.
2. Impacto, volatilidad en los estados financieros.
3. No aprobación de la metodología para el cálculo de las reservas técnicas
4. No hay solvencia financiera (capacidad de pago a los servicios prestados no avisados a Savia Salud EPS)</t>
  </si>
  <si>
    <t>1. Metodología de reporte de informes
2. Concepto de viabilidad de los informes emitido por el oficial de cumplimiento.</t>
  </si>
  <si>
    <t>1. Actas de confidencialidad                                                                                                                                           2. Socializar y sensibilizar acerca de las funciones de la Oficina Asesora de Comunicaciones</t>
  </si>
  <si>
    <t xml:space="preserve">1. Bases de micro datos manejados únicamente por personal autorizado. </t>
  </si>
  <si>
    <t xml:space="preserve">1. Se establecerá cuando se cree el instrumento </t>
  </si>
  <si>
    <t>1. Estandarización de procedimientos
2. Controlar las convocatorias de grupo poblacionales de acuerdo con los compromisos de la entidad.</t>
  </si>
  <si>
    <t>1. Designar un responsable de atención al ciudadano que se encargue de llevar el control de los tiempos de respuesta y de verificar que la misma sea pertinente a lo solicitado</t>
  </si>
  <si>
    <t>1. Información de calidad y oportuna</t>
  </si>
  <si>
    <t>1. Diseño, actualización e implementación de los procesos de planeación de participación ciudadana</t>
  </si>
  <si>
    <t>1. Capacitación en prevención al personal que integra la dirección
2. Conocimiento de manuales y normas contractuales 
3. Auditorías y seguimientos</t>
  </si>
  <si>
    <t>1. Capacitación en prevención al personal
2. Conocimiento de las normas de gestión documental 
3. Auditorías y seguimientos.</t>
  </si>
  <si>
    <t>1. Plan de Contratación 
2. Actas de comité de contratación
3. Lineamientos Jurídicos</t>
  </si>
  <si>
    <t>1. Plan de Contratación                                
2. Actas de comité de contratación
3. Lineamientos Jurídicos</t>
  </si>
  <si>
    <t>1. Procesos y procedimientos de contratación establecidos por la entidad
2. Existe revisión por parte del área de las oficinas del área jurídica y de planeación
3. Establecido comité de contratación para valores superiores de la cuantía mínima
4. Revisión de estudio de mercado por parte de la oficina asesora jurídica
5. Requerimiento de experiencia e idoneidad para el asociado</t>
  </si>
  <si>
    <t xml:space="preserve">1. Verificar la correcta depuración de las bases de datos remitidas </t>
  </si>
  <si>
    <t>1. Funcionarios capacitados.
2. Verificación de perfiles de beneficiarios.
3. Seguimiento a inversiones y desarrollo de empresas.</t>
  </si>
  <si>
    <t>1. Procesos y procedimientos de contratación establecidos por la entidad.
2.  Revisión por parte de las oficinas del área jurídica y de planeación. Mesas de trabajo conjuntas con el área técnica. 
3. Establecido comité de contratación para valores superiores de la cuantía mínima
4. Revisión de estudio de mercado por parte de la oficina asesora jurídica
5. Requerimiento de experiencia e idoneidad para el asociado</t>
  </si>
  <si>
    <t xml:space="preserve">1. Tablas de Retención Documental
2. Procesos o procedimientos documentados para la gestión documental.
3. Inventarios Documentales en archivos de gestión y central.
4. Inventarios de activos de información.
5. Tablas control de acceso a la información y documentación.
6. Sistema de Información (ALFRESCO)
</t>
  </si>
  <si>
    <t xml:space="preserve">1. Seguimiento y verificación al archivo físico de comprobantes de movimientos
2. Verificación de inventario en sistema Vs inventario físico       
3. Seguimiento a los movimientos en el Sistema de información para la administración de inventarios (SAI)
4. Implementar estrategias de control en conjunto con la empresa de seguridad
</t>
  </si>
  <si>
    <t>1. SISCO                              
2. Página del FOSYGA                          
3. RUAF - Registro Único de Afiliados.                       
4. Recepción solamente de documentos originales, no fotocopias (excepto RUT, RIT, Acta de Inicio).</t>
  </si>
  <si>
    <t>1. SISCO
2. Normas presupuestales</t>
  </si>
  <si>
    <t xml:space="preserve">1. Planta de personal,  manual de funciones  y  base de datos de funcionarios y contratistas de la entidad permanentemente actualizada acorde con las necesidades  institucionales; reporte de vacantes, retiros e ingresos al Departamento Administrativo del Servicio Civil - DASCD - , Sistema de  Información  y Gestión del Empleo Público  - SIGET, - Comisión Nacional del  Servicio Civil -   CNSC    </t>
  </si>
  <si>
    <t>1. Política de Seguridad</t>
  </si>
  <si>
    <t>1. Mantenimiento preventivo</t>
  </si>
  <si>
    <t xml:space="preserve">1. Realización de mantenimiento preventivo y correctivo
</t>
  </si>
  <si>
    <t xml:space="preserve">1. Estudios Previos                 
2. Pliegos de Condiciones
3.Manual de contratación
4. Lista de chequeo del cumplimiento del normograma de contratación estatal.     </t>
  </si>
  <si>
    <t xml:space="preserve">1. Capacitación. 
2. Controles.
3. Mesas de trabajo. 
4.Herramientas tecnológicas </t>
  </si>
  <si>
    <t>1. Sistema de Información de Procesos Judiciales - SIPROJ. 
2. Aplicativo de la Rama Judicial.
3. Consulta de procesos de la Rama Judicial. * Informe previo de la formulación de pretensiones.
4. Sistemas de información del área</t>
  </si>
  <si>
    <t xml:space="preserve">1. Sistema Alfresco. 
2. Control de préstamo de expedientes de contratos. 
3. Continuidad del apoderado  </t>
  </si>
  <si>
    <t>1. Plan Anual de Auditorías
2. Normatividad vigente
3. Matrices de Riesgos por Procesos
4. Planes de Mejoramiento (Institucional, con la Contraloría de Bogotá, con Archivo General de la  Nación, con EPS  Distrital de Ambiente)
5. Planeación específica de cada una de las auditorías a realizar</t>
  </si>
  <si>
    <t>1. Base de datos (cuadros en relación a las etapas del proceso disciplinario para evitar el vencimiento de los términos)                                                    
2. Cuaderno de copias</t>
  </si>
  <si>
    <t>1. Recomendaciones de confidencialidad entre las personas que integran el equipo disciplinario            
 2. Base de datos de los procesos en curso</t>
  </si>
  <si>
    <t>1. Revisión y seguimiento a los informes de los procesos desarrollada por parte del líder del proceso</t>
  </si>
  <si>
    <t>1. Manual de políticas, procesos y procedimientos para la constitución ajuste y liberación de las reservas técnicas en Savia Salud EPS (En espera de aprobación de calidad y retroalimentación de los procesos).
2. Caracterización del proceso de gestión financiera (Se ubica la reserva técnica como un proceso desde el área financiera)
Procedimientos para el calculo de la reserva técnica:
4. PR-GF-19 Procedimiento Capturar la información para la Reservas Técnicas
5. PR-GF-20 Procedimiento Calcular las Reservas Técnicas
6. IN-TI-14 Instructivo para la generación del backup de la reserva técnica
7. IN-TI-09 Instructivo generación de triángulos Reserva Técnica (Actuario responsable)
8. IN-TI-10 Instructivo cálculo de IBNR Reserva Técnica
9. IN-TI-11 Instructivo envío y socialización reserva técnica
10. 28022020_9006043500_NOTATÉCNICA_RESERVASTÉCNICAS: Cualquier cambio ajuste debe ser incluido en la nota técnica - Circular 020 del 2015</t>
  </si>
  <si>
    <t>1. Capacitar al personal encargado en las herramientas de reporte.
2. Verificar técnicamente los reportes de información.</t>
  </si>
  <si>
    <t>Subgerente Financiero</t>
  </si>
  <si>
    <t>Anual</t>
  </si>
  <si>
    <t>Las acciones son definidas por el oficial de cumplimiento SARLAFT.</t>
  </si>
  <si>
    <t xml:space="preserve">1. Realizar sensibilizaciones con los funcionarios y los contratistas de la entidad en  relación a las funciones de comunicaciones                                              
2. Mesas de trabajo de confidencialidad de la información                                                                        3. Realizar reuniones junto con la Alcaldía Mayor con relación a los lineamientos de la divulgación de la información  </t>
  </si>
  <si>
    <t>Subgerente de Salud</t>
  </si>
  <si>
    <t>1. Anonimizar las bases de microdatos de manera que no se permita identificar los individuos o empresas contenidas en las bases de datos.
2. Compartir la información con agentes externos mediante la suscripción de actas de entrega, la cual debe ser suscrita por los responsables del manejo de la información. 
3. Permitir el acceso a las bases de microdatos solamente a los profesionales designados para realizar el procesamiento de las bases estadísticas, mediante la creación de perfiles de acceso (lectura, cambios limitados, control total, etc.)</t>
  </si>
  <si>
    <t>Subgerente de Desarrollo Organizacional</t>
  </si>
  <si>
    <t>1. Crear un instrumento de seguimiento y verificación de información que se publica en el observatorio de desarrollo económico.</t>
  </si>
  <si>
    <t>Durante el año 2019</t>
  </si>
  <si>
    <t xml:space="preserve">1. Diseñar los procedimientos
2. Revisión de las convocatorias poblaciones </t>
  </si>
  <si>
    <t>1. Realizar un manejo confidencial de la información que reposa en la dirección de gestión corporativa del proceso de atención al ciudadano
2. Llevar un cuadro de control en el que se evidencie fecha de ingreso, tiempo de respuesta y fecha de envío al ciudadano y de descarga en las plataformas</t>
  </si>
  <si>
    <t>1. Realización de rendición de cuentas 
2. Realizar espacios de diálogos con la ciudadanía.</t>
  </si>
  <si>
    <t>1. Diseñar, actualizar e implementar los procesos de participación ciudadana</t>
  </si>
  <si>
    <t xml:space="preserve">1. Actualización y socialización del procedimiento de Gestión Documental
2. Publicación permanente de documentos contractuales vigentes en las plataformas pertinentes, (Alfresco)
3. Verificación y seguimiento a control de documentos de Gestión contractual.
4. Seguimiento permanente a los procedimientos de las áreas conforme al SIG y la norma.
</t>
  </si>
  <si>
    <t>1. Actualización y socialización del procedimiento de Gestión Documental                                          
2. Publicación de la información digitalizada en Plataformas o servicios de cloud, para mantener la memoria documental activa. 
3. Seguimiento a los documentos con base a la norma de gestión documental.                                                                                                                                                                                      4. Seguimiento al archivo físico de los documentos en atención a los protocolos de gestión documental.</t>
  </si>
  <si>
    <t xml:space="preserve">1. Procurar que exista pluralidad de cotizantes y oferentes en los diferentes procesos de contratación                                                                                                                                                                                                        
2. Realizar un buen estudio de mercado a las diferentes empresas postuladas 
</t>
  </si>
  <si>
    <t>Permanente, de acuerdo con elaboración de estudios previos</t>
  </si>
  <si>
    <t xml:space="preserve">1. Procurar que exista pluralidad de cotizantes y oferentes en los diferentes procesos de contratación                                                                                                                                                                                                        
2. Realizar un buen estudio de mercado a las diferentes empresas postuladas </t>
  </si>
  <si>
    <t>1. Dar continuidad a los procesos y procedimientos  de control contractual establecidos por la entidad</t>
  </si>
  <si>
    <t xml:space="preserve">1. Depuración de las bases de datos de acuerdo con el requerimiento de la empresa solicitante                                                                   </t>
  </si>
  <si>
    <t>1. Comités de Control de Seguimiento a los convenios.
2. Informes mensuales de ejecución de los convenios de financiamiento por parte de los asociados.</t>
  </si>
  <si>
    <t xml:space="preserve"> 1. Construcción técnica de los estudios de mercado en articulación con las Oficinas Asesoras de Planeación y Jurídica
2. Seguir los procesos de control y seguimiento establecidos por la entidad. </t>
  </si>
  <si>
    <t>1. Ajustar las tablas de retención documental con base en los conceptos emitidos por el archivo de Bogotá
2. Levantar los inventarios de los expedientes tanto en archivos de gestión como en central utilizando el formato único de inventario
3. Contratar o vincular al personal con formación en archivística para los archivos de gestión y central</t>
  </si>
  <si>
    <t xml:space="preserve">Semestral </t>
  </si>
  <si>
    <t>1. Mantener archivo físico de movimientos actualizado.
2. Actualización de la información de inventarios en el (SAI) una vez realizada la toma física.
3. Diseñar un protocolo de seguridad para monitoreo de elementos de la entidad.
4. Actualizar procedimientos para la entrega y recepción de elementos.</t>
  </si>
  <si>
    <t>1. Ante la duda o falta de claridad en alguno de los soportes de pago al Sistema General de Seguridad Social. se realiza la consulta de los respectivos pagos en los sistemas de información FOSYGA o RUAF. 
2. Se solicitan documentos en original no fotocopias (excepto RUT, RIT, Acta de Inicio)</t>
  </si>
  <si>
    <t>1. Registro de CDP en SISCO asociado al proceso de contratación correspondiente</t>
  </si>
  <si>
    <t>1. Implementar un proceso de selección adecuado 
(Aplicación de pruebas psicotécnicas y entrevista sin múltiples interpretaciones.)                                                                                       
2. Dar cumplimiento a los requerimientos de la planta de personal y manual de funciones</t>
  </si>
  <si>
    <t xml:space="preserve">1. Divulgar la política de seguridad e informática
2. Revisar y analizar las restricciones de los equipos
 </t>
  </si>
  <si>
    <t xml:space="preserve">1. Comunicar la actualización y compra de tecnología </t>
  </si>
  <si>
    <t>1. Diseñar y ejecutar un plan de mantenimiento correctivo y preventivo a los equipos de la entidad.</t>
  </si>
  <si>
    <t xml:space="preserve">1. Realizar revisiones jurídicas de los estudios previos con el fin de fijar las necesidades reales de contratación de la Entidad.  *Elaborar los pliegos de condiciones con fundamento en la normatividad vigente.                                                                                                                                      
2. Verificar el cumplimiento de la etapa precontractual para dar un adecuado y transparente proceso de contratación.
3. Realizar la verificación permanente a los cronogramas, para dar su cumplimiento.                                                    
4. Verificar idóneamente los documentos de la propuesta.                                                                                                                      
5. Evaluar las propuestas con objetividad. </t>
  </si>
  <si>
    <t>1. Realizar mesas de trabajo internas previas a la emisión del concepto jurídico solicitado, soportado en la experticia, seguimiento por parte del Jefe del área y revisión permanente de la normatividad y jurisprudencia reportada por sistemas virtuales de actualización jurídica.
2. Participación de capacitaciones, talleres o reuniones similares realizadas por SAVIASALUD EPS - S.A.S. o por otras Entidades.</t>
  </si>
  <si>
    <t>1. Reportar informes semestrales del estado de los procesos a la Dirección de Prevención del daño antijurídico de la Secretaria Jurídica. 
2.Reporte de actualización del sistema SIPROJ.
3.Seguimiento y control de sistemas creados para seguimiento.</t>
  </si>
  <si>
    <t xml:space="preserve">1. Diligenciar el cuadro de préstamo de expedientes de contratos, solo cuando lo requiera necesario el funcionario con autorización de la jefe de OAJ. 
2. Uso del sistema de Alfresco </t>
  </si>
  <si>
    <t>1. Adecuada planeación de las auditorías.
2. Conocimiento adecuado de la normatividad vigente de los temas propios de la Oficina de Control Interno.</t>
  </si>
  <si>
    <t>1. Establecer el acceso restringido al lugar donde se encuentra la custodia de los expedientes de asuntos disciplinarios al personal ajeno al grupo de asuntos disciplinarios.                                                                
2. Realizar informes periódicos para el seguimiento de las investigaciones disciplinarias</t>
  </si>
  <si>
    <t>1. Establecer clave en el computador de acceso                                                                                         2. Custodiar los expedientes de asuntos disciplinarios con llave de seguridad</t>
  </si>
  <si>
    <t xml:space="preserve">1. Revisar y validar los informes de cada uno de los procesos desarrollados </t>
  </si>
  <si>
    <t>1. Control de ajustes: Con base al control de ajustes se realiza controles de los archivos y se revisa la calidad del dato.
2. Revisión, evaluación y aplicación de ajustes a los archivos de detalle con base en los análisis  realizados por el proceso de reserva técnica y los hallazgos a la metodología de calculo de las reservas técnicas de la EPS emitidas por los entes de control</t>
  </si>
  <si>
    <t>Subgerente Financiero
Analista de Reserva Técnica</t>
  </si>
  <si>
    <t>Documentar plan de contingencia de cálculo de reserva técnica en caso de materialización (Seguir realizando el cálculo de manera manual)</t>
  </si>
  <si>
    <t xml:space="preserve">Subgerencia de desarrollo organizacional </t>
  </si>
  <si>
    <t>Subgerencia financiera</t>
  </si>
  <si>
    <t>Subgerencia salud</t>
  </si>
  <si>
    <t>No proveer oportunamente el talento Humano con el perfil idóneo requerido por la organización</t>
  </si>
  <si>
    <t xml:space="preserve">Información no actualizada en las historias laborales, según lo dispuesto en las TRD. </t>
  </si>
  <si>
    <t>Falta de oportunidad y calidad en el cumplimiento de las obligaciones relacionadas  con el pago de acreencias laborales y/o errores en el proceso de liquidación de nómina</t>
  </si>
  <si>
    <t>No afiliación y reporte de novedades de seguridad social.</t>
  </si>
  <si>
    <t>No realización y seguimiento a los acuerdos de gestión y evaluaciones de desempeño</t>
  </si>
  <si>
    <t xml:space="preserve">Indebida planeación y ejecución de los planes de bienestar y capacitación de la Entidad. </t>
  </si>
  <si>
    <t>Prescripción de la acción disciplinaria solicitada oportunamente.</t>
  </si>
  <si>
    <t>Referente a la insatisfacción en el cumplimiento de los términos de ley en las respuestas a solicitudes y requerimientos externos e internos concernientes al personal de la organización</t>
  </si>
  <si>
    <t>Inadecuada ejecución de las actividades dentro del Sistema de Seguridad y Salud en el Trabajo</t>
  </si>
  <si>
    <t xml:space="preserve">Documentación presentada por los colaboradores sea falsa o no expedida por la autoridad competente.
</t>
  </si>
  <si>
    <t>Realizar la inducción sin cubrir la totalidad de los colaboradores que ingresan por primera vez a la organización independientemente de su tipo de relación contractual</t>
  </si>
  <si>
    <t>Vinculación de personal con antecedentes judiciales, con inhabilidades e incompatibilidades vigentes.</t>
  </si>
  <si>
    <t>Dificultades en el reporte oportuno de empleados que se desvinculan de la organización y adecuado proceso de paz y salvo</t>
  </si>
  <si>
    <t>Pago inadecuado de nóminas y prestaciones sociales (Alteración intencional en las liquidaciones de nómina o prestaciones sociales para beneficios particulares)</t>
  </si>
  <si>
    <t>Error en la elaboración del contrato o no legalización del mismo de manera oportuna</t>
  </si>
  <si>
    <t>Riesgos identificados dentro del Sistema de Gestión de Seguridad y Salud en el trabajo como materializados (SG-SST)</t>
  </si>
  <si>
    <t xml:space="preserve">1. La expectativa salarial de las personas aspirantes a las vacantes existentes es superior con respecto a la escala salarial 
2. Escasez de algunos perfiles profesionales (Personal de Auditoría)
3. Ubicación geográfica de algunos cargos.  
4. No revisión del cumplimiento de los requisitos del perfil del cargo por parte del área de gestión humana
</t>
  </si>
  <si>
    <t xml:space="preserve">1. Afectación del clima laboral.                             
2. Sobrecarga de trabajo.       
3. Dificultad del cumplimiento de las metas institucionales.     </t>
  </si>
  <si>
    <t>1. No entrega oportuna de toda la documentación por parte del personal al momento de la vinculación
2. Tiempos de respuesta para cubrir 
3. La no actualización de documentos por parte de los empleados</t>
  </si>
  <si>
    <t>1. Procesos disciplinarios y legales por falta de información actualizada.
2. Traumatismo en los procesos internos con el área de gestión documental</t>
  </si>
  <si>
    <t>1. Recepción inoportuna de la información y/o reporte de novedades de nómina                                               
2. Falla en los sistemas de información.  
3. Falta de socialización de la documentación relacionada con la nómina y seguridad social.
4. Falta de idoneidad del personal encargado</t>
  </si>
  <si>
    <t xml:space="preserve">1. Sanciones disciplinarias.                                         
2. Multas y/o intereses de mora
3. Cargas administrativas por procesos de recuperación de dinero.                                </t>
  </si>
  <si>
    <t xml:space="preserve">1. Falta de conocimiento del procedimiento de afiliación y radicación en las diferentes entidades (EPS, AFP, Caja de Compensación y ARL)
2. Inconsistencias en el diligenciamiento de los formularios de afiliación. 
3. Falta de oportunidad en la realización de las afiliaciones
4. Retraso en la entrega de novedades 
5. Entrega inoportuna de documentación por parte del colaborador 
</t>
  </si>
  <si>
    <t>1. No prestación de los servicios a los Colaboradores y sus beneficiarios
2. Cobro de Mora por los periodos sin pago.
3. Sanciones disciplinarias.
4. Inconvenientes a largo plazo con los trámites de reconocimiento de pensión. 
5. No reconocimiento de incapacidades 
6. Sanciones impuestas por el Estado (UGPP).
7. No prestación de los servicios por parte de cada una de las entidades</t>
  </si>
  <si>
    <t xml:space="preserve">1. Falta de conocimiento por parte de evaluados y evaluadores sobre el Sistema de Evaluación de Desempeño y los acuerdos de gestión.
2. Falta de rigurosidad en la inducción a los Directivos y Colaboradores
3, Ausencia de lineamientos frente a la importancia del Sistema de Evaluación de Desempeño y los acuerdos de gestión y su seguimiento. </t>
  </si>
  <si>
    <t xml:space="preserve">1. Dificultad y controversias entre evaluados y evaluadores al momento de la calificación (Semestral, parcial o definitiva)
</t>
  </si>
  <si>
    <t xml:space="preserve">1. Retraso en el trámite contractual.
2. Cambio de lineamientos por parte de las instancias competentes. 
3. Falta de toma de decisiones por parte de las instancias pertinentes.
4. Inadecuada articulación entre las áreas involucradas. </t>
  </si>
  <si>
    <t xml:space="preserve">
1. Retraso en la ejecución de los planes de bienestar y de formación
2. Hallazgos de los entes de control.
</t>
  </si>
  <si>
    <t xml:space="preserve">1. El alto y creciente número asuntos disciplinarios que recibe anualmente la Jefatura de Gestión Humana.
2. Deficiencia en el seguimiento en los términos de prescripción y en el sistema de alertas y de información para evitar su concreción.
</t>
  </si>
  <si>
    <t>1. Deterioro de la imagen institucional.
2. Acciones contra la Entidad.
3. Inconformidad de los usuarios.</t>
  </si>
  <si>
    <t xml:space="preserve">1. Recepción tardía de las solicitudes y requerimientos.
2. Distribución inoportuna.
3. Documentación soporte incompleta.
4. Deficiencias en la disponibilidad de información
5. Falta de coordinación con otros procesos y dependencias
6. Exceso de solicitudes </t>
  </si>
  <si>
    <t xml:space="preserve">1. Sanciones disciplinarias.                       
2. Multas y/o intereses de mora
                </t>
  </si>
  <si>
    <t>1. Ausencia de un diagnóstico real y objetivo
2. Inadecuado seguimiento al programa
3. Falta de compromiso y responsabilidad de la Alta Dirección
4. Insatisfactoria gestión con la ARL
5. No aplicación de la normatividad vigente
6. Dificultades en la disponibilidad de recursos</t>
  </si>
  <si>
    <t>1. Sanciones disciplinarias.                       
2. Multas
3. Cierre parcial y/o total de la entidad</t>
  </si>
  <si>
    <t>1. Falta de conocimiento y de verificación por parte de quien reciba la documentación.
2. Falta de revisión por parte del Equipo de Gestión Humana</t>
  </si>
  <si>
    <t>1. Deterioro de la imagen institucional.
2. Sanciones legales
3 Pérdida de credibilidad</t>
  </si>
  <si>
    <t xml:space="preserve">1. Ingresos en las fechas no programadas por el área de gestión humana
2. No seguimiento adecuado a la plataforma del módulo de inducción. </t>
  </si>
  <si>
    <t>1. Sanciones legales por incumplimiento de la normatividad vigente
2. Accidentes y/o incidentes de trabajo
3. Errores en los procesos</t>
  </si>
  <si>
    <t>1. Falta de conocimiento y de verificación por parte de quien recibe la documentación.
2. Falta de revisión por parte del Equipo de Gestión Humana</t>
  </si>
  <si>
    <t>1. Deterioro de la imagen institucional.
2. Sanciones legales
3. Pérdida de credibilidad</t>
  </si>
  <si>
    <t xml:space="preserve">1. No reporte oportuno de retiro de empleados por parte de los jefes inmediatos.
2. Dispersión geográfica en todo en el departamento </t>
  </si>
  <si>
    <t xml:space="preserve">1. Ingreso de personas no vinculadas a la organización 
2. Deterioro de la imagen institucional.
3. Acciones contra la Entidad.
</t>
  </si>
  <si>
    <t>1. Diligenciamiento intencional de la información errada para la liquidación de nómina y prestaciones sociales.</t>
  </si>
  <si>
    <t>1. Detrimento patrimonial 
2. Demandas
3. Pérdida de credibilidad
4. Deterioro de imagen institucional
5. Procesos disciplinarios</t>
  </si>
  <si>
    <t xml:space="preserve">1. Atención al detalle 
2. Mal conteo o calculo de las fechas </t>
  </si>
  <si>
    <t>1. Sanciones jurídicas , multas o reclamos por parte de los empleados y/o aprendices 
2.  Reprocesos en las áreas de Gestión Humana y Jurídica</t>
  </si>
  <si>
    <t xml:space="preserve">1. Falta de recurso humano para el proceso de Seguridad y Salud en el trabajo
2. Múltiples funciones para un solo colaborador 
3. No se están ejecutando los procedimientos según lo documentado
4. No se cuenta con la parte presupuestal para cambiar o modificar los riesgos
5. Falta de mediciones e inspecciones 
6. Falta de implementación de programas de promoción y prevención
7. No hay un software para el sistema de gestión de seguridad y salud en el trabajo que permita disminuir las cargas manuales 
Causas externas
8. Posibilidad de ocurrencia del riesgo por manifestaciones, riesgo público, incendios, inundaciones, tecnológicos, osteomuscular
9. Resultados negativos por encuestas o informes normatizados: ejem: riesgo psicosocial
</t>
  </si>
  <si>
    <t>1. En auditorias salgan hallazgos de no conformidad o no cumplimiento
2. En la autoevaluación baje el porcentaje de calificaciones mínimas de lo estándares de Seguridad y Salud en el trabajo
3.Posibilidad de generación de accidentes de trabajo y/o enfermedades laborales.
4. Reprocesos en la gestión del área
5. Posibilidad de sanciones económicas para la EPS</t>
  </si>
  <si>
    <t>1. MA-GH-04 Manual de selección y contratación de personal
2. Banco de hojas de vida
3. Publicación de ofertas laborales en redes sociales
4. Portal trabaje con nosotros</t>
  </si>
  <si>
    <t>1. Lista de chequeo previa a entregar a gestión documental
2. Control y entrega de expedientes de empleados (archivo drive)
3. Dos fechas de ingreso en el mes (1 y 16 de cada mes)</t>
  </si>
  <si>
    <t xml:space="preserve">1. PD-GH-02 Procedimiento compensación y nómina
2. FO-GH-34 Formato reporte de novedades de nómina
3. Software de nómina debidamente parametrizado - HELISA
4. Validaciones por parte de contabilidad y gestión humana
5. Fortalecimiento del Sistema Información de Nomina </t>
  </si>
  <si>
    <t>1. PD-GH-02 Procedimiento compensación y nómina
2. Control de Ingresos dos veces al mes
3. Control ingreso de personal
4. Generación de archivo de seguridad social a través de software Helisa
5. Validación adicional (plantilla de SAP)</t>
  </si>
  <si>
    <t>1. PD - GH - 05 Procedimiento evaluación de desempeño
2. Plataforma evaluación de desempeño
3. Notificación mediante correo electrónico a los jefes inmediatos</t>
  </si>
  <si>
    <t>1. No existen por el momento</t>
  </si>
  <si>
    <t xml:space="preserve">1. Cronograma 
</t>
  </si>
  <si>
    <t xml:space="preserve">
1. Revisión por manejo de correo electrónico Mercurio</t>
  </si>
  <si>
    <t>1. MA-GH-02 Manual del Sistema de Gestión de Seguridad y Salud en el Trabajo (SG-SST)
2. Plan anual de seguridad y salud en el trabajo (Verificar SGC)
3. Cronograma
4. Reuniones semanales</t>
  </si>
  <si>
    <t>1. Revisión en el RETHUS (Base de datos de los profesionales de la salud en Colombia)
2. Revisión de antecedentes judiciales ante Contraloría y Procuraduría</t>
  </si>
  <si>
    <t>1. Actas de asistencia a la inducción
2. Lista de chequeo
3. Plataforma Q10
4. Programación de inducciones 2 veces al mes (ingresos de manera ordenada)</t>
  </si>
  <si>
    <t xml:space="preserve">1. MA-GH-04 Manual de selección y contratación de personal
2. Validación ante procuraduría, contraloría y policía (Certificados antecedentes judiciales)
</t>
  </si>
  <si>
    <t xml:space="preserve">1. PD-GH-11 Procedimiento de desvinculación laboral
2. Reporte de novedades de manera quincenal </t>
  </si>
  <si>
    <t>1. Software de nómina debidamente parametrizado
2. Validaciones por gestión humana
3. FO-GH-34 Formato reporte de novedades de nómina
4. Realizar un comparativo entre el devengado en las vacaciones y el devengado en la nómina.</t>
  </si>
  <si>
    <t>1. Revisión y validación por parte de gestión Humana y Jurídica 
2. Formato en Excel donde se relaciona la información para la elaboración de los contratos</t>
  </si>
  <si>
    <t>1. GH-PO07 Política de seguridad y salud en el trabajo - SST
2. GH-PO03 Política de teletrabajo
3. GH-PO01 Política SPA
4. MA-GH-01 Manual de Funciones y Perfil de Cargos
5. MA-GH-02 Manual del Sistema de Gestión de Seguridad y Salud en el Trabajo
6. MA-GH-05 Manual de convivencia
7. MA-GH-06 Manual de teletrabajo
8. PD-GH-05 Procedimiento evaluación de desempeño
9. PD-GH-07 Procedimiento exámenes médicos ocupacionales
10. PD-GH-08 Procedimiento para la notificación e investigación de incidentes, AT y condiciones peligrosas
11. PD-GH-09 Procedimiento seguimiento restricciones medicas y reincorporación laboral
12. PD-GH-10 Procedimiento reporte e Intervención de casos por presunto acoso laboral
13. PD-GH-13 Procedimiento acciones correctivas, preventivas y de mejora
14. PD-GH-16 Procedimiento postulación y aprobación del teletrabajo
15. OD-GH-02 Reglamento de higiene y seguridad industrial
16. OD-GH-03 Plan de prevención, atención y respuesta ante emergencias
17. OD-GH-06 Sistema de vigilancia epidemiológica
18. OD-GH-07 Programa de higiene y seguridad industrial
19. Capacitaciones en promoción y prevención
20. Capacitaciones a los riesgos que son inherentes a la actividad laboral
21. Plan de trabajo y cronograma de seguridad y salud en el trabajo</t>
  </si>
  <si>
    <t>1. Seguimiento de las solicitudes de personal y de los procesos de selección</t>
  </si>
  <si>
    <t>Jefe de gestión humana</t>
  </si>
  <si>
    <t>1.Terminación del contrato durante el periodo de prueba o sin justa causa
2.Nombrar por un período de tiempo alguien encargado que conozca el proceso</t>
  </si>
  <si>
    <t xml:space="preserve">
1. Enviar soportes de historias laborales a gestión documental periódicamente
2. Control de entrega de documentos de empleados a gestión documental  </t>
  </si>
  <si>
    <t>Enviar notificación solicitando documentación</t>
  </si>
  <si>
    <t xml:space="preserve">1. Envío de colilla de pago en caso de errores se haga la debida corrección
2. Auditorias a nivel interno (seguimiento preventivo)
3. Revisión exhaustiva por parte del Analista de Nomina respecto a los errores
4. Seguimiento al correo de nomina </t>
  </si>
  <si>
    <t>1. Recuperación de los mayores valores pagados 
2. Realizando reajustes de nómina 
3. Notificación a través de un oficio.</t>
  </si>
  <si>
    <t xml:space="preserve">1. Anexando los soportes de afiliación a los expedientes
2. Revisión exhaustiva por parte del Analista de Nomina respecto a los errores
3. Seguimiento al correo de nómina </t>
  </si>
  <si>
    <t>Corrección y afiliación y pago de intereses moratorios</t>
  </si>
  <si>
    <t xml:space="preserve">1. Seguimiento y monitoreo a la realización de las evaluaciones de desempeño por parte de los líderes y colaboradores de la EPS </t>
  </si>
  <si>
    <t>Realizar la evaluación de desempeño</t>
  </si>
  <si>
    <t>1. Seguimiento a la ejecución de los planes de capacitación de la EPS</t>
  </si>
  <si>
    <t>Formulación del plan de bienestar laboral</t>
  </si>
  <si>
    <t xml:space="preserve">1. Control y registro de procesos disciplinarios </t>
  </si>
  <si>
    <t xml:space="preserve">1. Seguimiento a las respuestas de solicitudes y requerimientos externos </t>
  </si>
  <si>
    <t>Responder fuera de los términos</t>
  </si>
  <si>
    <t xml:space="preserve">1. Adecuada planeación
2. Seguimiento al cronograma plan de trabajo: Seguridad y Salud en el trabajo </t>
  </si>
  <si>
    <t>Regirse al plan de seguridad y salud en el trabajo</t>
  </si>
  <si>
    <t xml:space="preserve">1. Verificación y seguimiento a la documentación presentada por parte del funcionario que ingresa a la institución </t>
  </si>
  <si>
    <t>Culminación contrato con justa causa</t>
  </si>
  <si>
    <t xml:space="preserve">1. Confirmación de asistencia vía correo electrónico y calendario para funcionarios
2. Seguimiento y control de inducción de los colaboradores que ingresan a la institución </t>
  </si>
  <si>
    <t>Quincenal</t>
  </si>
  <si>
    <t xml:space="preserve">Reprogramación inducción </t>
  </si>
  <si>
    <t>1. Monitoreo a casos que se puedan presentar referente a personal con antecedentes  judiciales, con inhabilidades e incompatibilidades vigentes.</t>
  </si>
  <si>
    <t>1. Monitoreo de reporte oportuno de empleados que se desvinculan de la organización</t>
  </si>
  <si>
    <t>Pago de obligaciones laborales</t>
  </si>
  <si>
    <t>1. Envío de colilla de pago en caso de errores se haga la debida corrección
2. Auditorías a nivel interno (seguimiento preventivo)
3. Monitoreo de reporte oportuno de empleados que se desvinculan de la organización</t>
  </si>
  <si>
    <t>1. Procesos disciplinarios por parte de la organización</t>
  </si>
  <si>
    <t>1. Diligenciamiento de la base de datos y la revisión posterior una vez es emitido el documento por parte del área Jurídica.
2. Control de entrega de documentos de empleados a gestión documental  donde se relaciona la entrega del contrato</t>
  </si>
  <si>
    <t xml:space="preserve">Se manda a elaborar otro si al contrato de trabajo para poderlo corregir. </t>
  </si>
  <si>
    <t xml:space="preserve">1. Realizar capacitaciones en promoción y prevención
2. Realizar Capacitaciones a los riesgos que son inherentes a la actividad laboral
3. Ejecutar el Plan de trabajo y cronograma de seguridad y salud en el trabajo
4. Reforzar los riesgos y peligros de manera preventiva mediante la divulgación en mecanismos de consulta y participación para disminuir su materialización en los colaboradores </t>
  </si>
  <si>
    <t>Jefe de Gestión humana
Analista de seguridad y salud en el trabajo</t>
  </si>
  <si>
    <t>1. Buscar asesoría por ARL y se reciben las recomendaciones para ejecutarlas dentro de la organización 
2. Realizar reuniones con las partes interesadas para encontrar acciones correctivas, preventivas y de mejora
3. Articular al área administrativa como un apoyo a la compra de insumos cuando se requiere suplir la necesidad.
4. Hablar con la subgerencia de desarrollo organizacional para encontrar soluciones frente a las dificultades identificadas.
5. Documentar y ajustar los formatos y/o procedimientos que afecten la labor en los colaboradores, fuente y medio 
6. Realizar cronogramas de formación y desarrollo</t>
  </si>
  <si>
    <t>Datos personales alterados/modificados de manera no intencionada</t>
  </si>
  <si>
    <t>Datos personales borrados/extraviados de manera no intencionada</t>
  </si>
  <si>
    <t xml:space="preserve">Datos personales consultados o tratados  sin los debidos permisos  </t>
  </si>
  <si>
    <t>Datos personales destruidos por Incidentes imprevistos (como un incendio o un corte de suministro eléctrico) en los equipos o soportes en los que se almacenan los datos.</t>
  </si>
  <si>
    <t>Inventario de bases de datos personales desactualizado</t>
  </si>
  <si>
    <t>La normativa de protección de datos implementada en la organización no cumple con la legislación en materia de protección de datos</t>
  </si>
  <si>
    <t>1. Posibilidad de error en la manipulación de la información por parte del colaborador. 
2. Falta de capacitación en administración y protección de datos. 
3. Falta de un instructivo que guie la administración de los datos. 
4. Falta de sensibilización institucional sobre la política de tratamiento de datos personales</t>
  </si>
  <si>
    <t>1. Datos inexactos, modificados o incorrectos que afectan la calidad de la información
2. Afectación del afiliado
3. Indebida prestación del servicio
4. Posibles hallazgos de Auditoría Interna General
5. Posibilidad de investigaciones y sanciones por la SIC
6. Reprocesos internos.
7. Afectación a la operación de los procesos. 
8. Posibles acciones de tutela por violación al Habeas data</t>
  </si>
  <si>
    <t>1. Datos inexactos, modificados o incorrectos que afectan la calidad de la información
2. Afectación del afiliado
3. Indebida prestación del servicio
4. Posibles hallazgos de Auditoría Interna General
5. Posibilidad de investigaciones y sanciones por la SIC y de la PGN
6. Reprocesos internos.
7. Afectación a la operación de los procesos. 
8. Posibilidad de acciones de tutela por violación al Habeas data</t>
  </si>
  <si>
    <t>1. Error en la ejecución de los procesos internos asociados a la autorización de acceso a los datos personales por parte del colaborador 
2. Manejo de un perfil de acceso a plataformas (Conexiones, SAP, entre otros) por varias personas (Debe ser un único perfil  por cada base de datos que contenga datos personales).</t>
  </si>
  <si>
    <t>1. Posibles hallazgos de Auditoría Interna General
2. Posibilidad de investigaciones y sanciones por parte de la SIC o de la PGN
3. Reprocesos 
4. Afectación a la operación de los procesos
5. Mala imagen institucional</t>
  </si>
  <si>
    <t>1. Sucesos y hechos fortuitos que de manera imprevista afecten los equipos los cuales tiene datos personales</t>
  </si>
  <si>
    <t>1. Indebida prestación del servicio
2. Reprocesos 
3. Afectación a la operación normal de los procesos</t>
  </si>
  <si>
    <t>1. Falta de capacitación en materia de normatividad en la protección de datos personales por parte del personal de TI.
2. Posibilidad de error en la manipulación de la información por parte de TI.</t>
  </si>
  <si>
    <t>1.Existencia de información que se trata en los diferentes procesos institucionales, que está desprotegida o sin controles. 
2. Hallazgos de entes de control. 
3. Posibles demandas y tutelas en contra.</t>
  </si>
  <si>
    <t>1. Falta de capacitación en materia de protección de datos para el Oficial de Protección de datos y los colaboradores
2. No se entregan las evidencias a tiempo por parte de los procesos lo cual afecta el cumplimiento de la norma en protección de datos</t>
  </si>
  <si>
    <t>1. Posibles sanciones económicas para la entidad
2. Hallazgos del ente de control
3. Afectación de la imagen institucional
4. Afectación a la operación de los procesos
5. Retrasos en la ejecución y cumplimiento del plan de trabajo de protección de datos.</t>
  </si>
  <si>
    <t xml:space="preserve">1. Separación de funciones mediante perfiles de acceso
2. Documentar instructivo (o Manual) que guie la administración de los datos.
3. Divulgación en redes (currents) y/o boletines institucionales (gotas) de un adecuado manejo de los datos personales </t>
  </si>
  <si>
    <t xml:space="preserve">1. Respaldo, control y backup en caso de perdida de información (Copias de seguridad
Almacenamiento en dos ubicaciones diferentes)
2. Documentar instructivo (o Manual) que guie la administración de los datos.
3. Divulgación en redes (currents) y/o boletines institucionales (gotas) de un adecuado manejo de los datos personales y respaldos. </t>
  </si>
  <si>
    <t>1. Documentar instructivo (o Manual) que guie la administración de los datos
2. Mesas de trabajo con la jefatura de TI para verificar como es el acceso a plataformas, manejo de roles y perfiles de usuario  
3. Mesas de trabajo con el proceso de PQRSF para direccionar la atención de las PQRSF sobre datos personales, buscando que se atienda por el proceso que administre la respectiva base de datos, siempre con copia al oficial de protección de datos personales.</t>
  </si>
  <si>
    <t>1. Pólizas de cumplimiento que protegen el equipo 
2. Respaldo, control y backup en caso de perdida de información (Copias de seguridad
Almacenamiento en dos ubicaciones diferentes)
3. Documentar instructivo (o Manual) que guie la administración de los datos (15 de Julio fecha de cumplimiento)</t>
  </si>
  <si>
    <t>1. Registro y actualización permanente de bases de datos en el Registro Nacional de Bases de Datos de la SIC. 
2. Asignación de un responsable de T.I. de mantener actualizada la información de la Institución en materia de bases de datos.</t>
  </si>
  <si>
    <t>1. Revisión normativa constante respecto al cumplimiento de protección de datos
2. Lista de chequeo normativa de protección de datos 
3. GE-PO01 Política de tratamiento de la información y protección de datos
4. PD-PN-08 Procedimiento de protección de datos personales
5. FO-PN-14 Formato de cesión de derechos de imagen – Savia Salud EPS</t>
  </si>
  <si>
    <t xml:space="preserve">1. Realizar la documentación del instructivo (o Manual) que guie la administración de los datos (15 de Julio fecha de cumplimiento)
2. Realizar la divulgación en redes (currents) y/o boletines institucionales (gotas) de un adecuado manejo de los datos personales </t>
  </si>
  <si>
    <t>1. Jefatura de Comunicaciones
2. Oficial de protección de datos</t>
  </si>
  <si>
    <t>1. Escalar a la jefatura de Planeación para buscar alternativas de solución frente al caso puntual presentado.</t>
  </si>
  <si>
    <t xml:space="preserve">1. Realizar respaldo, control y backup en caso de perdida de información (Copias de seguridad
Almacenamiento en dos ubicaciones diferentes)
2. Realizar la documentación del instructivo (o Manual) que guie la administración de los datos (15 de Julio fecha de cumplimiento)
3. Realizar la divulgación en redes (currents) y/o boletines institucionales (gotas) de un adecuado manejo de los datos personales </t>
  </si>
  <si>
    <t xml:space="preserve">1. Jefatura de TI
2. Jefatura de Comunicaciones
3. Oficial de protección de datos
</t>
  </si>
  <si>
    <t>1. Escalar a la mesa de servicio- MATIAS para buscar alternativas de solución frente al caso puntual presentado.</t>
  </si>
  <si>
    <t>1. Realizar recomendaciones respecto a la política de Seguridad de la Información
2. Realizar la documentación del instructivo (o Manual) que guie la administración de los datos (15 de Julio fecha de cumplimiento)
3. Programar mesas de trabajo con la jefatura de TI para verificar como es el acceso a plataformas, manejo de roles y perfiles de usuario.</t>
  </si>
  <si>
    <t>1. Jefatura de TI
2. Oficial de protección de datos</t>
  </si>
  <si>
    <t xml:space="preserve">1. Realizar el respaldo, control y backup en caso de perdida de información (Copias de seguridad
Almacenamiento en dos ubicaciones diferentes)
2. Realizar la documentación del instructivo (o Manual) que guie la administración de los datos </t>
  </si>
  <si>
    <t>1. Escalar a la jefatura de TI para buscar alternativas de solución frente al caso puntual presentado.</t>
  </si>
  <si>
    <t>1. Solicitar periódicamente a los lideres de los diferentes procesos la actualización de las bases de datos personales.
2.  Realizar el respaldo, control y backup en caso de perdida de información (Copias de seguridad
Almacenamiento en dos ubicaciones diferentes)
3. Realizar la documentación del instructivo (o Manual) que guie la administración de los datos personales.</t>
  </si>
  <si>
    <t xml:space="preserve">1. Realizar revisión normativa constante respecto al cumplimiento de protección de datos
2. Cumplir con la lista de chequeo normativa de protección de datos </t>
  </si>
  <si>
    <t>1. Oficial de protección de datos
2. Procesos (entrega de información y/o soportes)</t>
  </si>
  <si>
    <t>1. Escalar a la Auditora Interna General (E) para buscar alternativas de solución frente al caso puntual presentado.</t>
  </si>
  <si>
    <t>R130</t>
  </si>
  <si>
    <t>1. Intereses particulares 
2. Mala fe
3. Dolo</t>
  </si>
  <si>
    <t>1. Revisión aleatoria (si tiene fallos, los recibos)
2. Revisión del visto bueno por parte del proceso gestión jurídica y legal, gestión administrativa y gestión financiera.
3. Chequeo en tesorería y cartera.</t>
  </si>
  <si>
    <t>1. Ampliar la cobertura de rutas con contratos</t>
  </si>
  <si>
    <t>1. Pago por reembolso.
2. Gestionar la compra de tiquetes por parte de gestión administrativa</t>
  </si>
  <si>
    <t>Semiautomático</t>
  </si>
  <si>
    <t>Los informes se publican en la pagina web</t>
  </si>
  <si>
    <t>Aplicativo de MIPRES.COM. Responsable: Coordinadora de medicamentos y tecnologías en salud</t>
  </si>
  <si>
    <t>R27, R49, R60, R94, R96</t>
  </si>
  <si>
    <t>R13, R14, R15, R97, R98, R128</t>
  </si>
  <si>
    <t>R26, R95, R103</t>
  </si>
  <si>
    <t>R9, R37</t>
  </si>
  <si>
    <t>R2, R28, R61, R93, R104, R105, R106, R108, R111, R115, R118, R119, R120, R122</t>
  </si>
  <si>
    <t>R3, R7, R19, R25, R42, R52, R59, R67, R70, R79, R85, R86, R89, R91, R92, R99, R100, R101, R109, R112, R116, R117, R123</t>
  </si>
  <si>
    <t>R4, R10, R12, R17, R24, R31, R34, R35, R38, R50, R58, R64, R66, R71, R87, R88, R90, R102, R110, R129</t>
  </si>
  <si>
    <t>R20, R22, R45, R46, R47, R53, R54, R55, R56, R57, R78</t>
  </si>
  <si>
    <t>R6, R16, R18, R29, R30, R36, R40, R41, R43, R44, R65, R68, R107</t>
  </si>
  <si>
    <t>R113, R114, R124, R125, R126, R127</t>
  </si>
  <si>
    <t>R1, R8, R23, R33, R39, R48, R51, R63, R69, R72, R74, R75, R76, R77, R80, R81, R82, R83, R84, R121, R130</t>
  </si>
  <si>
    <t>MATRIZ DE RIESGOS SAVIA SALUD EPS</t>
  </si>
  <si>
    <t>R131</t>
  </si>
  <si>
    <t xml:space="preserve">El reingreso del recobro presentado por fuera del plazo establecido </t>
  </si>
  <si>
    <t>1. Limitaciones en los cronogramas de radicación del recobro no PBS por parte de la ADRES  (Causa Externa)
2. Diversas funciones en el equipo que limitan la gestión para la subsanación de la glosa.
3. Cumplimiento de requisitos para subsanar la glosa semejantes a un recobro nuevo.
4. No cumplimiento de requisitos iniciales.
5. Limitación en el tiempo para el análisis de las glosa y gestión para la subsanación de la misma.
6. Manualidad del proceso.
7. Ausencia de personal.
8. Sobre carga de trabajo lo cual genera represa de trabajo.</t>
  </si>
  <si>
    <t>1. Perdida económica.
2. Hallazgos fiscales.
3. Hallazgos de entes de control internos y externos.</t>
  </si>
  <si>
    <t>1. Priorización y seguimiento a los tiempos de los resultados de auditoria del recobro.
2. Activación del plan de trabajo para responder a los resultados y gestionar los recobros no aprobados.
3. Seguimiento a los cronogramas de radicación.</t>
  </si>
  <si>
    <t>1. Seguimiento al cumplimiento de las funciones del personal.
2. Auditorías a la revisión del recobro. 
3. Monitoreo a los tiempos de respuesta al recobro.
4. Capacitaciones con la ADRES y el equipo.</t>
  </si>
  <si>
    <t>Coordinadora de recobros</t>
  </si>
  <si>
    <t>Con la materialización no se pone en riesgo la continuidad del proceso, sin embargo, se realiza articulación con el proceso jurídico para implementar acciones de demanda a la ADRES.</t>
  </si>
  <si>
    <t>Inadecuada gestión de las tecnologías sujetas de recobro, contratadas bajo modalidad de Cápita y PGP</t>
  </si>
  <si>
    <t>Falta de integración entre las áreas de Savia Salud que intervienen en las Tecnologías y NO PBS</t>
  </si>
  <si>
    <t>Inadecuada gestión de las tecnologías no cubiertas con cargo a la UPC para el recobro de las exclusiones del presupuesto máximo</t>
  </si>
  <si>
    <t>1. No cumplimiento de requisitos iniciales.
2. Falta de control en la contratación de acuerdo con los valores (No se tengan en cuenta los valores máximos de recobro).
3. No cumplimiento del ciclo de MIPRES por parte de los prestadores o reporte de suministros.
4. Inadecuada marcación del concepto contable en cuentas médicas.
5- Pago indebido de tecnologías no cubiertas con cargo a la UPC desde el proceso auditor y desde Tesorería (Causa).
6. Inoportunidad en la radicación de las facturas por parte de los prestadores (Causa Externa).
7. Limitaciones en los cronogramas de radicación del Recobro no PBS por parte de la ADRES  (Causa Externa).
8. Falta de soportes para la gestión del recobro.</t>
  </si>
  <si>
    <t xml:space="preserve">1. No lograr la recuperación efectiva del recurso.
2. Perdida económica.
3. Hallazgos fiscales.
4. La afectación en el recurso destinado para responder por los presupuestos máximos.
</t>
  </si>
  <si>
    <t>1. Procedimiento auditoria cuentas médicas evento.
2. Procedimiento de recobros no PBS.
3. Mesas de trabajo con los procesos, red prestadora y capacitaciones.
4. Sistema de información de OKORUM a través de MIPRES.COM (Control semiautomático).
5. Marcación de Conexiones y glosas automáticas.
6. Análisis mensual de los servicios auditados e Informe de recobros no PBS.
7. Medición y seguimiento del indicador FENIX (Porcentaje de Recobros).</t>
  </si>
  <si>
    <t>1. Retroalimentación de inconsistencias del recobro.
2. Supervisión al sistema de  OKORUM a través de MIPRES.COM.
3. Retroalimentar la marcación de Conexiones y glosas automáticas.
4. Monitoreo y seguimiento al proceso de recobros y la articulación con las áreas involucradas.</t>
  </si>
  <si>
    <t>Con la materialización no se pone en riesgo la continuidad del proceso, sin embargo, se implementan las siguientes acciones de contingencia:
1. Escalar a la Subgerencia Financiera para toma de decisiones.
2. Escalar a las diferentes áreas que influyen en el proceso a través de notificaciones y mesas de trabajo para analizar posibles soluciones.
3. Escalar con la red prestadora para que realicen las respectivas correcciones a través de notificaciones y mesas de trabajo.
4. En caso de un hallazgo fiscal verificar como se recupera el recurso acompañados el área jurídica</t>
  </si>
  <si>
    <t xml:space="preserve">1. Estatuto de contratación
2. Procedimiento soporte Jurídico Contractual
3. Semaforización y alertas de terminación de contratos
4. Informes de supervisión de contratos que se retroalimentan a los líderes de procesos
5. Capacitación a los supervisores en términos contractuales
</t>
  </si>
  <si>
    <t>R5, R11, R21, R32, R131</t>
  </si>
  <si>
    <t>1. Procedimiento de atención a los trámites de tutelas con descripción de actividades
2. Seguimientos indicadores del proceso, calidad, Supersalud.
3. El aplicativo mediante el cual se controlan las tutelas es Conexiones, por integración realizada con el SIGT  (Sistema Integral de Gestión de Tutelas).</t>
  </si>
  <si>
    <t>1. Procedimiento de atención a procesos judiciales, jurisdiccionales y cobros coactivos 
2. Seguimiento permanente a demandas (manual)
3. Seguimientos indicadores</t>
  </si>
  <si>
    <t>1. Estatuto de contratación
2. Capacitación a los supervisores en términos contractuales y línea ética</t>
  </si>
  <si>
    <t>Controles GJ:
1. Manual de supervisión e interventoría
2. Formatos informes de supervisión contratos de salud
3. Formatos informes de supervisión contratos administrativos
Controles Acceso: 
1. Estatuto de contratación, políticas de compra y procedimiento de contratación con prestadores
2. Formato de servicios, medicamentos e insumos
3. Utilización de códigos CUPS y CUM para la compra de servicios y medicamentos
4. Guion de direccionamiento (priorización de prestadores según servicios, oportunidad y tarifa)</t>
  </si>
  <si>
    <t>1. Procedimiento evaluación independiente
2. Procedimiento evaluación Sistema de Control Interno
3. Hoja de vida del procedimiento de evaluación independiente
4. Formato programa de auditoría
5. Documentación actualizada (Guía metodológica bajo las técnicas vanguardistas).
6. Capacitación permanente sobre normas locales e internacionales en auditoría.
7. Validación del informe por otro auditor y por el director del área.
8. Adecuada formulación del programa</t>
  </si>
  <si>
    <t xml:space="preserve">Reingreso del recobro presentado por fuera del plazo establecido </t>
  </si>
  <si>
    <t>Primordial implementar un modulo de recobros que realice interoperabilidad entre el modulo de MIPRES.com y el aplicativo del modulo de cuentas médicas de conexiones .</t>
  </si>
  <si>
    <t xml:space="preserve">Ejecutan el control semiautomático los auditores en la revisión </t>
  </si>
  <si>
    <t xml:space="preserve">Ejecutan el control semiautomático los auditores </t>
  </si>
  <si>
    <t>Control Automático: Software (Sistema Integral de Gestión de Tutelas) asociado al  PD - GJ - O5 Procedimiento de atención a los tramites de tutelas con descripción de actividades 
Responsable: Coordinadora Garantía de Derechos</t>
  </si>
  <si>
    <t>No se ha presentado ningún inconveniente y el plan ha sido aprobado en el comité de control interno</t>
  </si>
  <si>
    <t>Se realizo toda la socialización y despliegue del modelo en todas las regiones a nivel interno</t>
  </si>
  <si>
    <t>Manual de políticas, procesos y procedimientos para la constitución ajuste y liberación de las reservas técnicas en Savia Salud EPS (En espera de aprobación de calidad y retroalimentación de los procesos).</t>
  </si>
  <si>
    <t>Control Automático: Software Helisa Kora asociado al PD-GH-02 Procedimiento de compensación y nómina.
Responsable: Jefe de Gestión  Humana 
Analista de Nomina</t>
  </si>
  <si>
    <t>Control Automático: Software Helisa Kora asociado al PD-GH-02 Procedimiento de compensación y nómina.
Responsable: Jefe de Gestión  Humana 
Auxiliar gestión Humana</t>
  </si>
  <si>
    <t>No se ha realizado la evaluación de adherencia</t>
  </si>
  <si>
    <t>1. Planeación y Cronograma de las actividades
2. Balanced score Card: Indicadores estratégicos e indicadores componentes de gestión
3. Plan Operativo Anual para verificar el desempeño en las áreas y procesos</t>
  </si>
  <si>
    <t>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</si>
</sst>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0"/>
      <color theme="1"/>
      <name val="Arial"/>
      <family val="2"/>
    </font>
    <font>
      <sz val="10"/>
      <color theme="1"/>
      <name val="Arial"/>
      <family val="2"/>
    </font>
    <font>
      <sz val="11"/>
      <color theme="1"/>
      <name val="Arial"/>
      <family val="2"/>
    </font>
    <font>
      <b/>
      <sz val="12"/>
      <color theme="1"/>
      <name val="Arial"/>
      <family val="2"/>
    </font>
    <font>
      <b/>
      <sz val="11"/>
      <color rgb="FFFFFFFF"/>
      <name val="Arial"/>
      <family val="2"/>
    </font>
    <font>
      <sz val="11"/>
      <color rgb="FF000000"/>
      <name val="Arial"/>
      <family val="2"/>
    </font>
    <font>
      <b/>
      <u/>
      <sz val="11"/>
      <color rgb="FF000000"/>
      <name val="Arial"/>
      <family val="2"/>
    </font>
    <font>
      <b/>
      <i/>
      <sz val="11"/>
      <color rgb="FF000000"/>
      <name val="Arial"/>
      <family val="2"/>
    </font>
    <font>
      <sz val="9"/>
      <color theme="1"/>
      <name val="Arial"/>
      <family val="2"/>
    </font>
    <font>
      <b/>
      <sz val="9"/>
      <color theme="1"/>
      <name val="Arial"/>
      <family val="2"/>
    </font>
    <font>
      <b/>
      <sz val="11"/>
      <color rgb="FF000000"/>
      <name val="Arial"/>
      <family val="2"/>
    </font>
    <font>
      <sz val="11"/>
      <name val="Arial"/>
      <family val="2"/>
    </font>
    <font>
      <sz val="12"/>
      <color theme="1"/>
      <name val="Arial"/>
      <family val="2"/>
    </font>
    <font>
      <b/>
      <sz val="11"/>
      <color theme="1"/>
      <name val="Arial"/>
      <family val="2"/>
    </font>
    <font>
      <b/>
      <sz val="11"/>
      <color theme="0"/>
      <name val="Arial"/>
      <family val="2"/>
    </font>
    <font>
      <sz val="8"/>
      <name val="Calibri"/>
      <family val="2"/>
      <scheme val="minor"/>
    </font>
    <font>
      <b/>
      <sz val="12"/>
      <color theme="0"/>
      <name val="Arial"/>
      <family val="2"/>
    </font>
    <font>
      <b/>
      <sz val="9"/>
      <color indexed="81"/>
      <name val="Tahoma"/>
      <charset val="1"/>
    </font>
    <font>
      <sz val="9"/>
      <color indexed="81"/>
      <name val="Tahoma"/>
      <charset val="1"/>
    </font>
  </fonts>
  <fills count="19">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00B050"/>
        <bgColor indexed="64"/>
      </patternFill>
    </fill>
    <fill>
      <patternFill patternType="solid">
        <fgColor rgb="FF006666"/>
        <bgColor indexed="64"/>
      </patternFill>
    </fill>
    <fill>
      <patternFill patternType="solid">
        <fgColor theme="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00505E"/>
        <bgColor indexed="64"/>
      </patternFill>
    </fill>
    <fill>
      <patternFill patternType="solid">
        <fgColor theme="0"/>
        <bgColor indexed="64"/>
      </patternFill>
    </fill>
    <fill>
      <patternFill patternType="solid">
        <fgColor theme="5" tint="0.79998168889431442"/>
        <bgColor indexed="64"/>
      </patternFill>
    </fill>
  </fills>
  <borders count="61">
    <border>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bottom style="medium">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rgb="FF000000"/>
      </left>
      <right/>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bottom/>
      <diagonal/>
    </border>
    <border>
      <left style="medium">
        <color rgb="FF000000"/>
      </left>
      <right/>
      <top/>
      <bottom style="medium">
        <color rgb="FF000000"/>
      </bottom>
      <diagonal/>
    </border>
    <border>
      <left style="medium">
        <color rgb="FF000000"/>
      </left>
      <right style="medium">
        <color indexed="64"/>
      </right>
      <top/>
      <bottom style="medium">
        <color indexed="64"/>
      </bottom>
      <diagonal/>
    </border>
    <border>
      <left style="medium">
        <color indexed="64"/>
      </left>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52">
    <xf numFmtId="0" fontId="0" fillId="0" borderId="0" xfId="0"/>
    <xf numFmtId="0" fontId="2" fillId="0" borderId="0" xfId="0" applyFont="1"/>
    <xf numFmtId="0" fontId="2" fillId="0" borderId="8" xfId="0" applyFont="1" applyBorder="1" applyAlignment="1">
      <alignment vertical="center"/>
    </xf>
    <xf numFmtId="0" fontId="2" fillId="0" borderId="8" xfId="0" applyFont="1" applyBorder="1" applyAlignment="1">
      <alignment horizontal="right" vertical="center"/>
    </xf>
    <xf numFmtId="0" fontId="5" fillId="9" borderId="35" xfId="0" applyFont="1" applyFill="1" applyBorder="1" applyAlignment="1">
      <alignment horizontal="center" vertical="center"/>
    </xf>
    <xf numFmtId="0" fontId="5" fillId="9" borderId="32" xfId="0" applyFont="1" applyFill="1" applyBorder="1" applyAlignment="1">
      <alignment horizontal="center" vertical="center"/>
    </xf>
    <xf numFmtId="0" fontId="5" fillId="9" borderId="35" xfId="0" applyFont="1" applyFill="1" applyBorder="1" applyAlignment="1">
      <alignment horizontal="center" vertical="center" wrapText="1"/>
    </xf>
    <xf numFmtId="0" fontId="5" fillId="9" borderId="32" xfId="0" applyFont="1" applyFill="1" applyBorder="1" applyAlignment="1">
      <alignment horizontal="center" vertical="center" wrapText="1"/>
    </xf>
    <xf numFmtId="0" fontId="6" fillId="0" borderId="29" xfId="0" applyFont="1" applyBorder="1" applyAlignment="1">
      <alignment horizontal="justify" vertical="center" wrapText="1"/>
    </xf>
    <xf numFmtId="0" fontId="6" fillId="0" borderId="36" xfId="0" applyFont="1" applyBorder="1" applyAlignment="1">
      <alignment horizontal="justify" vertical="center"/>
    </xf>
    <xf numFmtId="0" fontId="5" fillId="9" borderId="37" xfId="0" applyFont="1" applyFill="1" applyBorder="1" applyAlignment="1">
      <alignment horizontal="center" vertical="center"/>
    </xf>
    <xf numFmtId="0" fontId="3" fillId="0" borderId="32" xfId="0" applyFont="1" applyBorder="1" applyAlignment="1">
      <alignment horizontal="justify" vertical="center"/>
    </xf>
    <xf numFmtId="0" fontId="3" fillId="0" borderId="32" xfId="0" applyFont="1" applyBorder="1" applyAlignment="1">
      <alignment horizontal="center" vertical="center"/>
    </xf>
    <xf numFmtId="0" fontId="3" fillId="8" borderId="35" xfId="0" applyFont="1" applyFill="1" applyBorder="1" applyAlignment="1">
      <alignment horizontal="center" vertical="center" wrapText="1"/>
    </xf>
    <xf numFmtId="0" fontId="6" fillId="0" borderId="32" xfId="0" applyFont="1" applyBorder="1" applyAlignment="1">
      <alignment horizontal="justify" vertical="center" wrapText="1"/>
    </xf>
    <xf numFmtId="0" fontId="3" fillId="6" borderId="35" xfId="0" applyFont="1" applyFill="1" applyBorder="1" applyAlignment="1">
      <alignment horizontal="center" vertical="center" wrapText="1"/>
    </xf>
    <xf numFmtId="0" fontId="5" fillId="9" borderId="35" xfId="0" applyFont="1" applyFill="1" applyBorder="1" applyAlignment="1">
      <alignment horizontal="left" vertical="center" wrapText="1"/>
    </xf>
    <xf numFmtId="0" fontId="6" fillId="8" borderId="32" xfId="0" applyFont="1" applyFill="1" applyBorder="1" applyAlignment="1">
      <alignment horizontal="center" vertical="center"/>
    </xf>
    <xf numFmtId="0" fontId="6" fillId="6" borderId="32" xfId="0" applyFont="1" applyFill="1" applyBorder="1" applyAlignment="1">
      <alignment horizontal="center" vertical="center"/>
    </xf>
    <xf numFmtId="0" fontId="6" fillId="7" borderId="32"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6" fillId="4" borderId="32" xfId="0" applyFont="1" applyFill="1" applyBorder="1" applyAlignment="1">
      <alignment horizontal="center" vertical="center"/>
    </xf>
    <xf numFmtId="0" fontId="3" fillId="4" borderId="35" xfId="0" applyFont="1" applyFill="1" applyBorder="1" applyAlignment="1">
      <alignment horizontal="center" vertical="center" wrapText="1"/>
    </xf>
    <xf numFmtId="0" fontId="9" fillId="0" borderId="0" xfId="0" applyFont="1"/>
    <xf numFmtId="0" fontId="3" fillId="0" borderId="8" xfId="0" applyFont="1" applyBorder="1" applyAlignment="1">
      <alignment vertical="center" wrapText="1"/>
    </xf>
    <xf numFmtId="0" fontId="3" fillId="0" borderId="8" xfId="0" applyFont="1" applyBorder="1" applyAlignment="1">
      <alignment horizontal="center" vertical="center"/>
    </xf>
    <xf numFmtId="0" fontId="3" fillId="0" borderId="8" xfId="0" applyFont="1" applyBorder="1" applyAlignment="1">
      <alignment horizontal="left" vertical="center" wrapText="1"/>
    </xf>
    <xf numFmtId="0" fontId="3" fillId="5" borderId="6" xfId="0" applyFont="1" applyFill="1" applyBorder="1" applyAlignment="1">
      <alignment vertical="center" wrapText="1"/>
    </xf>
    <xf numFmtId="0" fontId="3" fillId="15" borderId="8" xfId="0" applyFont="1" applyFill="1" applyBorder="1" applyAlignment="1">
      <alignment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3" borderId="8" xfId="0" applyFont="1" applyFill="1" applyBorder="1" applyAlignment="1">
      <alignment horizontal="left" vertical="center" wrapText="1"/>
    </xf>
    <xf numFmtId="0" fontId="3" fillId="0" borderId="0" xfId="0" applyFont="1" applyAlignment="1">
      <alignment horizontal="center"/>
    </xf>
    <xf numFmtId="0" fontId="4" fillId="0" borderId="0" xfId="0" applyFont="1" applyAlignment="1">
      <alignment horizontal="center" vertical="center"/>
    </xf>
    <xf numFmtId="0" fontId="2" fillId="0" borderId="0" xfId="0" applyFont="1" applyAlignment="1">
      <alignment horizontal="right" vertical="center"/>
    </xf>
    <xf numFmtId="0" fontId="0" fillId="17" borderId="0" xfId="0" applyFill="1"/>
    <xf numFmtId="0" fontId="0" fillId="18" borderId="0" xfId="0" applyFill="1"/>
    <xf numFmtId="0" fontId="2" fillId="17" borderId="0" xfId="0" applyFont="1" applyFill="1"/>
    <xf numFmtId="0" fontId="3" fillId="17" borderId="0" xfId="0" applyFont="1" applyFill="1"/>
    <xf numFmtId="0" fontId="9" fillId="0" borderId="8" xfId="0" applyFont="1" applyBorder="1"/>
    <xf numFmtId="0" fontId="9" fillId="0" borderId="42" xfId="0" applyFont="1" applyBorder="1"/>
    <xf numFmtId="0" fontId="9" fillId="0" borderId="8" xfId="0" applyFont="1" applyBorder="1" applyAlignment="1">
      <alignment vertical="center"/>
    </xf>
    <xf numFmtId="0" fontId="2" fillId="0" borderId="40"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17" fillId="16" borderId="8" xfId="0" applyFont="1" applyFill="1" applyBorder="1" applyAlignment="1">
      <alignment horizontal="center" vertical="center" wrapText="1"/>
    </xf>
    <xf numFmtId="0" fontId="3" fillId="15" borderId="6" xfId="0" applyFont="1" applyFill="1" applyBorder="1" applyAlignment="1">
      <alignment vertical="center" wrapText="1"/>
    </xf>
    <xf numFmtId="0" fontId="3" fillId="3" borderId="9" xfId="0" applyFont="1" applyFill="1" applyBorder="1" applyAlignment="1">
      <alignment horizontal="left" vertical="center" wrapText="1"/>
    </xf>
    <xf numFmtId="14" fontId="3" fillId="0" borderId="8" xfId="0" applyNumberFormat="1" applyFont="1" applyBorder="1" applyAlignment="1">
      <alignment horizontal="center" vertical="center" wrapText="1"/>
    </xf>
    <xf numFmtId="1" fontId="4" fillId="0" borderId="0" xfId="0" applyNumberFormat="1" applyFont="1" applyAlignment="1">
      <alignment horizontal="center" vertical="center"/>
    </xf>
    <xf numFmtId="1" fontId="1" fillId="0" borderId="0" xfId="0" applyNumberFormat="1" applyFont="1" applyAlignment="1">
      <alignment horizontal="left" vertical="center"/>
    </xf>
    <xf numFmtId="1" fontId="17" fillId="16" borderId="8" xfId="0" applyNumberFormat="1"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49" xfId="0" applyFont="1" applyFill="1" applyBorder="1" applyAlignment="1">
      <alignment horizontal="justify" vertical="center"/>
    </xf>
    <xf numFmtId="0" fontId="5" fillId="9" borderId="49" xfId="0" applyFont="1" applyFill="1" applyBorder="1" applyAlignment="1">
      <alignment horizontal="center" vertical="center" wrapText="1"/>
    </xf>
    <xf numFmtId="0" fontId="3" fillId="0" borderId="2" xfId="0" applyFont="1" applyBorder="1" applyAlignment="1">
      <alignment horizontal="justify" vertical="center"/>
    </xf>
    <xf numFmtId="0" fontId="3" fillId="0" borderId="14" xfId="0" applyFont="1" applyBorder="1" applyAlignment="1">
      <alignment horizontal="justify" vertical="center"/>
    </xf>
    <xf numFmtId="0" fontId="0" fillId="17" borderId="0" xfId="0" applyFill="1" applyAlignment="1">
      <alignment horizontal="center"/>
    </xf>
    <xf numFmtId="0" fontId="14" fillId="17" borderId="0" xfId="0" applyFont="1" applyFill="1" applyAlignment="1">
      <alignment horizontal="center" vertical="center"/>
    </xf>
    <xf numFmtId="0" fontId="10" fillId="17" borderId="0" xfId="0" applyFont="1" applyFill="1"/>
    <xf numFmtId="0" fontId="9" fillId="17" borderId="0" xfId="0" applyFont="1" applyFill="1" applyAlignment="1">
      <alignment horizontal="right" vertical="center"/>
    </xf>
    <xf numFmtId="0" fontId="4" fillId="17" borderId="0" xfId="0" applyFont="1" applyFill="1" applyAlignment="1">
      <alignment horizontal="center" vertical="center"/>
    </xf>
    <xf numFmtId="0" fontId="15" fillId="16" borderId="8" xfId="0" applyFont="1" applyFill="1" applyBorder="1" applyAlignment="1">
      <alignment horizontal="center" vertical="center" wrapText="1"/>
    </xf>
    <xf numFmtId="0" fontId="3" fillId="18" borderId="0" xfId="0" applyFont="1" applyFill="1"/>
    <xf numFmtId="1" fontId="3" fillId="0" borderId="8" xfId="0" applyNumberFormat="1" applyFont="1" applyBorder="1" applyAlignment="1">
      <alignment horizontal="center" vertical="center"/>
    </xf>
    <xf numFmtId="0" fontId="3" fillId="0" borderId="8" xfId="0" applyFont="1" applyBorder="1"/>
    <xf numFmtId="0" fontId="17" fillId="16" borderId="8" xfId="0" applyFont="1" applyFill="1" applyBorder="1" applyAlignment="1">
      <alignment horizontal="center" vertical="center"/>
    </xf>
    <xf numFmtId="0" fontId="13" fillId="17" borderId="0" xfId="0" applyFont="1" applyFill="1"/>
    <xf numFmtId="0" fontId="13" fillId="18" borderId="0" xfId="0" applyFont="1" applyFill="1"/>
    <xf numFmtId="0" fontId="4" fillId="18" borderId="8" xfId="0" applyFont="1" applyFill="1" applyBorder="1" applyAlignment="1">
      <alignment horizontal="center" vertical="center" wrapText="1"/>
    </xf>
    <xf numFmtId="0" fontId="4" fillId="18" borderId="8" xfId="0" applyFont="1" applyFill="1" applyBorder="1" applyAlignment="1">
      <alignment horizontal="center" vertical="center"/>
    </xf>
    <xf numFmtId="1" fontId="15" fillId="16" borderId="8" xfId="0" applyNumberFormat="1" applyFont="1" applyFill="1" applyBorder="1" applyAlignment="1">
      <alignment horizontal="center" vertical="center" wrapText="1"/>
    </xf>
    <xf numFmtId="0" fontId="3" fillId="5" borderId="8" xfId="0" applyFont="1" applyFill="1" applyBorder="1" applyAlignment="1">
      <alignment vertical="center" wrapText="1"/>
    </xf>
    <xf numFmtId="0" fontId="3" fillId="5" borderId="8" xfId="0" applyFont="1" applyFill="1" applyBorder="1" applyAlignment="1">
      <alignment horizontal="left" vertical="center" wrapText="1" indent="1"/>
    </xf>
    <xf numFmtId="0" fontId="3" fillId="17" borderId="8" xfId="0" applyFont="1" applyFill="1" applyBorder="1" applyAlignment="1">
      <alignment vertical="center" wrapText="1"/>
    </xf>
    <xf numFmtId="0" fontId="3" fillId="0" borderId="0" xfId="0" applyFont="1"/>
    <xf numFmtId="0" fontId="12" fillId="0" borderId="5" xfId="0" applyFont="1" applyBorder="1"/>
    <xf numFmtId="0" fontId="12" fillId="0" borderId="17" xfId="0" applyFont="1" applyBorder="1"/>
    <xf numFmtId="0" fontId="3" fillId="0" borderId="0" xfId="0" applyFont="1" applyAlignment="1">
      <alignment vertical="center" wrapText="1"/>
    </xf>
    <xf numFmtId="0" fontId="3" fillId="0" borderId="10" xfId="0" applyFont="1" applyBorder="1" applyAlignment="1">
      <alignment horizontal="center" vertical="center"/>
    </xf>
    <xf numFmtId="0" fontId="3" fillId="0" borderId="16" xfId="0" applyFont="1" applyBorder="1" applyAlignment="1">
      <alignment horizontal="center" vertical="center"/>
    </xf>
    <xf numFmtId="0" fontId="14" fillId="8" borderId="18" xfId="0" applyFont="1" applyFill="1" applyBorder="1" applyAlignment="1">
      <alignment horizontal="center" vertical="center" wrapText="1"/>
    </xf>
    <xf numFmtId="0" fontId="3" fillId="0" borderId="0" xfId="0" applyFont="1" applyAlignment="1">
      <alignment horizontal="center" vertical="center"/>
    </xf>
    <xf numFmtId="0" fontId="14" fillId="6" borderId="35" xfId="0" applyFont="1" applyFill="1" applyBorder="1" applyAlignment="1">
      <alignment horizontal="center" vertical="center" wrapText="1"/>
    </xf>
    <xf numFmtId="0" fontId="14" fillId="7" borderId="35" xfId="0" applyFont="1" applyFill="1" applyBorder="1" applyAlignment="1">
      <alignment horizontal="center" vertical="center" wrapText="1"/>
    </xf>
    <xf numFmtId="0" fontId="14" fillId="4" borderId="35" xfId="0" applyFont="1" applyFill="1" applyBorder="1" applyAlignment="1">
      <alignment horizontal="center" vertical="center" wrapText="1"/>
    </xf>
    <xf numFmtId="0" fontId="3" fillId="0" borderId="9" xfId="0" applyFont="1" applyBorder="1"/>
    <xf numFmtId="0" fontId="3" fillId="0" borderId="7" xfId="0" applyFont="1" applyBorder="1"/>
    <xf numFmtId="1" fontId="3" fillId="17" borderId="8" xfId="0" applyNumberFormat="1" applyFont="1" applyFill="1" applyBorder="1" applyAlignment="1">
      <alignment horizontal="center" vertical="center"/>
    </xf>
    <xf numFmtId="0" fontId="3" fillId="15" borderId="6" xfId="0" applyFont="1" applyFill="1" applyBorder="1" applyAlignment="1">
      <alignment horizontal="center" vertical="center" wrapText="1"/>
    </xf>
    <xf numFmtId="0" fontId="3" fillId="15" borderId="9" xfId="0" applyFont="1" applyFill="1" applyBorder="1" applyAlignment="1">
      <alignment horizontal="left" vertical="center" wrapText="1"/>
    </xf>
    <xf numFmtId="0" fontId="3" fillId="0" borderId="39" xfId="0" applyFont="1" applyBorder="1" applyAlignment="1">
      <alignment horizontal="center" vertical="center" wrapText="1"/>
    </xf>
    <xf numFmtId="1" fontId="3" fillId="0" borderId="8"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40" xfId="0" applyFont="1" applyBorder="1" applyAlignment="1">
      <alignment horizontal="left" vertical="center" wrapText="1"/>
    </xf>
    <xf numFmtId="0" fontId="3" fillId="0" borderId="10" xfId="0" applyFont="1" applyBorder="1" applyAlignment="1">
      <alignment horizontal="left" vertical="center" wrapText="1"/>
    </xf>
    <xf numFmtId="0" fontId="3" fillId="17" borderId="0" xfId="0" applyFont="1" applyFill="1" applyAlignment="1">
      <alignment vertical="center"/>
    </xf>
    <xf numFmtId="0" fontId="3" fillId="0" borderId="0" xfId="0" applyFont="1" applyAlignment="1">
      <alignment vertical="center"/>
    </xf>
    <xf numFmtId="0" fontId="15" fillId="16" borderId="6" xfId="0" applyFont="1" applyFill="1" applyBorder="1" applyAlignment="1">
      <alignment horizontal="center" vertical="center" wrapText="1"/>
    </xf>
    <xf numFmtId="0" fontId="15" fillId="16" borderId="9" xfId="0" applyFont="1" applyFill="1" applyBorder="1" applyAlignment="1">
      <alignment horizontal="center" vertical="center" wrapText="1"/>
    </xf>
    <xf numFmtId="0" fontId="15" fillId="16" borderId="39" xfId="0" applyFont="1" applyFill="1" applyBorder="1" applyAlignment="1">
      <alignment horizontal="center" vertical="center" wrapText="1"/>
    </xf>
    <xf numFmtId="0" fontId="15" fillId="16" borderId="11" xfId="0" applyFont="1" applyFill="1" applyBorder="1" applyAlignment="1">
      <alignment horizontal="center" vertical="center" wrapText="1"/>
    </xf>
    <xf numFmtId="0" fontId="15" fillId="16" borderId="23"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3" fillId="17" borderId="0" xfId="0" applyFont="1" applyFill="1" applyAlignment="1">
      <alignment horizontal="center" vertical="center" wrapText="1"/>
    </xf>
    <xf numFmtId="1" fontId="3" fillId="0" borderId="0" xfId="0" applyNumberFormat="1" applyFont="1" applyAlignment="1">
      <alignment horizontal="center"/>
    </xf>
    <xf numFmtId="1" fontId="3" fillId="0" borderId="0" xfId="0" applyNumberFormat="1" applyFont="1"/>
    <xf numFmtId="0" fontId="3" fillId="0" borderId="0" xfId="0" applyFont="1" applyAlignment="1">
      <alignment horizontal="left"/>
    </xf>
    <xf numFmtId="0" fontId="3" fillId="8" borderId="14" xfId="0" applyFont="1" applyFill="1" applyBorder="1" applyAlignment="1">
      <alignment horizontal="center"/>
    </xf>
    <xf numFmtId="0" fontId="14" fillId="17" borderId="0" xfId="0" applyFont="1" applyFill="1"/>
    <xf numFmtId="0" fontId="15" fillId="16" borderId="14" xfId="0" applyFont="1" applyFill="1" applyBorder="1" applyAlignment="1">
      <alignment horizontal="center" vertical="center" wrapText="1"/>
    </xf>
    <xf numFmtId="0" fontId="3" fillId="8" borderId="6" xfId="0" applyFont="1" applyFill="1" applyBorder="1" applyAlignment="1">
      <alignment horizontal="center"/>
    </xf>
    <xf numFmtId="0" fontId="3" fillId="6" borderId="8" xfId="0" applyFont="1" applyFill="1" applyBorder="1" applyAlignment="1">
      <alignment horizontal="center"/>
    </xf>
    <xf numFmtId="0" fontId="3" fillId="7" borderId="8" xfId="0" applyFont="1" applyFill="1" applyBorder="1" applyAlignment="1">
      <alignment horizontal="center"/>
    </xf>
    <xf numFmtId="0" fontId="3" fillId="4" borderId="8" xfId="0" applyFont="1" applyFill="1" applyBorder="1" applyAlignment="1">
      <alignment horizontal="center"/>
    </xf>
    <xf numFmtId="0" fontId="3" fillId="2" borderId="11" xfId="0" applyFont="1" applyFill="1" applyBorder="1" applyAlignment="1">
      <alignment horizontal="center"/>
    </xf>
    <xf numFmtId="0" fontId="3" fillId="2" borderId="17" xfId="0" applyFont="1" applyFill="1" applyBorder="1" applyAlignment="1">
      <alignment horizontal="center"/>
    </xf>
    <xf numFmtId="0" fontId="3" fillId="8" borderId="8"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0" borderId="0" xfId="0" applyFont="1" applyAlignment="1">
      <alignment horizontal="center" vertical="center" wrapText="1"/>
    </xf>
    <xf numFmtId="0" fontId="3" fillId="12" borderId="8" xfId="0" applyFont="1" applyFill="1" applyBorder="1" applyAlignment="1">
      <alignment horizontal="center" vertical="center"/>
    </xf>
    <xf numFmtId="0" fontId="3" fillId="13" borderId="8" xfId="0" applyFont="1" applyFill="1" applyBorder="1" applyAlignment="1">
      <alignment horizontal="center" vertical="center"/>
    </xf>
    <xf numFmtId="0" fontId="3" fillId="11" borderId="8" xfId="0" applyFont="1" applyFill="1" applyBorder="1" applyAlignment="1">
      <alignment horizontal="center" vertical="center"/>
    </xf>
    <xf numFmtId="0" fontId="3" fillId="11" borderId="15" xfId="0" applyFont="1" applyFill="1" applyBorder="1" applyAlignment="1">
      <alignment horizontal="center" vertical="center"/>
    </xf>
    <xf numFmtId="0" fontId="3" fillId="11" borderId="8" xfId="0" applyFont="1" applyFill="1" applyBorder="1" applyAlignment="1">
      <alignment horizontal="center" vertical="center" wrapText="1"/>
    </xf>
    <xf numFmtId="0" fontId="3" fillId="12" borderId="6" xfId="0" applyFont="1" applyFill="1" applyBorder="1" applyAlignment="1">
      <alignment horizontal="left" vertical="center" wrapText="1" indent="1"/>
    </xf>
    <xf numFmtId="0" fontId="3" fillId="13" borderId="6" xfId="0" applyFont="1" applyFill="1" applyBorder="1" applyAlignment="1">
      <alignment horizontal="left" vertical="center" wrapText="1" indent="1"/>
    </xf>
    <xf numFmtId="0" fontId="3" fillId="14" borderId="6" xfId="0" applyFont="1" applyFill="1" applyBorder="1" applyAlignment="1">
      <alignment horizontal="left" vertical="center" wrapText="1" indent="1"/>
    </xf>
    <xf numFmtId="0" fontId="3" fillId="14" borderId="14" xfId="0" applyFont="1" applyFill="1" applyBorder="1" applyAlignment="1">
      <alignment horizontal="left" vertical="center" wrapText="1" indent="1"/>
    </xf>
    <xf numFmtId="0" fontId="3" fillId="10" borderId="11" xfId="0" applyFont="1" applyFill="1" applyBorder="1" applyAlignment="1">
      <alignment horizontal="center" vertical="center" wrapText="1"/>
    </xf>
    <xf numFmtId="0" fontId="14" fillId="12" borderId="11" xfId="0" applyFont="1" applyFill="1" applyBorder="1" applyAlignment="1">
      <alignment horizontal="center" vertical="center"/>
    </xf>
    <xf numFmtId="0" fontId="14" fillId="13" borderId="11" xfId="0" applyFont="1" applyFill="1" applyBorder="1" applyAlignment="1">
      <alignment horizontal="center" vertical="center"/>
    </xf>
    <xf numFmtId="49" fontId="2" fillId="0" borderId="8" xfId="0" applyNumberFormat="1" applyFont="1" applyBorder="1" applyAlignment="1">
      <alignment horizontal="right" vertical="center"/>
    </xf>
    <xf numFmtId="14" fontId="2" fillId="0" borderId="8" xfId="0" applyNumberFormat="1" applyFont="1" applyBorder="1" applyAlignment="1">
      <alignment horizontal="right" vertical="center"/>
    </xf>
    <xf numFmtId="0" fontId="5" fillId="9" borderId="50" xfId="0" applyFont="1" applyFill="1" applyBorder="1" applyAlignment="1">
      <alignment horizontal="center" vertical="center" wrapText="1"/>
    </xf>
    <xf numFmtId="0" fontId="5" fillId="9" borderId="51" xfId="0" applyFont="1" applyFill="1" applyBorder="1" applyAlignment="1">
      <alignment horizontal="center" vertical="center" wrapText="1" readingOrder="1"/>
    </xf>
    <xf numFmtId="0" fontId="3" fillId="0" borderId="11" xfId="0" applyFont="1" applyBorder="1" applyAlignment="1">
      <alignment horizontal="left" vertical="center" wrapText="1"/>
    </xf>
    <xf numFmtId="0" fontId="3" fillId="0" borderId="1" xfId="0" applyFont="1" applyBorder="1" applyAlignment="1">
      <alignment horizontal="justify" vertical="center"/>
    </xf>
    <xf numFmtId="0" fontId="3" fillId="0" borderId="26" xfId="0" applyFont="1" applyBorder="1" applyAlignment="1">
      <alignment horizontal="justify" vertical="center"/>
    </xf>
    <xf numFmtId="0" fontId="3" fillId="0" borderId="35" xfId="0" applyFont="1" applyBorder="1" applyAlignment="1">
      <alignment horizontal="justify" vertical="center"/>
    </xf>
    <xf numFmtId="0" fontId="5" fillId="9" borderId="41" xfId="0" applyFont="1" applyFill="1" applyBorder="1" applyAlignment="1">
      <alignment horizontal="center" vertical="center" wrapText="1"/>
    </xf>
    <xf numFmtId="0" fontId="3" fillId="0" borderId="24" xfId="0" applyFont="1" applyBorder="1" applyAlignment="1">
      <alignment horizontal="left" vertical="center" wrapText="1"/>
    </xf>
    <xf numFmtId="0" fontId="6" fillId="0" borderId="24" xfId="0" applyFont="1" applyBorder="1" applyAlignment="1">
      <alignment horizontal="left" vertical="center" wrapText="1"/>
    </xf>
    <xf numFmtId="0" fontId="5" fillId="9" borderId="52" xfId="0" applyFont="1" applyFill="1" applyBorder="1" applyAlignment="1">
      <alignment horizontal="center" vertical="center"/>
    </xf>
    <xf numFmtId="0" fontId="5" fillId="9" borderId="53" xfId="0" applyFont="1" applyFill="1" applyBorder="1" applyAlignment="1">
      <alignment horizontal="center" vertical="center"/>
    </xf>
    <xf numFmtId="0" fontId="3" fillId="0" borderId="39" xfId="0" applyFont="1" applyBorder="1" applyAlignment="1">
      <alignment horizontal="left" vertical="center"/>
    </xf>
    <xf numFmtId="0" fontId="3" fillId="0" borderId="39" xfId="0" applyFont="1" applyBorder="1" applyAlignment="1">
      <alignment horizontal="left" vertical="center" wrapText="1"/>
    </xf>
    <xf numFmtId="0" fontId="3" fillId="0" borderId="56" xfId="0" applyFont="1" applyBorder="1" applyAlignment="1">
      <alignment horizontal="left" vertical="center"/>
    </xf>
    <xf numFmtId="0" fontId="3" fillId="0" borderId="5" xfId="0" applyFont="1" applyBorder="1" applyAlignment="1">
      <alignment horizontal="left" vertical="center" wrapText="1"/>
    </xf>
    <xf numFmtId="0" fontId="3" fillId="0" borderId="17" xfId="0" applyFont="1" applyBorder="1" applyAlignment="1">
      <alignment horizontal="left" vertical="center" wrapText="1"/>
    </xf>
    <xf numFmtId="0" fontId="3" fillId="17" borderId="0" xfId="0" applyFont="1" applyFill="1" applyAlignment="1">
      <alignment wrapText="1"/>
    </xf>
    <xf numFmtId="0" fontId="3" fillId="18" borderId="0" xfId="0" applyFont="1" applyFill="1" applyAlignment="1">
      <alignment wrapText="1"/>
    </xf>
    <xf numFmtId="0" fontId="3" fillId="0" borderId="57" xfId="0" applyFont="1" applyBorder="1" applyAlignment="1">
      <alignment horizontal="center" vertical="center"/>
    </xf>
    <xf numFmtId="0" fontId="3" fillId="0" borderId="8" xfId="0" applyFont="1" applyBorder="1" applyAlignment="1">
      <alignment wrapText="1"/>
    </xf>
    <xf numFmtId="0" fontId="9" fillId="17" borderId="0" xfId="0" applyFont="1" applyFill="1" applyAlignment="1">
      <alignment horizontal="right" vertical="center" wrapText="1"/>
    </xf>
    <xf numFmtId="0" fontId="14" fillId="11" borderId="11" xfId="0" applyFont="1" applyFill="1" applyBorder="1" applyAlignment="1">
      <alignment horizontal="center" vertical="center"/>
    </xf>
    <xf numFmtId="0" fontId="14" fillId="11" borderId="17" xfId="0" applyFont="1" applyFill="1" applyBorder="1" applyAlignment="1">
      <alignment horizontal="center" vertical="center"/>
    </xf>
    <xf numFmtId="0" fontId="3" fillId="14" borderId="58" xfId="0" applyFont="1" applyFill="1" applyBorder="1" applyAlignment="1">
      <alignment horizontal="left" vertical="center" wrapText="1" indent="1"/>
    </xf>
    <xf numFmtId="0" fontId="3" fillId="11" borderId="59" xfId="0" applyFont="1" applyFill="1" applyBorder="1" applyAlignment="1">
      <alignment horizontal="center" vertical="center"/>
    </xf>
    <xf numFmtId="0" fontId="14" fillId="11" borderId="60" xfId="0" applyFont="1" applyFill="1" applyBorder="1" applyAlignment="1">
      <alignment horizontal="center" vertical="center"/>
    </xf>
    <xf numFmtId="0" fontId="3" fillId="0" borderId="8" xfId="0" applyFont="1" applyBorder="1" applyAlignment="1">
      <alignment horizontal="center"/>
    </xf>
    <xf numFmtId="0" fontId="15" fillId="16" borderId="8"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2" fillId="0" borderId="8" xfId="0" applyFont="1" applyBorder="1" applyAlignment="1">
      <alignment horizontal="center" vertical="center"/>
    </xf>
    <xf numFmtId="0" fontId="4" fillId="0" borderId="8" xfId="0" applyFont="1" applyBorder="1" applyAlignment="1">
      <alignment horizontal="center" vertical="center"/>
    </xf>
    <xf numFmtId="0" fontId="3" fillId="0" borderId="8" xfId="0" applyFont="1" applyBorder="1" applyAlignment="1">
      <alignment horizontal="left" vertical="center" wrapText="1"/>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7" xfId="0" applyFont="1" applyBorder="1" applyAlignment="1">
      <alignment horizontal="center" vertical="center"/>
    </xf>
    <xf numFmtId="0" fontId="3" fillId="0" borderId="9" xfId="0" applyFont="1" applyBorder="1" applyAlignment="1">
      <alignment horizontal="center" vertical="center"/>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15" fillId="16" borderId="11" xfId="0" applyFont="1" applyFill="1" applyBorder="1" applyAlignment="1">
      <alignment horizontal="center" vertical="center" wrapText="1"/>
    </xf>
    <xf numFmtId="0" fontId="3" fillId="0" borderId="11" xfId="0" applyFont="1" applyBorder="1" applyAlignment="1">
      <alignment horizontal="left" vertical="center" wrapText="1"/>
    </xf>
    <xf numFmtId="0" fontId="3" fillId="0" borderId="48" xfId="0" applyFont="1" applyBorder="1" applyAlignment="1">
      <alignment horizontal="center" vertical="center"/>
    </xf>
    <xf numFmtId="0" fontId="3" fillId="0" borderId="45"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15" fillId="16" borderId="25" xfId="0" applyFont="1" applyFill="1" applyBorder="1" applyAlignment="1">
      <alignment horizontal="center" vertical="center" wrapText="1"/>
    </xf>
    <xf numFmtId="0" fontId="15" fillId="16" borderId="0" xfId="0" applyFont="1" applyFill="1" applyAlignment="1">
      <alignment horizontal="center" vertical="center" wrapText="1"/>
    </xf>
    <xf numFmtId="0" fontId="5" fillId="9" borderId="1" xfId="0" applyFont="1" applyFill="1" applyBorder="1" applyAlignment="1">
      <alignment horizontal="center" vertical="center" wrapText="1"/>
    </xf>
    <xf numFmtId="0" fontId="5" fillId="9" borderId="35"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5" fillId="9" borderId="29"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26" xfId="0" applyFont="1" applyBorder="1" applyAlignment="1">
      <alignment horizontal="left" vertical="center" wrapText="1"/>
    </xf>
    <xf numFmtId="0" fontId="3" fillId="0" borderId="35" xfId="0" applyFont="1" applyBorder="1" applyAlignment="1">
      <alignment horizontal="left" vertical="center" wrapText="1"/>
    </xf>
    <xf numFmtId="0" fontId="3" fillId="0" borderId="13" xfId="0" applyFont="1" applyBorder="1" applyAlignment="1">
      <alignment horizontal="center"/>
    </xf>
    <xf numFmtId="0" fontId="3" fillId="0" borderId="25" xfId="0" applyFont="1" applyBorder="1" applyAlignment="1">
      <alignment horizontal="center"/>
    </xf>
    <xf numFmtId="0" fontId="3" fillId="0" borderId="20" xfId="0" applyFont="1" applyBorder="1" applyAlignment="1">
      <alignment horizontal="center"/>
    </xf>
    <xf numFmtId="0" fontId="5" fillId="9" borderId="54" xfId="0" applyFont="1" applyFill="1" applyBorder="1" applyAlignment="1">
      <alignment horizontal="center" vertical="center"/>
    </xf>
    <xf numFmtId="0" fontId="5" fillId="9" borderId="55" xfId="0" applyFont="1" applyFill="1" applyBorder="1" applyAlignment="1">
      <alignment horizontal="center" vertical="center"/>
    </xf>
    <xf numFmtId="0" fontId="5" fillId="9" borderId="48" xfId="0" applyFont="1" applyFill="1" applyBorder="1" applyAlignment="1">
      <alignment horizontal="center" vertical="center"/>
    </xf>
    <xf numFmtId="0" fontId="5" fillId="9" borderId="45" xfId="0" applyFont="1" applyFill="1" applyBorder="1" applyAlignment="1">
      <alignment horizontal="center" vertical="center"/>
    </xf>
    <xf numFmtId="0" fontId="5" fillId="9" borderId="33" xfId="0" applyFont="1" applyFill="1" applyBorder="1" applyAlignment="1">
      <alignment horizontal="center" vertical="center"/>
    </xf>
    <xf numFmtId="0" fontId="5" fillId="9" borderId="34" xfId="0" applyFont="1" applyFill="1" applyBorder="1" applyAlignment="1">
      <alignment horizontal="center" vertical="center"/>
    </xf>
    <xf numFmtId="0" fontId="5" fillId="9" borderId="24" xfId="0" applyFont="1" applyFill="1" applyBorder="1" applyAlignment="1">
      <alignment horizontal="center" vertical="center"/>
    </xf>
    <xf numFmtId="0" fontId="5" fillId="9" borderId="28" xfId="0" applyFont="1" applyFill="1" applyBorder="1" applyAlignment="1">
      <alignment horizontal="center" vertical="center"/>
    </xf>
    <xf numFmtId="0" fontId="5" fillId="9" borderId="29" xfId="0" applyFont="1" applyFill="1" applyBorder="1" applyAlignment="1">
      <alignment horizontal="center" vertical="center"/>
    </xf>
    <xf numFmtId="0" fontId="5" fillId="9" borderId="30" xfId="0" applyFont="1" applyFill="1" applyBorder="1" applyAlignment="1">
      <alignment horizontal="center" vertical="center" wrapText="1"/>
    </xf>
    <xf numFmtId="0" fontId="5" fillId="9" borderId="31" xfId="0" applyFont="1" applyFill="1" applyBorder="1" applyAlignment="1">
      <alignment horizontal="center" vertical="center" wrapText="1"/>
    </xf>
    <xf numFmtId="0" fontId="5" fillId="9" borderId="32" xfId="0" applyFont="1" applyFill="1" applyBorder="1" applyAlignment="1">
      <alignment horizontal="center" vertical="center" wrapText="1"/>
    </xf>
    <xf numFmtId="0" fontId="15" fillId="16" borderId="2" xfId="0" applyFont="1" applyFill="1" applyBorder="1" applyAlignment="1">
      <alignment horizontal="center"/>
    </xf>
    <xf numFmtId="0" fontId="15" fillId="16" borderId="3" xfId="0" applyFont="1" applyFill="1" applyBorder="1" applyAlignment="1">
      <alignment horizontal="center"/>
    </xf>
    <xf numFmtId="0" fontId="15" fillId="16" borderId="5" xfId="0" applyFont="1" applyFill="1" applyBorder="1" applyAlignment="1">
      <alignment horizontal="center"/>
    </xf>
    <xf numFmtId="0" fontId="15" fillId="16" borderId="2" xfId="0" applyFont="1" applyFill="1" applyBorder="1" applyAlignment="1">
      <alignment horizontal="center" vertical="center" wrapText="1"/>
    </xf>
    <xf numFmtId="0" fontId="15" fillId="16" borderId="3" xfId="0" applyFont="1" applyFill="1" applyBorder="1" applyAlignment="1">
      <alignment horizontal="center" vertical="center" wrapText="1"/>
    </xf>
    <xf numFmtId="0" fontId="15" fillId="16" borderId="5" xfId="0" applyFont="1" applyFill="1" applyBorder="1" applyAlignment="1">
      <alignment horizontal="center" vertical="center" wrapText="1"/>
    </xf>
    <xf numFmtId="0" fontId="0" fillId="0" borderId="8" xfId="0" applyBorder="1" applyAlignment="1">
      <alignment horizontal="center"/>
    </xf>
    <xf numFmtId="0" fontId="9" fillId="0" borderId="13" xfId="0" applyFont="1" applyBorder="1" applyAlignment="1">
      <alignment horizontal="center" vertical="center"/>
    </xf>
    <xf numFmtId="0" fontId="9" fillId="0" borderId="12" xfId="0" applyFont="1" applyBorder="1" applyAlignment="1">
      <alignment horizontal="center" vertical="center"/>
    </xf>
    <xf numFmtId="0" fontId="9" fillId="0" borderId="20" xfId="0" applyFont="1" applyBorder="1" applyAlignment="1">
      <alignment horizontal="center" vertical="center"/>
    </xf>
    <xf numFmtId="0" fontId="9" fillId="0" borderId="22" xfId="0" applyFont="1" applyBorder="1" applyAlignment="1">
      <alignment horizontal="center" vertical="center"/>
    </xf>
    <xf numFmtId="0" fontId="14" fillId="0" borderId="13" xfId="0" applyFont="1" applyBorder="1" applyAlignment="1">
      <alignment horizontal="center" vertical="center"/>
    </xf>
    <xf numFmtId="0" fontId="14" fillId="0" borderId="12" xfId="0" applyFont="1" applyBorder="1" applyAlignment="1">
      <alignment horizontal="center" vertical="center"/>
    </xf>
    <xf numFmtId="0" fontId="14" fillId="0" borderId="20" xfId="0" applyFont="1" applyBorder="1" applyAlignment="1">
      <alignment horizontal="center" vertical="center"/>
    </xf>
    <xf numFmtId="0" fontId="14" fillId="0" borderId="22" xfId="0" applyFont="1" applyBorder="1" applyAlignment="1">
      <alignment horizontal="center" vertical="center"/>
    </xf>
    <xf numFmtId="0" fontId="17" fillId="16" borderId="8" xfId="0" applyFont="1" applyFill="1" applyBorder="1" applyAlignment="1">
      <alignment horizontal="center" vertical="center" wrapText="1"/>
    </xf>
    <xf numFmtId="0" fontId="4" fillId="0" borderId="9" xfId="0" applyFont="1" applyBorder="1" applyAlignment="1">
      <alignment horizontal="center" vertical="center"/>
    </xf>
    <xf numFmtId="0" fontId="17" fillId="16" borderId="42" xfId="0" applyFont="1" applyFill="1" applyBorder="1" applyAlignment="1">
      <alignment horizontal="center" vertical="center" wrapText="1"/>
    </xf>
    <xf numFmtId="0" fontId="17" fillId="16" borderId="19" xfId="0" applyFont="1" applyFill="1" applyBorder="1" applyAlignment="1">
      <alignment horizontal="center" vertical="center" wrapText="1"/>
    </xf>
    <xf numFmtId="1" fontId="17" fillId="16" borderId="42" xfId="0" applyNumberFormat="1" applyFont="1" applyFill="1" applyBorder="1" applyAlignment="1">
      <alignment horizontal="center" vertical="center" wrapText="1"/>
    </xf>
    <xf numFmtId="1" fontId="17" fillId="16" borderId="19" xfId="0" applyNumberFormat="1" applyFont="1" applyFill="1" applyBorder="1" applyAlignment="1">
      <alignment horizontal="center" vertical="center" wrapText="1"/>
    </xf>
    <xf numFmtId="0" fontId="17" fillId="16" borderId="8" xfId="0" applyFont="1" applyFill="1" applyBorder="1" applyAlignment="1">
      <alignment horizontal="center" vertical="center"/>
    </xf>
    <xf numFmtId="0" fontId="15" fillId="16" borderId="47"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15" fillId="16" borderId="44" xfId="0" applyFont="1" applyFill="1" applyBorder="1" applyAlignment="1">
      <alignment horizontal="center" vertical="center" wrapText="1"/>
    </xf>
    <xf numFmtId="0" fontId="15" fillId="16" borderId="6" xfId="0" applyFont="1" applyFill="1" applyBorder="1" applyAlignment="1">
      <alignment horizontal="center" vertical="center" wrapText="1"/>
    </xf>
    <xf numFmtId="0" fontId="3" fillId="0" borderId="42" xfId="0" applyFont="1" applyBorder="1" applyAlignment="1">
      <alignment horizontal="center"/>
    </xf>
    <xf numFmtId="0" fontId="3" fillId="0" borderId="46" xfId="0" applyFont="1" applyBorder="1" applyAlignment="1">
      <alignment horizontal="center"/>
    </xf>
    <xf numFmtId="0" fontId="3" fillId="0" borderId="19" xfId="0" applyFont="1" applyBorder="1" applyAlignment="1">
      <alignment horizontal="center"/>
    </xf>
    <xf numFmtId="0" fontId="9" fillId="0" borderId="27" xfId="0" applyFont="1" applyBorder="1" applyAlignment="1">
      <alignment horizontal="center" vertical="center"/>
    </xf>
    <xf numFmtId="0" fontId="9" fillId="0" borderId="23" xfId="0" applyFont="1" applyBorder="1" applyAlignment="1">
      <alignment horizontal="center" vertical="center"/>
    </xf>
    <xf numFmtId="0" fontId="4" fillId="0" borderId="13" xfId="0" applyFont="1" applyBorder="1" applyAlignment="1">
      <alignment horizontal="center" vertical="center"/>
    </xf>
    <xf numFmtId="0" fontId="4" fillId="0" borderId="27" xfId="0" applyFont="1" applyBorder="1" applyAlignment="1">
      <alignment horizontal="center" vertical="center"/>
    </xf>
    <xf numFmtId="0" fontId="4" fillId="0" borderId="12" xfId="0" applyFont="1" applyBorder="1" applyAlignment="1">
      <alignment horizontal="center" vertical="center"/>
    </xf>
    <xf numFmtId="0" fontId="4" fillId="0" borderId="20" xfId="0" applyFont="1" applyBorder="1" applyAlignment="1">
      <alignment horizontal="center" vertical="center"/>
    </xf>
    <xf numFmtId="0" fontId="4" fillId="0" borderId="23" xfId="0" applyFont="1" applyBorder="1" applyAlignment="1">
      <alignment horizontal="center" vertical="center"/>
    </xf>
    <xf numFmtId="0" fontId="4" fillId="0" borderId="22" xfId="0" applyFont="1" applyBorder="1" applyAlignment="1">
      <alignment horizontal="center" vertical="center"/>
    </xf>
  </cellXfs>
  <cellStyles count="1">
    <cellStyle name="Normal" xfId="0" builtinId="0"/>
  </cellStyles>
  <dxfs count="16">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824985</xdr:colOff>
      <xdr:row>0</xdr:row>
      <xdr:rowOff>34637</xdr:rowOff>
    </xdr:from>
    <xdr:to>
      <xdr:col>1</xdr:col>
      <xdr:colOff>1272887</xdr:colOff>
      <xdr:row>3</xdr:row>
      <xdr:rowOff>125959</xdr:rowOff>
    </xdr:to>
    <xdr:pic>
      <xdr:nvPicPr>
        <xdr:cNvPr id="3" name="Imagen 2">
          <a:extLst>
            <a:ext uri="{FF2B5EF4-FFF2-40B4-BE49-F238E27FC236}">
              <a16:creationId xmlns:a16="http://schemas.microsoft.com/office/drawing/2014/main" id="{B04A335A-BF35-4E45-BA51-AB9BBCFC37FD}"/>
            </a:ext>
          </a:extLst>
        </xdr:cNvPr>
        <xdr:cNvPicPr>
          <a:picLocks noChangeAspect="1"/>
        </xdr:cNvPicPr>
      </xdr:nvPicPr>
      <xdr:blipFill>
        <a:blip xmlns:r="http://schemas.openxmlformats.org/officeDocument/2006/relationships" r:embed="rId1"/>
        <a:stretch>
          <a:fillRect/>
        </a:stretch>
      </xdr:blipFill>
      <xdr:spPr>
        <a:xfrm>
          <a:off x="824985" y="34637"/>
          <a:ext cx="1322470" cy="7667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111125</xdr:colOff>
      <xdr:row>9</xdr:row>
      <xdr:rowOff>238125</xdr:rowOff>
    </xdr:from>
    <xdr:to>
      <xdr:col>12</xdr:col>
      <xdr:colOff>555625</xdr:colOff>
      <xdr:row>9</xdr:row>
      <xdr:rowOff>746125</xdr:rowOff>
    </xdr:to>
    <xdr:sp macro="" textlink="">
      <xdr:nvSpPr>
        <xdr:cNvPr id="2" name="1 Igual que">
          <a:extLst>
            <a:ext uri="{FF2B5EF4-FFF2-40B4-BE49-F238E27FC236}">
              <a16:creationId xmlns:a16="http://schemas.microsoft.com/office/drawing/2014/main" id="{00000000-0008-0000-0100-000002000000}"/>
            </a:ext>
          </a:extLst>
        </xdr:cNvPr>
        <xdr:cNvSpPr/>
      </xdr:nvSpPr>
      <xdr:spPr>
        <a:xfrm>
          <a:off x="15570200" y="3409950"/>
          <a:ext cx="444500" cy="508000"/>
        </a:xfrm>
        <a:prstGeom prst="mathEqual">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285750</xdr:colOff>
      <xdr:row>9</xdr:row>
      <xdr:rowOff>238125</xdr:rowOff>
    </xdr:from>
    <xdr:to>
      <xdr:col>8</xdr:col>
      <xdr:colOff>762000</xdr:colOff>
      <xdr:row>9</xdr:row>
      <xdr:rowOff>746125</xdr:rowOff>
    </xdr:to>
    <xdr:sp macro="" textlink="">
      <xdr:nvSpPr>
        <xdr:cNvPr id="3" name="2 Multiplicar">
          <a:extLst>
            <a:ext uri="{FF2B5EF4-FFF2-40B4-BE49-F238E27FC236}">
              <a16:creationId xmlns:a16="http://schemas.microsoft.com/office/drawing/2014/main" id="{00000000-0008-0000-0100-000003000000}"/>
            </a:ext>
          </a:extLst>
        </xdr:cNvPr>
        <xdr:cNvSpPr/>
      </xdr:nvSpPr>
      <xdr:spPr>
        <a:xfrm>
          <a:off x="9820275" y="3409950"/>
          <a:ext cx="476250" cy="508000"/>
        </a:xfrm>
        <a:prstGeom prst="mathMultiply">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625928</xdr:colOff>
      <xdr:row>0</xdr:row>
      <xdr:rowOff>163287</xdr:rowOff>
    </xdr:from>
    <xdr:to>
      <xdr:col>0</xdr:col>
      <xdr:colOff>1717457</xdr:colOff>
      <xdr:row>3</xdr:row>
      <xdr:rowOff>40822</xdr:rowOff>
    </xdr:to>
    <xdr:pic>
      <xdr:nvPicPr>
        <xdr:cNvPr id="5" name="Imagen 4">
          <a:extLst>
            <a:ext uri="{FF2B5EF4-FFF2-40B4-BE49-F238E27FC236}">
              <a16:creationId xmlns:a16="http://schemas.microsoft.com/office/drawing/2014/main" id="{FBAB81A9-BAB9-45A1-9904-A3C05C444C2E}"/>
            </a:ext>
          </a:extLst>
        </xdr:cNvPr>
        <xdr:cNvPicPr>
          <a:picLocks noChangeAspect="1"/>
        </xdr:cNvPicPr>
      </xdr:nvPicPr>
      <xdr:blipFill>
        <a:blip xmlns:r="http://schemas.openxmlformats.org/officeDocument/2006/relationships" r:embed="rId1"/>
        <a:stretch>
          <a:fillRect/>
        </a:stretch>
      </xdr:blipFill>
      <xdr:spPr>
        <a:xfrm>
          <a:off x="625928" y="163287"/>
          <a:ext cx="1091529" cy="6123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449036</xdr:colOff>
      <xdr:row>0</xdr:row>
      <xdr:rowOff>54429</xdr:rowOff>
    </xdr:from>
    <xdr:to>
      <xdr:col>0</xdr:col>
      <xdr:colOff>1516309</xdr:colOff>
      <xdr:row>3</xdr:row>
      <xdr:rowOff>81643</xdr:rowOff>
    </xdr:to>
    <xdr:pic>
      <xdr:nvPicPr>
        <xdr:cNvPr id="3" name="Imagen 2">
          <a:extLst>
            <a:ext uri="{FF2B5EF4-FFF2-40B4-BE49-F238E27FC236}">
              <a16:creationId xmlns:a16="http://schemas.microsoft.com/office/drawing/2014/main" id="{4A237E94-F101-48D3-90D0-D4E4EC6557AD}"/>
            </a:ext>
          </a:extLst>
        </xdr:cNvPr>
        <xdr:cNvPicPr>
          <a:picLocks noChangeAspect="1"/>
        </xdr:cNvPicPr>
      </xdr:nvPicPr>
      <xdr:blipFill>
        <a:blip xmlns:r="http://schemas.openxmlformats.org/officeDocument/2006/relationships" r:embed="rId1"/>
        <a:stretch>
          <a:fillRect/>
        </a:stretch>
      </xdr:blipFill>
      <xdr:spPr>
        <a:xfrm>
          <a:off x="449036" y="54429"/>
          <a:ext cx="1067273" cy="5987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367393</xdr:colOff>
      <xdr:row>0</xdr:row>
      <xdr:rowOff>109549</xdr:rowOff>
    </xdr:from>
    <xdr:to>
      <xdr:col>0</xdr:col>
      <xdr:colOff>1636530</xdr:colOff>
      <xdr:row>3</xdr:row>
      <xdr:rowOff>104321</xdr:rowOff>
    </xdr:to>
    <xdr:pic>
      <xdr:nvPicPr>
        <xdr:cNvPr id="3" name="Imagen 2">
          <a:extLst>
            <a:ext uri="{FF2B5EF4-FFF2-40B4-BE49-F238E27FC236}">
              <a16:creationId xmlns:a16="http://schemas.microsoft.com/office/drawing/2014/main" id="{50959216-B6F9-44AA-94D4-9F5DC40EAFD3}"/>
            </a:ext>
          </a:extLst>
        </xdr:cNvPr>
        <xdr:cNvPicPr>
          <a:picLocks noChangeAspect="1"/>
        </xdr:cNvPicPr>
      </xdr:nvPicPr>
      <xdr:blipFill>
        <a:blip xmlns:r="http://schemas.openxmlformats.org/officeDocument/2006/relationships" r:embed="rId1"/>
        <a:stretch>
          <a:fillRect/>
        </a:stretch>
      </xdr:blipFill>
      <xdr:spPr>
        <a:xfrm>
          <a:off x="367393" y="109549"/>
          <a:ext cx="1269137" cy="72955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333376</xdr:colOff>
      <xdr:row>0</xdr:row>
      <xdr:rowOff>81643</xdr:rowOff>
    </xdr:from>
    <xdr:to>
      <xdr:col>0</xdr:col>
      <xdr:colOff>1413267</xdr:colOff>
      <xdr:row>3</xdr:row>
      <xdr:rowOff>120473</xdr:rowOff>
    </xdr:to>
    <xdr:pic>
      <xdr:nvPicPr>
        <xdr:cNvPr id="3" name="Imagen 2">
          <a:extLst>
            <a:ext uri="{FF2B5EF4-FFF2-40B4-BE49-F238E27FC236}">
              <a16:creationId xmlns:a16="http://schemas.microsoft.com/office/drawing/2014/main" id="{E0033723-AD6D-4318-9237-DDD3F6428BD7}"/>
            </a:ext>
          </a:extLst>
        </xdr:cNvPr>
        <xdr:cNvPicPr>
          <a:picLocks noChangeAspect="1"/>
        </xdr:cNvPicPr>
      </xdr:nvPicPr>
      <xdr:blipFill>
        <a:blip xmlns:r="http://schemas.openxmlformats.org/officeDocument/2006/relationships" r:embed="rId1"/>
        <a:stretch>
          <a:fillRect/>
        </a:stretch>
      </xdr:blipFill>
      <xdr:spPr>
        <a:xfrm>
          <a:off x="333376" y="81643"/>
          <a:ext cx="1079891" cy="61033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A4F8E-71BC-43EF-A310-D265049D15A9}">
  <dimension ref="A1:CS207"/>
  <sheetViews>
    <sheetView showGridLines="0" zoomScale="70" zoomScaleNormal="70" workbookViewId="0">
      <pane ySplit="8" topLeftCell="A9" activePane="bottomLeft" state="frozen"/>
      <selection pane="bottomLeft" activeCell="B8" sqref="B8"/>
    </sheetView>
  </sheetViews>
  <sheetFormatPr baseColWidth="10" defaultColWidth="11.42578125" defaultRowHeight="14.25" x14ac:dyDescent="0.2"/>
  <cols>
    <col min="1" max="1" width="13.140625" style="75" customWidth="1"/>
    <col min="2" max="2" width="34.85546875" style="75" customWidth="1"/>
    <col min="3" max="3" width="53.5703125" style="75" customWidth="1"/>
    <col min="4" max="4" width="27.42578125" style="75" customWidth="1"/>
    <col min="5" max="5" width="67.140625" style="75" customWidth="1"/>
    <col min="6" max="6" width="53" style="75" customWidth="1"/>
    <col min="7" max="7" width="37.42578125" style="75" customWidth="1"/>
    <col min="8" max="8" width="102.28515625" style="75" customWidth="1"/>
    <col min="9" max="10" width="21.5703125" style="105" customWidth="1"/>
    <col min="11" max="11" width="21.5703125" style="106" customWidth="1"/>
    <col min="12" max="12" width="44.28515625" style="75" customWidth="1"/>
    <col min="13" max="13" width="37.42578125" style="75" customWidth="1"/>
    <col min="14" max="14" width="27.28515625" style="75" customWidth="1"/>
    <col min="15" max="15" width="54.140625" style="75" customWidth="1"/>
    <col min="16" max="16" width="27.85546875" style="75" customWidth="1"/>
    <col min="17" max="17" width="19.42578125" style="75" customWidth="1"/>
    <col min="18" max="18" width="17" style="75" customWidth="1"/>
    <col min="19" max="19" width="18.140625" style="75" customWidth="1"/>
    <col min="20" max="20" width="48.85546875" style="75" customWidth="1"/>
    <col min="21" max="21" width="23.5703125" style="82" customWidth="1"/>
    <col min="22" max="22" width="61.140625" style="107" customWidth="1"/>
    <col min="23" max="24" width="23.5703125" style="82" customWidth="1"/>
    <col min="25" max="26" width="23.5703125" style="75" customWidth="1"/>
    <col min="27" max="27" width="23.5703125" style="38" customWidth="1"/>
    <col min="28" max="28" width="60.7109375" style="38" customWidth="1"/>
    <col min="29" max="33" width="23.5703125" style="38" customWidth="1"/>
    <col min="34" max="34" width="60.7109375" style="38" customWidth="1"/>
    <col min="35" max="39" width="23.5703125" style="38" customWidth="1"/>
    <col min="40" max="40" width="61" style="38" customWidth="1"/>
    <col min="41" max="45" width="23.5703125" style="38" customWidth="1"/>
    <col min="46" max="46" width="61.5703125" style="38" customWidth="1"/>
    <col min="47" max="51" width="23.5703125" style="38" customWidth="1"/>
    <col min="52" max="52" width="61.28515625" style="38" customWidth="1"/>
    <col min="53" max="57" width="23.5703125" style="38" customWidth="1"/>
    <col min="58" max="58" width="61.85546875" style="38" customWidth="1"/>
    <col min="59" max="63" width="23.5703125" style="38" customWidth="1"/>
    <col min="64" max="64" width="61.28515625" style="38" customWidth="1"/>
    <col min="65" max="69" width="23.5703125" style="38" customWidth="1"/>
    <col min="70" max="70" width="61.5703125" style="38" customWidth="1"/>
    <col min="71" max="75" width="23.5703125" style="38" customWidth="1"/>
    <col min="76" max="76" width="61" style="38" customWidth="1"/>
    <col min="77" max="81" width="23.5703125" style="38" customWidth="1"/>
    <col min="82" max="82" width="60.7109375" style="38" customWidth="1"/>
    <col min="83" max="87" width="23.5703125" style="38" customWidth="1"/>
    <col min="88" max="88" width="61.28515625" style="38" customWidth="1"/>
    <col min="89" max="92" width="23.5703125" style="38" customWidth="1"/>
    <col min="93" max="93" width="44.5703125" style="38" customWidth="1"/>
    <col min="94" max="94" width="44.42578125" style="38" customWidth="1"/>
    <col min="95" max="16384" width="11.42578125" style="38"/>
  </cols>
  <sheetData>
    <row r="1" spans="1:97" s="37" customFormat="1" ht="18" customHeight="1" x14ac:dyDescent="0.2">
      <c r="A1" s="167"/>
      <c r="B1" s="167"/>
      <c r="C1" s="171" t="s">
        <v>90</v>
      </c>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c r="AN1" s="171"/>
      <c r="AO1" s="171"/>
      <c r="AP1" s="171"/>
      <c r="AQ1" s="171"/>
      <c r="AR1" s="171"/>
      <c r="AS1" s="171"/>
      <c r="AT1" s="171"/>
      <c r="AU1" s="171"/>
      <c r="AV1" s="171"/>
      <c r="AW1" s="171"/>
      <c r="AX1" s="171"/>
      <c r="AY1" s="171"/>
      <c r="AZ1" s="171"/>
      <c r="BA1" s="171"/>
      <c r="BB1" s="171"/>
      <c r="BC1" s="171"/>
      <c r="BD1" s="171"/>
      <c r="BE1" s="171"/>
      <c r="BF1" s="171"/>
      <c r="BG1" s="171"/>
      <c r="BH1" s="171"/>
      <c r="BI1" s="171"/>
      <c r="BJ1" s="171"/>
      <c r="BK1" s="171"/>
      <c r="BL1" s="171"/>
      <c r="BM1" s="171"/>
      <c r="BN1" s="171"/>
      <c r="BO1" s="171"/>
      <c r="BP1" s="171"/>
      <c r="BQ1" s="171"/>
      <c r="BR1" s="171"/>
      <c r="BS1" s="171"/>
      <c r="BT1" s="171"/>
      <c r="BU1" s="171"/>
      <c r="BV1" s="171"/>
      <c r="BW1" s="171"/>
      <c r="BX1" s="171"/>
      <c r="BY1" s="171"/>
      <c r="BZ1" s="171"/>
      <c r="CA1" s="171"/>
      <c r="CB1" s="171"/>
      <c r="CC1" s="171"/>
      <c r="CD1" s="171"/>
      <c r="CE1" s="171"/>
      <c r="CF1" s="171"/>
      <c r="CG1" s="171"/>
      <c r="CH1" s="171"/>
      <c r="CI1" s="171"/>
      <c r="CJ1" s="171"/>
      <c r="CK1" s="171"/>
      <c r="CL1" s="171"/>
      <c r="CM1" s="171"/>
      <c r="CN1" s="171"/>
      <c r="CO1" s="2" t="s">
        <v>24</v>
      </c>
      <c r="CP1" s="3" t="s">
        <v>25</v>
      </c>
    </row>
    <row r="2" spans="1:97" s="37" customFormat="1" ht="18" customHeight="1" x14ac:dyDescent="0.2">
      <c r="A2" s="167"/>
      <c r="B2" s="167"/>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c r="BG2" s="171"/>
      <c r="BH2" s="171"/>
      <c r="BI2" s="171"/>
      <c r="BJ2" s="171"/>
      <c r="BK2" s="171"/>
      <c r="BL2" s="171"/>
      <c r="BM2" s="171"/>
      <c r="BN2" s="171"/>
      <c r="BO2" s="171"/>
      <c r="BP2" s="171"/>
      <c r="BQ2" s="171"/>
      <c r="BR2" s="171"/>
      <c r="BS2" s="171"/>
      <c r="BT2" s="171"/>
      <c r="BU2" s="171"/>
      <c r="BV2" s="171"/>
      <c r="BW2" s="171"/>
      <c r="BX2" s="171"/>
      <c r="BY2" s="171"/>
      <c r="BZ2" s="171"/>
      <c r="CA2" s="171"/>
      <c r="CB2" s="171"/>
      <c r="CC2" s="171"/>
      <c r="CD2" s="171"/>
      <c r="CE2" s="171"/>
      <c r="CF2" s="171"/>
      <c r="CG2" s="171"/>
      <c r="CH2" s="171"/>
      <c r="CI2" s="171"/>
      <c r="CJ2" s="171"/>
      <c r="CK2" s="171"/>
      <c r="CL2" s="171"/>
      <c r="CM2" s="171"/>
      <c r="CN2" s="171"/>
      <c r="CO2" s="2" t="s">
        <v>26</v>
      </c>
      <c r="CP2" s="139" t="s">
        <v>1134</v>
      </c>
    </row>
    <row r="3" spans="1:97" s="37" customFormat="1" ht="18" customHeight="1" x14ac:dyDescent="0.2">
      <c r="A3" s="167"/>
      <c r="B3" s="167"/>
      <c r="C3" s="172" t="s">
        <v>1098</v>
      </c>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2" t="s">
        <v>27</v>
      </c>
      <c r="CP3" s="140">
        <v>45120</v>
      </c>
    </row>
    <row r="4" spans="1:97" s="37" customFormat="1" ht="18" customHeight="1" x14ac:dyDescent="0.2">
      <c r="A4" s="167"/>
      <c r="B4" s="167"/>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2"/>
      <c r="BM4" s="172"/>
      <c r="BN4" s="172"/>
      <c r="BO4" s="172"/>
      <c r="BP4" s="172"/>
      <c r="BQ4" s="172"/>
      <c r="BR4" s="172"/>
      <c r="BS4" s="172"/>
      <c r="BT4" s="172"/>
      <c r="BU4" s="172"/>
      <c r="BV4" s="172"/>
      <c r="BW4" s="172"/>
      <c r="BX4" s="172"/>
      <c r="BY4" s="172"/>
      <c r="BZ4" s="172"/>
      <c r="CA4" s="172"/>
      <c r="CB4" s="172"/>
      <c r="CC4" s="172"/>
      <c r="CD4" s="172"/>
      <c r="CE4" s="172"/>
      <c r="CF4" s="172"/>
      <c r="CG4" s="172"/>
      <c r="CH4" s="172"/>
      <c r="CI4" s="172"/>
      <c r="CJ4" s="172"/>
      <c r="CK4" s="172"/>
      <c r="CL4" s="172"/>
      <c r="CM4" s="172"/>
      <c r="CN4" s="172"/>
      <c r="CO4" s="2" t="s">
        <v>28</v>
      </c>
      <c r="CP4" s="3" t="s">
        <v>92</v>
      </c>
    </row>
    <row r="5" spans="1:97" s="37" customFormat="1" ht="21" customHeight="1" thickBot="1" x14ac:dyDescent="0.25">
      <c r="A5" s="32"/>
      <c r="B5" s="32"/>
      <c r="C5" s="33"/>
      <c r="D5" s="33"/>
      <c r="E5" s="33"/>
      <c r="F5" s="33"/>
      <c r="G5" s="33"/>
      <c r="H5" s="33"/>
      <c r="I5" s="49"/>
      <c r="J5" s="50"/>
      <c r="K5" s="50"/>
      <c r="L5" s="34"/>
      <c r="M5" s="1"/>
      <c r="N5" s="1"/>
      <c r="O5" s="1"/>
      <c r="P5" s="1"/>
      <c r="Q5" s="1"/>
      <c r="R5" s="1"/>
      <c r="S5" s="1"/>
      <c r="T5" s="1"/>
      <c r="U5" s="43"/>
      <c r="V5" s="44"/>
      <c r="W5" s="43"/>
      <c r="X5" s="43"/>
      <c r="Y5" s="1"/>
      <c r="Z5" s="1"/>
    </row>
    <row r="6" spans="1:97" s="96" customFormat="1" ht="16.5" customHeight="1" x14ac:dyDescent="0.25">
      <c r="A6" s="176" t="s">
        <v>121</v>
      </c>
      <c r="B6" s="178"/>
      <c r="C6" s="176" t="s">
        <v>130</v>
      </c>
      <c r="D6" s="177"/>
      <c r="E6" s="177"/>
      <c r="F6" s="178"/>
      <c r="G6" s="174" t="s">
        <v>122</v>
      </c>
      <c r="H6" s="176" t="s">
        <v>123</v>
      </c>
      <c r="I6" s="177"/>
      <c r="J6" s="177"/>
      <c r="K6" s="177"/>
      <c r="L6" s="178"/>
      <c r="M6" s="180" t="s">
        <v>124</v>
      </c>
      <c r="N6" s="176" t="s">
        <v>125</v>
      </c>
      <c r="O6" s="177"/>
      <c r="P6" s="177"/>
      <c r="Q6" s="177"/>
      <c r="R6" s="177"/>
      <c r="S6" s="177"/>
      <c r="T6" s="177"/>
      <c r="U6" s="177"/>
      <c r="V6" s="177"/>
      <c r="W6" s="177"/>
      <c r="X6" s="177"/>
      <c r="Y6" s="177"/>
      <c r="Z6" s="177"/>
      <c r="AA6" s="177"/>
      <c r="AB6" s="177"/>
      <c r="AC6" s="177"/>
      <c r="AD6" s="177"/>
      <c r="AE6" s="177"/>
      <c r="AF6" s="177"/>
      <c r="AG6" s="177"/>
      <c r="AH6" s="177"/>
      <c r="AI6" s="177"/>
      <c r="AJ6" s="177"/>
      <c r="AK6" s="177"/>
      <c r="AL6" s="177"/>
      <c r="AM6" s="177"/>
      <c r="AN6" s="177"/>
      <c r="AO6" s="177"/>
      <c r="AP6" s="177"/>
      <c r="AQ6" s="177"/>
      <c r="AR6" s="177"/>
      <c r="AS6" s="177"/>
      <c r="AT6" s="177"/>
      <c r="AU6" s="177"/>
      <c r="AV6" s="177"/>
      <c r="AW6" s="177"/>
      <c r="AX6" s="177"/>
      <c r="AY6" s="177"/>
      <c r="AZ6" s="177"/>
      <c r="BA6" s="177"/>
      <c r="BB6" s="177"/>
      <c r="BC6" s="177"/>
      <c r="BD6" s="177"/>
      <c r="BE6" s="177"/>
      <c r="BF6" s="177"/>
      <c r="BG6" s="177"/>
      <c r="BH6" s="177"/>
      <c r="BI6" s="177"/>
      <c r="BJ6" s="177"/>
      <c r="BK6" s="177"/>
      <c r="BL6" s="177"/>
      <c r="BM6" s="177"/>
      <c r="BN6" s="177"/>
      <c r="BO6" s="177"/>
      <c r="BP6" s="177"/>
      <c r="BQ6" s="177"/>
      <c r="BR6" s="177"/>
      <c r="BS6" s="177"/>
      <c r="BT6" s="177"/>
      <c r="BU6" s="177"/>
      <c r="BV6" s="177"/>
      <c r="BW6" s="177"/>
      <c r="BX6" s="177"/>
      <c r="BY6" s="177"/>
      <c r="BZ6" s="177"/>
      <c r="CA6" s="177"/>
      <c r="CB6" s="177"/>
      <c r="CC6" s="177"/>
      <c r="CD6" s="177"/>
      <c r="CE6" s="177"/>
      <c r="CF6" s="177"/>
      <c r="CG6" s="177"/>
      <c r="CH6" s="177"/>
      <c r="CI6" s="177"/>
      <c r="CJ6" s="177"/>
      <c r="CK6" s="177"/>
      <c r="CL6" s="177"/>
      <c r="CM6" s="177"/>
      <c r="CN6" s="182"/>
      <c r="CO6" s="186" t="s">
        <v>131</v>
      </c>
      <c r="CP6" s="187"/>
    </row>
    <row r="7" spans="1:97" s="96" customFormat="1" ht="7.5" customHeight="1" thickBot="1" x14ac:dyDescent="0.3">
      <c r="A7" s="169"/>
      <c r="B7" s="179"/>
      <c r="C7" s="169"/>
      <c r="D7" s="170"/>
      <c r="E7" s="170"/>
      <c r="F7" s="179"/>
      <c r="G7" s="175"/>
      <c r="H7" s="169"/>
      <c r="I7" s="170"/>
      <c r="J7" s="170"/>
      <c r="K7" s="170"/>
      <c r="L7" s="179"/>
      <c r="M7" s="181"/>
      <c r="N7" s="169" t="s">
        <v>125</v>
      </c>
      <c r="O7" s="170"/>
      <c r="P7" s="170"/>
      <c r="Q7" s="170"/>
      <c r="R7" s="170"/>
      <c r="S7" s="170"/>
      <c r="T7" s="170"/>
      <c r="U7" s="170" t="s">
        <v>107</v>
      </c>
      <c r="V7" s="170"/>
      <c r="W7" s="170"/>
      <c r="X7" s="170"/>
      <c r="Y7" s="170"/>
      <c r="Z7" s="170"/>
      <c r="AA7" s="170" t="s">
        <v>108</v>
      </c>
      <c r="AB7" s="170"/>
      <c r="AC7" s="170"/>
      <c r="AD7" s="170"/>
      <c r="AE7" s="170"/>
      <c r="AF7" s="170"/>
      <c r="AG7" s="170" t="s">
        <v>109</v>
      </c>
      <c r="AH7" s="170"/>
      <c r="AI7" s="170"/>
      <c r="AJ7" s="170"/>
      <c r="AK7" s="170"/>
      <c r="AL7" s="170"/>
      <c r="AM7" s="170" t="s">
        <v>110</v>
      </c>
      <c r="AN7" s="170"/>
      <c r="AO7" s="170"/>
      <c r="AP7" s="170"/>
      <c r="AQ7" s="170"/>
      <c r="AR7" s="170"/>
      <c r="AS7" s="170" t="s">
        <v>111</v>
      </c>
      <c r="AT7" s="170"/>
      <c r="AU7" s="170"/>
      <c r="AV7" s="170"/>
      <c r="AW7" s="170"/>
      <c r="AX7" s="170"/>
      <c r="AY7" s="170" t="s">
        <v>112</v>
      </c>
      <c r="AZ7" s="170"/>
      <c r="BA7" s="170"/>
      <c r="BB7" s="170"/>
      <c r="BC7" s="170"/>
      <c r="BD7" s="170"/>
      <c r="BE7" s="170" t="s">
        <v>113</v>
      </c>
      <c r="BF7" s="170"/>
      <c r="BG7" s="170"/>
      <c r="BH7" s="170"/>
      <c r="BI7" s="170"/>
      <c r="BJ7" s="170"/>
      <c r="BK7" s="170" t="s">
        <v>114</v>
      </c>
      <c r="BL7" s="170"/>
      <c r="BM7" s="170"/>
      <c r="BN7" s="170"/>
      <c r="BO7" s="170"/>
      <c r="BP7" s="170"/>
      <c r="BQ7" s="170" t="s">
        <v>115</v>
      </c>
      <c r="BR7" s="170"/>
      <c r="BS7" s="170"/>
      <c r="BT7" s="170"/>
      <c r="BU7" s="170"/>
      <c r="BV7" s="170"/>
      <c r="BW7" s="170" t="s">
        <v>116</v>
      </c>
      <c r="BX7" s="170"/>
      <c r="BY7" s="170"/>
      <c r="BZ7" s="170"/>
      <c r="CA7" s="170"/>
      <c r="CB7" s="170"/>
      <c r="CC7" s="170" t="s">
        <v>117</v>
      </c>
      <c r="CD7" s="170"/>
      <c r="CE7" s="170"/>
      <c r="CF7" s="170"/>
      <c r="CG7" s="170"/>
      <c r="CH7" s="170"/>
      <c r="CI7" s="170" t="s">
        <v>118</v>
      </c>
      <c r="CJ7" s="170"/>
      <c r="CK7" s="170"/>
      <c r="CL7" s="170"/>
      <c r="CM7" s="170"/>
      <c r="CN7" s="183"/>
      <c r="CO7" s="188"/>
      <c r="CP7" s="189"/>
      <c r="CQ7" s="97"/>
      <c r="CR7" s="97"/>
      <c r="CS7" s="97"/>
    </row>
    <row r="8" spans="1:97" s="104" customFormat="1" ht="51" customHeight="1" x14ac:dyDescent="0.25">
      <c r="A8" s="98" t="s">
        <v>0</v>
      </c>
      <c r="B8" s="99" t="s">
        <v>128</v>
      </c>
      <c r="C8" s="98" t="s">
        <v>126</v>
      </c>
      <c r="D8" s="62" t="s">
        <v>127</v>
      </c>
      <c r="E8" s="62" t="s">
        <v>1</v>
      </c>
      <c r="F8" s="99" t="s">
        <v>2</v>
      </c>
      <c r="G8" s="100" t="s">
        <v>129</v>
      </c>
      <c r="H8" s="98" t="s">
        <v>4</v>
      </c>
      <c r="I8" s="71" t="s">
        <v>5</v>
      </c>
      <c r="J8" s="71" t="s">
        <v>6</v>
      </c>
      <c r="K8" s="71" t="s">
        <v>7</v>
      </c>
      <c r="L8" s="99" t="s">
        <v>8</v>
      </c>
      <c r="M8" s="100" t="s">
        <v>9</v>
      </c>
      <c r="N8" s="98" t="s">
        <v>72</v>
      </c>
      <c r="O8" s="62" t="s">
        <v>10</v>
      </c>
      <c r="P8" s="62" t="s">
        <v>101</v>
      </c>
      <c r="Q8" s="62" t="s">
        <v>11</v>
      </c>
      <c r="R8" s="62" t="s">
        <v>12</v>
      </c>
      <c r="S8" s="62" t="s">
        <v>102</v>
      </c>
      <c r="T8" s="62" t="s">
        <v>103</v>
      </c>
      <c r="U8" s="62" t="s">
        <v>99</v>
      </c>
      <c r="V8" s="62" t="s">
        <v>100</v>
      </c>
      <c r="W8" s="62" t="s">
        <v>97</v>
      </c>
      <c r="X8" s="62" t="s">
        <v>98</v>
      </c>
      <c r="Y8" s="168" t="s">
        <v>81</v>
      </c>
      <c r="Z8" s="168"/>
      <c r="AA8" s="62" t="s">
        <v>99</v>
      </c>
      <c r="AB8" s="62" t="s">
        <v>100</v>
      </c>
      <c r="AC8" s="62" t="s">
        <v>97</v>
      </c>
      <c r="AD8" s="62" t="s">
        <v>98</v>
      </c>
      <c r="AE8" s="168" t="s">
        <v>81</v>
      </c>
      <c r="AF8" s="168"/>
      <c r="AG8" s="62" t="s">
        <v>99</v>
      </c>
      <c r="AH8" s="62" t="s">
        <v>100</v>
      </c>
      <c r="AI8" s="62" t="s">
        <v>97</v>
      </c>
      <c r="AJ8" s="62" t="s">
        <v>98</v>
      </c>
      <c r="AK8" s="168" t="s">
        <v>81</v>
      </c>
      <c r="AL8" s="168"/>
      <c r="AM8" s="62" t="s">
        <v>99</v>
      </c>
      <c r="AN8" s="62" t="s">
        <v>100</v>
      </c>
      <c r="AO8" s="62" t="s">
        <v>97</v>
      </c>
      <c r="AP8" s="62" t="s">
        <v>98</v>
      </c>
      <c r="AQ8" s="168" t="s">
        <v>81</v>
      </c>
      <c r="AR8" s="168"/>
      <c r="AS8" s="62" t="s">
        <v>99</v>
      </c>
      <c r="AT8" s="62" t="s">
        <v>100</v>
      </c>
      <c r="AU8" s="62" t="s">
        <v>97</v>
      </c>
      <c r="AV8" s="62" t="s">
        <v>98</v>
      </c>
      <c r="AW8" s="168" t="s">
        <v>81</v>
      </c>
      <c r="AX8" s="168"/>
      <c r="AY8" s="62" t="s">
        <v>99</v>
      </c>
      <c r="AZ8" s="62" t="s">
        <v>100</v>
      </c>
      <c r="BA8" s="62" t="s">
        <v>97</v>
      </c>
      <c r="BB8" s="62" t="s">
        <v>98</v>
      </c>
      <c r="BC8" s="168" t="s">
        <v>81</v>
      </c>
      <c r="BD8" s="168"/>
      <c r="BE8" s="62" t="s">
        <v>99</v>
      </c>
      <c r="BF8" s="62" t="s">
        <v>100</v>
      </c>
      <c r="BG8" s="62" t="s">
        <v>97</v>
      </c>
      <c r="BH8" s="62" t="s">
        <v>98</v>
      </c>
      <c r="BI8" s="168" t="s">
        <v>81</v>
      </c>
      <c r="BJ8" s="168"/>
      <c r="BK8" s="62" t="s">
        <v>99</v>
      </c>
      <c r="BL8" s="62" t="s">
        <v>100</v>
      </c>
      <c r="BM8" s="62" t="s">
        <v>97</v>
      </c>
      <c r="BN8" s="62" t="s">
        <v>98</v>
      </c>
      <c r="BO8" s="168" t="s">
        <v>81</v>
      </c>
      <c r="BP8" s="168"/>
      <c r="BQ8" s="62" t="s">
        <v>99</v>
      </c>
      <c r="BR8" s="62" t="s">
        <v>100</v>
      </c>
      <c r="BS8" s="62" t="s">
        <v>97</v>
      </c>
      <c r="BT8" s="62" t="s">
        <v>98</v>
      </c>
      <c r="BU8" s="168" t="s">
        <v>81</v>
      </c>
      <c r="BV8" s="168"/>
      <c r="BW8" s="62" t="s">
        <v>99</v>
      </c>
      <c r="BX8" s="62" t="s">
        <v>100</v>
      </c>
      <c r="BY8" s="62" t="s">
        <v>97</v>
      </c>
      <c r="BZ8" s="62" t="s">
        <v>98</v>
      </c>
      <c r="CA8" s="168" t="s">
        <v>81</v>
      </c>
      <c r="CB8" s="168"/>
      <c r="CC8" s="62" t="s">
        <v>99</v>
      </c>
      <c r="CD8" s="62" t="s">
        <v>100</v>
      </c>
      <c r="CE8" s="62" t="s">
        <v>97</v>
      </c>
      <c r="CF8" s="62" t="s">
        <v>98</v>
      </c>
      <c r="CG8" s="168" t="s">
        <v>81</v>
      </c>
      <c r="CH8" s="168"/>
      <c r="CI8" s="62" t="s">
        <v>99</v>
      </c>
      <c r="CJ8" s="62" t="s">
        <v>100</v>
      </c>
      <c r="CK8" s="62" t="s">
        <v>97</v>
      </c>
      <c r="CL8" s="62" t="s">
        <v>98</v>
      </c>
      <c r="CM8" s="168" t="s">
        <v>81</v>
      </c>
      <c r="CN8" s="184"/>
      <c r="CO8" s="102" t="s">
        <v>132</v>
      </c>
      <c r="CP8" s="103" t="s">
        <v>133</v>
      </c>
    </row>
    <row r="9" spans="1:97" ht="51.75" customHeight="1" x14ac:dyDescent="0.2">
      <c r="A9" s="89" t="s">
        <v>193</v>
      </c>
      <c r="B9" s="90" t="s">
        <v>21</v>
      </c>
      <c r="C9" s="46" t="s">
        <v>321</v>
      </c>
      <c r="D9" s="28" t="s">
        <v>138</v>
      </c>
      <c r="E9" s="31" t="s">
        <v>324</v>
      </c>
      <c r="F9" s="47" t="s">
        <v>325</v>
      </c>
      <c r="G9" s="91" t="s">
        <v>48</v>
      </c>
      <c r="H9" s="27" t="s">
        <v>330</v>
      </c>
      <c r="I9" s="92">
        <v>15</v>
      </c>
      <c r="J9" s="92">
        <v>5</v>
      </c>
      <c r="K9" s="92">
        <f>+I9*J9</f>
        <v>75</v>
      </c>
      <c r="L9" s="93" t="str" cm="1">
        <f t="array" ref="L9">_xlfn.IFS(K9&lt;=0,"No aplica",K9&lt;=39,"Débil",K9&lt;=59,"Necesita mejora",K9&lt;=79,"Aceptable",K9&lt;=100,"Fuerte")</f>
        <v>Aceptable</v>
      </c>
      <c r="M9" s="91" t="str" cm="1">
        <f t="array" ref="M9">_xlfn.IFS(AND(G9="Bajo",L9="Fuerte"),"Bajo",AND(G9="Bajo",L9="Aceptable"),"Bajo",AND(G9="Bajo",L9="Necesita mejora"),"Moderado",AND(G9="Bajo",L9="Débil"),"Por encima del promedio",AND(G9="Moderado",L9="Fuerte"),"Bajo",AND(G9="Moderado",L9="Aceptable"),"Moderado",AND(G9="Moderado",L9="Necesita mejora"),"Por encima del promedio",AND(G9="Moderado",L9="Débil"),"Alto",AND(G9="Por encima del promedio",L9="Fuerte"),"Moderado",AND(G9="Por encima del promedio",L9="Aceptable"),"Por encima del promedio",AND(G9="Por encima del promedio",L9="Necesita mejora"),"Alto",AND(G9="Por encima del promedio",L9="Débil"),"Alto",AND(G9="Alto",L9="Fuerte"),"Por encima del promedio",AND(G9="Alto",L9="Aceptable"),"Alto",AND(G9="Alto",L9="Necesita mejora"),"Alto",AND(G9="Alto",L9="Débil"),"Alto")</f>
        <v>Moderado</v>
      </c>
      <c r="N9" s="29" t="str" cm="1">
        <f t="array" ref="N9">_xlfn.IFS(M9="Bajo","Asumir",M9="Moderado","Reducir",M9="Por encima del promedio","Evitar",M9="Alto","Evitar")</f>
        <v>Reducir</v>
      </c>
      <c r="O9" s="24" t="s">
        <v>333</v>
      </c>
      <c r="P9" s="26" t="s">
        <v>334</v>
      </c>
      <c r="Q9" s="24" t="s">
        <v>335</v>
      </c>
      <c r="R9" s="48">
        <v>44562</v>
      </c>
      <c r="S9" s="48">
        <v>44926</v>
      </c>
      <c r="T9" s="26" t="s">
        <v>336</v>
      </c>
      <c r="U9" s="30"/>
      <c r="V9" s="26"/>
      <c r="W9" s="48"/>
      <c r="X9" s="48"/>
      <c r="Y9" s="173"/>
      <c r="Z9" s="173"/>
      <c r="AA9" s="30"/>
      <c r="AB9" s="26"/>
      <c r="AC9" s="48"/>
      <c r="AD9" s="48"/>
      <c r="AE9" s="173"/>
      <c r="AF9" s="173"/>
      <c r="AG9" s="30"/>
      <c r="AH9" s="26"/>
      <c r="AI9" s="48"/>
      <c r="AJ9" s="48"/>
      <c r="AK9" s="173"/>
      <c r="AL9" s="173"/>
      <c r="AM9" s="30"/>
      <c r="AN9" s="26"/>
      <c r="AO9" s="48"/>
      <c r="AP9" s="48"/>
      <c r="AQ9" s="173"/>
      <c r="AR9" s="173"/>
      <c r="AS9" s="30"/>
      <c r="AT9" s="26"/>
      <c r="AU9" s="48"/>
      <c r="AV9" s="48"/>
      <c r="AW9" s="173"/>
      <c r="AX9" s="173"/>
      <c r="AY9" s="30"/>
      <c r="AZ9" s="26"/>
      <c r="BA9" s="48"/>
      <c r="BB9" s="48"/>
      <c r="BC9" s="173"/>
      <c r="BD9" s="173"/>
      <c r="BE9" s="30"/>
      <c r="BF9" s="26"/>
      <c r="BG9" s="48"/>
      <c r="BH9" s="48"/>
      <c r="BI9" s="173"/>
      <c r="BJ9" s="173"/>
      <c r="BK9" s="30"/>
      <c r="BL9" s="26"/>
      <c r="BM9" s="48"/>
      <c r="BN9" s="48"/>
      <c r="BO9" s="173"/>
      <c r="BP9" s="173"/>
      <c r="BQ9" s="30"/>
      <c r="BR9" s="26"/>
      <c r="BS9" s="48"/>
      <c r="BT9" s="48"/>
      <c r="BU9" s="173"/>
      <c r="BV9" s="173"/>
      <c r="BW9" s="30"/>
      <c r="BX9" s="26"/>
      <c r="BY9" s="48"/>
      <c r="BZ9" s="48"/>
      <c r="CA9" s="173"/>
      <c r="CB9" s="173"/>
      <c r="CC9" s="30"/>
      <c r="CD9" s="26"/>
      <c r="CE9" s="48"/>
      <c r="CF9" s="48"/>
      <c r="CG9" s="173"/>
      <c r="CH9" s="173"/>
      <c r="CI9" s="30"/>
      <c r="CJ9" s="26"/>
      <c r="CK9" s="48"/>
      <c r="CL9" s="48"/>
      <c r="CM9" s="173"/>
      <c r="CN9" s="185"/>
      <c r="CO9" s="94"/>
      <c r="CP9" s="95"/>
    </row>
    <row r="10" spans="1:97" ht="51.75" customHeight="1" x14ac:dyDescent="0.2">
      <c r="A10" s="89" t="s">
        <v>194</v>
      </c>
      <c r="B10" s="90" t="s">
        <v>21</v>
      </c>
      <c r="C10" s="46" t="s">
        <v>322</v>
      </c>
      <c r="D10" s="28" t="s">
        <v>138</v>
      </c>
      <c r="E10" s="31" t="s">
        <v>326</v>
      </c>
      <c r="F10" s="47" t="s">
        <v>327</v>
      </c>
      <c r="G10" s="91" t="s">
        <v>19</v>
      </c>
      <c r="H10" s="27" t="s">
        <v>331</v>
      </c>
      <c r="I10" s="92">
        <v>15</v>
      </c>
      <c r="J10" s="92">
        <v>5</v>
      </c>
      <c r="K10" s="92">
        <f t="shared" ref="K10:K73" si="0">+I10*J10</f>
        <v>75</v>
      </c>
      <c r="L10" s="93" t="str" cm="1">
        <f t="array" ref="L10">_xlfn.IFS(K10&lt;=0,"No aplica",K10&lt;=39,"Débil",K10&lt;=59,"Necesita mejora",K10&lt;=79,"Aceptable",K10&lt;=100,"Fuerte")</f>
        <v>Aceptable</v>
      </c>
      <c r="M10" s="91" t="str" cm="1">
        <f t="array" ref="M10">_xlfn.IFS(AND(G10="Bajo",L10="Fuerte"),"Bajo",AND(G10="Bajo",L10="Aceptable"),"Bajo",AND(G10="Bajo",L10="Necesita mejora"),"Moderado",AND(G10="Bajo",L10="Débil"),"Por encima del promedio",AND(G10="Moderado",L10="Fuerte"),"Bajo",AND(G10="Moderado",L10="Aceptable"),"Moderado",AND(G10="Moderado",L10="Necesita mejora"),"Por encima del promedio",AND(G10="Moderado",L10="Débil"),"Alto",AND(G10="Por encima del promedio",L10="Fuerte"),"Moderado",AND(G10="Por encima del promedio",L10="Aceptable"),"Por encima del promedio",AND(G10="Por encima del promedio",L10="Necesita mejora"),"Alto",AND(G10="Por encima del promedio",L10="Débil"),"Alto",AND(G10="Alto",L10="Fuerte"),"Por encima del promedio",AND(G10="Alto",L10="Aceptable"),"Alto",AND(G10="Alto",L10="Necesita mejora"),"Alto",AND(G10="Alto",L10="Débil"),"Alto")</f>
        <v>Bajo</v>
      </c>
      <c r="N10" s="29" t="str" cm="1">
        <f t="array" ref="N10">_xlfn.IFS(M10="Bajo","Asumir",M10="Moderado","Reducir",M10="Por encima del promedio","Evitar",M10="Alto","Evitar")</f>
        <v>Asumir</v>
      </c>
      <c r="O10" s="24" t="s">
        <v>337</v>
      </c>
      <c r="P10" s="26" t="s">
        <v>334</v>
      </c>
      <c r="Q10" s="24" t="s">
        <v>335</v>
      </c>
      <c r="R10" s="48">
        <v>44562</v>
      </c>
      <c r="S10" s="48">
        <v>44926</v>
      </c>
      <c r="T10" s="26" t="s">
        <v>338</v>
      </c>
      <c r="U10" s="30"/>
      <c r="V10" s="26"/>
      <c r="W10" s="48"/>
      <c r="X10" s="48"/>
      <c r="Y10" s="173"/>
      <c r="Z10" s="173"/>
      <c r="AA10" s="30"/>
      <c r="AB10" s="26"/>
      <c r="AC10" s="48"/>
      <c r="AD10" s="48"/>
      <c r="AE10" s="173"/>
      <c r="AF10" s="173"/>
      <c r="AG10" s="30"/>
      <c r="AH10" s="26"/>
      <c r="AI10" s="48"/>
      <c r="AJ10" s="48"/>
      <c r="AK10" s="173"/>
      <c r="AL10" s="173"/>
      <c r="AM10" s="30"/>
      <c r="AN10" s="26"/>
      <c r="AO10" s="48"/>
      <c r="AP10" s="48"/>
      <c r="AQ10" s="173"/>
      <c r="AR10" s="173"/>
      <c r="AS10" s="30"/>
      <c r="AT10" s="26"/>
      <c r="AU10" s="48"/>
      <c r="AV10" s="48"/>
      <c r="AW10" s="173"/>
      <c r="AX10" s="173"/>
      <c r="AY10" s="30"/>
      <c r="AZ10" s="26"/>
      <c r="BA10" s="48"/>
      <c r="BB10" s="48"/>
      <c r="BC10" s="173"/>
      <c r="BD10" s="173"/>
      <c r="BE10" s="30"/>
      <c r="BF10" s="26"/>
      <c r="BG10" s="48"/>
      <c r="BH10" s="48"/>
      <c r="BI10" s="173"/>
      <c r="BJ10" s="173"/>
      <c r="BK10" s="30"/>
      <c r="BL10" s="26"/>
      <c r="BM10" s="48"/>
      <c r="BN10" s="48"/>
      <c r="BO10" s="173"/>
      <c r="BP10" s="173"/>
      <c r="BQ10" s="30"/>
      <c r="BR10" s="26"/>
      <c r="BS10" s="48"/>
      <c r="BT10" s="48"/>
      <c r="BU10" s="173"/>
      <c r="BV10" s="173"/>
      <c r="BW10" s="30"/>
      <c r="BX10" s="26"/>
      <c r="BY10" s="48"/>
      <c r="BZ10" s="48"/>
      <c r="CA10" s="173"/>
      <c r="CB10" s="173"/>
      <c r="CC10" s="30"/>
      <c r="CD10" s="26"/>
      <c r="CE10" s="48"/>
      <c r="CF10" s="48"/>
      <c r="CG10" s="173"/>
      <c r="CH10" s="173"/>
      <c r="CI10" s="30"/>
      <c r="CJ10" s="26"/>
      <c r="CK10" s="48"/>
      <c r="CL10" s="48"/>
      <c r="CM10" s="173"/>
      <c r="CN10" s="185"/>
      <c r="CO10" s="94"/>
      <c r="CP10" s="95"/>
    </row>
    <row r="11" spans="1:97" ht="51.75" customHeight="1" x14ac:dyDescent="0.2">
      <c r="A11" s="89" t="s">
        <v>195</v>
      </c>
      <c r="B11" s="90" t="s">
        <v>21</v>
      </c>
      <c r="C11" s="46" t="s">
        <v>323</v>
      </c>
      <c r="D11" s="28" t="s">
        <v>138</v>
      </c>
      <c r="E11" s="31" t="s">
        <v>328</v>
      </c>
      <c r="F11" s="47" t="s">
        <v>329</v>
      </c>
      <c r="G11" s="91" t="s">
        <v>16</v>
      </c>
      <c r="H11" s="27" t="s">
        <v>332</v>
      </c>
      <c r="I11" s="92">
        <v>15</v>
      </c>
      <c r="J11" s="92">
        <v>4</v>
      </c>
      <c r="K11" s="92">
        <f t="shared" si="0"/>
        <v>60</v>
      </c>
      <c r="L11" s="93" t="str" cm="1">
        <f t="array" ref="L11">_xlfn.IFS(K11&lt;=0,"No aplica",K11&lt;=39,"Débil",K11&lt;=59,"Necesita mejora",K11&lt;=79,"Aceptable",K11&lt;=100,"Fuerte")</f>
        <v>Aceptable</v>
      </c>
      <c r="M11" s="91" t="str" cm="1">
        <f t="array" ref="M11">_xlfn.IFS(AND(G11="Bajo",L11="Fuerte"),"Bajo",AND(G11="Bajo",L11="Aceptable"),"Bajo",AND(G11="Bajo",L11="Necesita mejora"),"Moderado",AND(G11="Bajo",L11="Débil"),"Por encima del promedio",AND(G11="Moderado",L11="Fuerte"),"Bajo",AND(G11="Moderado",L11="Aceptable"),"Moderado",AND(G11="Moderado",L11="Necesita mejora"),"Por encima del promedio",AND(G11="Moderado",L11="Débil"),"Alto",AND(G11="Por encima del promedio",L11="Fuerte"),"Moderado",AND(G11="Por encima del promedio",L11="Aceptable"),"Por encima del promedio",AND(G11="Por encima del promedio",L11="Necesita mejora"),"Alto",AND(G11="Por encima del promedio",L11="Débil"),"Alto",AND(G11="Alto",L11="Fuerte"),"Por encima del promedio",AND(G11="Alto",L11="Aceptable"),"Alto",AND(G11="Alto",L11="Necesita mejora"),"Alto",AND(G11="Alto",L11="Débil"),"Alto")</f>
        <v>Por encima del promedio</v>
      </c>
      <c r="N11" s="29" t="str" cm="1">
        <f t="array" ref="N11">_xlfn.IFS(M11="Bajo","Asumir",M11="Moderado","Reducir",M11="Por encima del promedio","Evitar",M11="Alto","Evitar")</f>
        <v>Evitar</v>
      </c>
      <c r="O11" s="24" t="s">
        <v>339</v>
      </c>
      <c r="P11" s="26" t="s">
        <v>334</v>
      </c>
      <c r="Q11" s="24" t="s">
        <v>335</v>
      </c>
      <c r="R11" s="48">
        <v>44562</v>
      </c>
      <c r="S11" s="48">
        <v>44926</v>
      </c>
      <c r="T11" s="26" t="s">
        <v>338</v>
      </c>
      <c r="U11" s="30"/>
      <c r="V11" s="26"/>
      <c r="W11" s="48"/>
      <c r="X11" s="48"/>
      <c r="Y11" s="173"/>
      <c r="Z11" s="173"/>
      <c r="AA11" s="30"/>
      <c r="AB11" s="26"/>
      <c r="AC11" s="48"/>
      <c r="AD11" s="48"/>
      <c r="AE11" s="173"/>
      <c r="AF11" s="173"/>
      <c r="AG11" s="30"/>
      <c r="AH11" s="26"/>
      <c r="AI11" s="48"/>
      <c r="AJ11" s="48"/>
      <c r="AK11" s="173"/>
      <c r="AL11" s="173"/>
      <c r="AM11" s="30"/>
      <c r="AN11" s="26"/>
      <c r="AO11" s="48"/>
      <c r="AP11" s="48"/>
      <c r="AQ11" s="173"/>
      <c r="AR11" s="173"/>
      <c r="AS11" s="30"/>
      <c r="AT11" s="26"/>
      <c r="AU11" s="48"/>
      <c r="AV11" s="48"/>
      <c r="AW11" s="173"/>
      <c r="AX11" s="173"/>
      <c r="AY11" s="30"/>
      <c r="AZ11" s="26"/>
      <c r="BA11" s="48"/>
      <c r="BB11" s="48"/>
      <c r="BC11" s="173"/>
      <c r="BD11" s="173"/>
      <c r="BE11" s="30"/>
      <c r="BF11" s="26"/>
      <c r="BG11" s="48"/>
      <c r="BH11" s="48"/>
      <c r="BI11" s="173"/>
      <c r="BJ11" s="173"/>
      <c r="BK11" s="30"/>
      <c r="BL11" s="26"/>
      <c r="BM11" s="48"/>
      <c r="BN11" s="48"/>
      <c r="BO11" s="173"/>
      <c r="BP11" s="173"/>
      <c r="BQ11" s="30"/>
      <c r="BR11" s="26"/>
      <c r="BS11" s="48"/>
      <c r="BT11" s="48"/>
      <c r="BU11" s="173"/>
      <c r="BV11" s="173"/>
      <c r="BW11" s="30"/>
      <c r="BX11" s="26"/>
      <c r="BY11" s="48"/>
      <c r="BZ11" s="48"/>
      <c r="CA11" s="173"/>
      <c r="CB11" s="173"/>
      <c r="CC11" s="30"/>
      <c r="CD11" s="26"/>
      <c r="CE11" s="48"/>
      <c r="CF11" s="48"/>
      <c r="CG11" s="173"/>
      <c r="CH11" s="173"/>
      <c r="CI11" s="30"/>
      <c r="CJ11" s="26"/>
      <c r="CK11" s="48"/>
      <c r="CL11" s="48"/>
      <c r="CM11" s="173"/>
      <c r="CN11" s="185"/>
      <c r="CO11" s="94"/>
      <c r="CP11" s="95"/>
    </row>
    <row r="12" spans="1:97" ht="51.75" customHeight="1" x14ac:dyDescent="0.2">
      <c r="A12" s="89" t="s">
        <v>196</v>
      </c>
      <c r="B12" s="90" t="s">
        <v>165</v>
      </c>
      <c r="C12" s="46" t="s">
        <v>340</v>
      </c>
      <c r="D12" s="28" t="s">
        <v>138</v>
      </c>
      <c r="E12" s="31" t="s">
        <v>343</v>
      </c>
      <c r="F12" s="47" t="s">
        <v>344</v>
      </c>
      <c r="G12" s="91" t="s">
        <v>13</v>
      </c>
      <c r="H12" s="27" t="s">
        <v>349</v>
      </c>
      <c r="I12" s="92">
        <v>15</v>
      </c>
      <c r="J12" s="92">
        <v>5</v>
      </c>
      <c r="K12" s="92">
        <f t="shared" si="0"/>
        <v>75</v>
      </c>
      <c r="L12" s="93" t="str" cm="1">
        <f t="array" ref="L12">_xlfn.IFS(K12&lt;=0,"No aplica",K12&lt;=39,"Débil",K12&lt;=59,"Necesita mejora",K12&lt;=79,"Aceptable",K12&lt;=100,"Fuerte")</f>
        <v>Aceptable</v>
      </c>
      <c r="M12" s="91" t="str" cm="1">
        <f t="array" ref="M12">_xlfn.IFS(AND(G12="Bajo",L12="Fuerte"),"Bajo",AND(G12="Bajo",L12="Aceptable"),"Bajo",AND(G12="Bajo",L12="Necesita mejora"),"Moderado",AND(G12="Bajo",L12="Débil"),"Por encima del promedio",AND(G12="Moderado",L12="Fuerte"),"Bajo",AND(G12="Moderado",L12="Aceptable"),"Moderado",AND(G12="Moderado",L12="Necesita mejora"),"Por encima del promedio",AND(G12="Moderado",L12="Débil"),"Alto",AND(G12="Por encima del promedio",L12="Fuerte"),"Moderado",AND(G12="Por encima del promedio",L12="Aceptable"),"Por encima del promedio",AND(G12="Por encima del promedio",L12="Necesita mejora"),"Alto",AND(G12="Por encima del promedio",L12="Débil"),"Alto",AND(G12="Alto",L12="Fuerte"),"Por encima del promedio",AND(G12="Alto",L12="Aceptable"),"Alto",AND(G12="Alto",L12="Necesita mejora"),"Alto",AND(G12="Alto",L12="Débil"),"Alto")</f>
        <v>Alto</v>
      </c>
      <c r="N12" s="29" t="str" cm="1">
        <f t="array" ref="N12">_xlfn.IFS(M12="Bajo","Asumir",M12="Moderado","Reducir",M12="Por encima del promedio","Evitar",M12="Alto","Evitar")</f>
        <v>Evitar</v>
      </c>
      <c r="O12" s="24" t="s">
        <v>352</v>
      </c>
      <c r="P12" s="26" t="s">
        <v>353</v>
      </c>
      <c r="Q12" s="24" t="s">
        <v>335</v>
      </c>
      <c r="R12" s="48">
        <v>44562</v>
      </c>
      <c r="S12" s="48">
        <v>44926</v>
      </c>
      <c r="T12" s="26" t="s">
        <v>354</v>
      </c>
      <c r="U12" s="30"/>
      <c r="V12" s="26"/>
      <c r="W12" s="48"/>
      <c r="X12" s="48"/>
      <c r="Y12" s="173"/>
      <c r="Z12" s="173"/>
      <c r="AA12" s="30"/>
      <c r="AB12" s="26"/>
      <c r="AC12" s="48"/>
      <c r="AD12" s="48"/>
      <c r="AE12" s="173"/>
      <c r="AF12" s="173"/>
      <c r="AG12" s="30"/>
      <c r="AH12" s="26"/>
      <c r="AI12" s="48"/>
      <c r="AJ12" s="48"/>
      <c r="AK12" s="173"/>
      <c r="AL12" s="173"/>
      <c r="AM12" s="30"/>
      <c r="AN12" s="26"/>
      <c r="AO12" s="48"/>
      <c r="AP12" s="48"/>
      <c r="AQ12" s="173"/>
      <c r="AR12" s="173"/>
      <c r="AS12" s="30"/>
      <c r="AT12" s="26"/>
      <c r="AU12" s="48"/>
      <c r="AV12" s="48"/>
      <c r="AW12" s="173"/>
      <c r="AX12" s="173"/>
      <c r="AY12" s="30"/>
      <c r="AZ12" s="26"/>
      <c r="BA12" s="48"/>
      <c r="BB12" s="48"/>
      <c r="BC12" s="173"/>
      <c r="BD12" s="173"/>
      <c r="BE12" s="30"/>
      <c r="BF12" s="26"/>
      <c r="BG12" s="48"/>
      <c r="BH12" s="48"/>
      <c r="BI12" s="173"/>
      <c r="BJ12" s="173"/>
      <c r="BK12" s="30"/>
      <c r="BL12" s="26"/>
      <c r="BM12" s="48"/>
      <c r="BN12" s="48"/>
      <c r="BO12" s="173"/>
      <c r="BP12" s="173"/>
      <c r="BQ12" s="30"/>
      <c r="BR12" s="26"/>
      <c r="BS12" s="48"/>
      <c r="BT12" s="48"/>
      <c r="BU12" s="173"/>
      <c r="BV12" s="173"/>
      <c r="BW12" s="30"/>
      <c r="BX12" s="26"/>
      <c r="BY12" s="48"/>
      <c r="BZ12" s="48"/>
      <c r="CA12" s="173"/>
      <c r="CB12" s="173"/>
      <c r="CC12" s="30"/>
      <c r="CD12" s="26"/>
      <c r="CE12" s="48"/>
      <c r="CF12" s="48"/>
      <c r="CG12" s="173"/>
      <c r="CH12" s="173"/>
      <c r="CI12" s="30"/>
      <c r="CJ12" s="26"/>
      <c r="CK12" s="48"/>
      <c r="CL12" s="48"/>
      <c r="CM12" s="173"/>
      <c r="CN12" s="185"/>
      <c r="CO12" s="94"/>
      <c r="CP12" s="95"/>
    </row>
    <row r="13" spans="1:97" ht="51.75" customHeight="1" x14ac:dyDescent="0.2">
      <c r="A13" s="89" t="s">
        <v>197</v>
      </c>
      <c r="B13" s="90" t="s">
        <v>165</v>
      </c>
      <c r="C13" s="46" t="s">
        <v>341</v>
      </c>
      <c r="D13" s="28" t="s">
        <v>138</v>
      </c>
      <c r="E13" s="31" t="s">
        <v>345</v>
      </c>
      <c r="F13" s="47" t="s">
        <v>346</v>
      </c>
      <c r="G13" s="91" t="s">
        <v>13</v>
      </c>
      <c r="H13" s="27" t="s">
        <v>350</v>
      </c>
      <c r="I13" s="92">
        <v>10</v>
      </c>
      <c r="J13" s="92">
        <v>3</v>
      </c>
      <c r="K13" s="92">
        <f t="shared" si="0"/>
        <v>30</v>
      </c>
      <c r="L13" s="93" t="str" cm="1">
        <f t="array" ref="L13">_xlfn.IFS(K13&lt;=0,"No aplica",K13&lt;=39,"Débil",K13&lt;=59,"Necesita mejora",K13&lt;=79,"Aceptable",K13&lt;=100,"Fuerte")</f>
        <v>Débil</v>
      </c>
      <c r="M13" s="91" t="str" cm="1">
        <f t="array" ref="M13">_xlfn.IFS(AND(G13="Bajo",L13="Fuerte"),"Bajo",AND(G13="Bajo",L13="Aceptable"),"Bajo",AND(G13="Bajo",L13="Necesita mejora"),"Moderado",AND(G13="Bajo",L13="Débil"),"Por encima del promedio",AND(G13="Moderado",L13="Fuerte"),"Bajo",AND(G13="Moderado",L13="Aceptable"),"Moderado",AND(G13="Moderado",L13="Necesita mejora"),"Por encima del promedio",AND(G13="Moderado",L13="Débil"),"Alto",AND(G13="Por encima del promedio",L13="Fuerte"),"Moderado",AND(G13="Por encima del promedio",L13="Aceptable"),"Por encima del promedio",AND(G13="Por encima del promedio",L13="Necesita mejora"),"Alto",AND(G13="Por encima del promedio",L13="Débil"),"Alto",AND(G13="Alto",L13="Fuerte"),"Por encima del promedio",AND(G13="Alto",L13="Aceptable"),"Alto",AND(G13="Alto",L13="Necesita mejora"),"Alto",AND(G13="Alto",L13="Débil"),"Alto")</f>
        <v>Alto</v>
      </c>
      <c r="N13" s="29" t="str" cm="1">
        <f t="array" ref="N13">_xlfn.IFS(M13="Bajo","Asumir",M13="Moderado","Reducir",M13="Por encima del promedio","Evitar",M13="Alto","Evitar")</f>
        <v>Evitar</v>
      </c>
      <c r="O13" s="24" t="s">
        <v>355</v>
      </c>
      <c r="P13" s="26" t="s">
        <v>353</v>
      </c>
      <c r="Q13" s="24" t="s">
        <v>335</v>
      </c>
      <c r="R13" s="48">
        <v>44562</v>
      </c>
      <c r="S13" s="48">
        <v>44926</v>
      </c>
      <c r="T13" s="26" t="s">
        <v>356</v>
      </c>
      <c r="U13" s="30"/>
      <c r="V13" s="26"/>
      <c r="W13" s="48"/>
      <c r="X13" s="48"/>
      <c r="Y13" s="173"/>
      <c r="Z13" s="173"/>
      <c r="AA13" s="30"/>
      <c r="AB13" s="26"/>
      <c r="AC13" s="48"/>
      <c r="AD13" s="48"/>
      <c r="AE13" s="173"/>
      <c r="AF13" s="173"/>
      <c r="AG13" s="30"/>
      <c r="AH13" s="26"/>
      <c r="AI13" s="48"/>
      <c r="AJ13" s="48"/>
      <c r="AK13" s="173"/>
      <c r="AL13" s="173"/>
      <c r="AM13" s="30"/>
      <c r="AN13" s="26"/>
      <c r="AO13" s="48"/>
      <c r="AP13" s="48"/>
      <c r="AQ13" s="173"/>
      <c r="AR13" s="173"/>
      <c r="AS13" s="30"/>
      <c r="AT13" s="26"/>
      <c r="AU13" s="48"/>
      <c r="AV13" s="48"/>
      <c r="AW13" s="173"/>
      <c r="AX13" s="173"/>
      <c r="AY13" s="30"/>
      <c r="AZ13" s="26"/>
      <c r="BA13" s="48"/>
      <c r="BB13" s="48"/>
      <c r="BC13" s="173"/>
      <c r="BD13" s="173"/>
      <c r="BE13" s="30"/>
      <c r="BF13" s="26"/>
      <c r="BG13" s="48"/>
      <c r="BH13" s="48"/>
      <c r="BI13" s="173"/>
      <c r="BJ13" s="173"/>
      <c r="BK13" s="30"/>
      <c r="BL13" s="26"/>
      <c r="BM13" s="48"/>
      <c r="BN13" s="48"/>
      <c r="BO13" s="173"/>
      <c r="BP13" s="173"/>
      <c r="BQ13" s="30"/>
      <c r="BR13" s="26"/>
      <c r="BS13" s="48"/>
      <c r="BT13" s="48"/>
      <c r="BU13" s="173"/>
      <c r="BV13" s="173"/>
      <c r="BW13" s="30"/>
      <c r="BX13" s="26"/>
      <c r="BY13" s="48"/>
      <c r="BZ13" s="48"/>
      <c r="CA13" s="173"/>
      <c r="CB13" s="173"/>
      <c r="CC13" s="30"/>
      <c r="CD13" s="26"/>
      <c r="CE13" s="48"/>
      <c r="CF13" s="48"/>
      <c r="CG13" s="173"/>
      <c r="CH13" s="173"/>
      <c r="CI13" s="30"/>
      <c r="CJ13" s="26"/>
      <c r="CK13" s="48"/>
      <c r="CL13" s="48"/>
      <c r="CM13" s="173"/>
      <c r="CN13" s="185"/>
      <c r="CO13" s="94"/>
      <c r="CP13" s="95"/>
    </row>
    <row r="14" spans="1:97" ht="51.75" customHeight="1" x14ac:dyDescent="0.2">
      <c r="A14" s="89" t="s">
        <v>198</v>
      </c>
      <c r="B14" s="90" t="s">
        <v>165</v>
      </c>
      <c r="C14" s="46" t="s">
        <v>342</v>
      </c>
      <c r="D14" s="28" t="s">
        <v>138</v>
      </c>
      <c r="E14" s="31" t="s">
        <v>347</v>
      </c>
      <c r="F14" s="47" t="s">
        <v>348</v>
      </c>
      <c r="G14" s="91" t="s">
        <v>13</v>
      </c>
      <c r="H14" s="27" t="s">
        <v>351</v>
      </c>
      <c r="I14" s="92">
        <v>10</v>
      </c>
      <c r="J14" s="92">
        <v>4</v>
      </c>
      <c r="K14" s="92">
        <f t="shared" si="0"/>
        <v>40</v>
      </c>
      <c r="L14" s="93" t="str" cm="1">
        <f t="array" ref="L14">_xlfn.IFS(K14&lt;=0,"No aplica",K14&lt;=39,"Débil",K14&lt;=59,"Necesita mejora",K14&lt;=79,"Aceptable",K14&lt;=100,"Fuerte")</f>
        <v>Necesita mejora</v>
      </c>
      <c r="M14" s="91" t="str" cm="1">
        <f t="array" ref="M14">_xlfn.IFS(AND(G14="Bajo",L14="Fuerte"),"Bajo",AND(G14="Bajo",L14="Aceptable"),"Bajo",AND(G14="Bajo",L14="Necesita mejora"),"Moderado",AND(G14="Bajo",L14="Débil"),"Por encima del promedio",AND(G14="Moderado",L14="Fuerte"),"Bajo",AND(G14="Moderado",L14="Aceptable"),"Moderado",AND(G14="Moderado",L14="Necesita mejora"),"Por encima del promedio",AND(G14="Moderado",L14="Débil"),"Alto",AND(G14="Por encima del promedio",L14="Fuerte"),"Moderado",AND(G14="Por encima del promedio",L14="Aceptable"),"Por encima del promedio",AND(G14="Por encima del promedio",L14="Necesita mejora"),"Alto",AND(G14="Por encima del promedio",L14="Débil"),"Alto",AND(G14="Alto",L14="Fuerte"),"Por encima del promedio",AND(G14="Alto",L14="Aceptable"),"Alto",AND(G14="Alto",L14="Necesita mejora"),"Alto",AND(G14="Alto",L14="Débil"),"Alto")</f>
        <v>Alto</v>
      </c>
      <c r="N14" s="29" t="str" cm="1">
        <f t="array" ref="N14">_xlfn.IFS(M14="Bajo","Asumir",M14="Moderado","Reducir",M14="Por encima del promedio","Evitar",M14="Alto","Evitar")</f>
        <v>Evitar</v>
      </c>
      <c r="O14" s="24" t="s">
        <v>357</v>
      </c>
      <c r="P14" s="26" t="s">
        <v>353</v>
      </c>
      <c r="Q14" s="24" t="s">
        <v>335</v>
      </c>
      <c r="R14" s="48">
        <v>44562</v>
      </c>
      <c r="S14" s="48">
        <v>44926</v>
      </c>
      <c r="T14" s="26" t="s">
        <v>358</v>
      </c>
      <c r="U14" s="30"/>
      <c r="V14" s="26"/>
      <c r="W14" s="48"/>
      <c r="X14" s="48"/>
      <c r="Y14" s="173"/>
      <c r="Z14" s="173"/>
      <c r="AA14" s="30"/>
      <c r="AB14" s="26"/>
      <c r="AC14" s="48"/>
      <c r="AD14" s="48"/>
      <c r="AE14" s="173"/>
      <c r="AF14" s="173"/>
      <c r="AG14" s="30"/>
      <c r="AH14" s="26"/>
      <c r="AI14" s="48"/>
      <c r="AJ14" s="48"/>
      <c r="AK14" s="173"/>
      <c r="AL14" s="173"/>
      <c r="AM14" s="30"/>
      <c r="AN14" s="26"/>
      <c r="AO14" s="48"/>
      <c r="AP14" s="48"/>
      <c r="AQ14" s="173"/>
      <c r="AR14" s="173"/>
      <c r="AS14" s="30"/>
      <c r="AT14" s="26"/>
      <c r="AU14" s="48"/>
      <c r="AV14" s="48"/>
      <c r="AW14" s="173"/>
      <c r="AX14" s="173"/>
      <c r="AY14" s="30"/>
      <c r="AZ14" s="26"/>
      <c r="BA14" s="48"/>
      <c r="BB14" s="48"/>
      <c r="BC14" s="173"/>
      <c r="BD14" s="173"/>
      <c r="BE14" s="30"/>
      <c r="BF14" s="26"/>
      <c r="BG14" s="48"/>
      <c r="BH14" s="48"/>
      <c r="BI14" s="173"/>
      <c r="BJ14" s="173"/>
      <c r="BK14" s="30"/>
      <c r="BL14" s="26"/>
      <c r="BM14" s="48"/>
      <c r="BN14" s="48"/>
      <c r="BO14" s="173"/>
      <c r="BP14" s="173"/>
      <c r="BQ14" s="30"/>
      <c r="BR14" s="26"/>
      <c r="BS14" s="48"/>
      <c r="BT14" s="48"/>
      <c r="BU14" s="173"/>
      <c r="BV14" s="173"/>
      <c r="BW14" s="30"/>
      <c r="BX14" s="26"/>
      <c r="BY14" s="48"/>
      <c r="BZ14" s="48"/>
      <c r="CA14" s="173"/>
      <c r="CB14" s="173"/>
      <c r="CC14" s="30"/>
      <c r="CD14" s="26"/>
      <c r="CE14" s="48"/>
      <c r="CF14" s="48"/>
      <c r="CG14" s="173"/>
      <c r="CH14" s="173"/>
      <c r="CI14" s="30"/>
      <c r="CJ14" s="26"/>
      <c r="CK14" s="48"/>
      <c r="CL14" s="48"/>
      <c r="CM14" s="173"/>
      <c r="CN14" s="185"/>
      <c r="CO14" s="94"/>
      <c r="CP14" s="95"/>
    </row>
    <row r="15" spans="1:97" ht="51.75" customHeight="1" x14ac:dyDescent="0.2">
      <c r="A15" s="89" t="s">
        <v>199</v>
      </c>
      <c r="B15" s="90" t="s">
        <v>70</v>
      </c>
      <c r="C15" s="46" t="s">
        <v>359</v>
      </c>
      <c r="D15" s="28" t="s">
        <v>138</v>
      </c>
      <c r="E15" s="31" t="s">
        <v>364</v>
      </c>
      <c r="F15" s="47" t="s">
        <v>365</v>
      </c>
      <c r="G15" s="91" t="s">
        <v>16</v>
      </c>
      <c r="H15" s="27" t="s">
        <v>374</v>
      </c>
      <c r="I15" s="92">
        <v>15</v>
      </c>
      <c r="J15" s="92">
        <v>4</v>
      </c>
      <c r="K15" s="92">
        <f t="shared" si="0"/>
        <v>60</v>
      </c>
      <c r="L15" s="93" t="str" cm="1">
        <f t="array" ref="L15">_xlfn.IFS(K15&lt;=0,"No aplica",K15&lt;=39,"Débil",K15&lt;=59,"Necesita mejora",K15&lt;=79,"Aceptable",K15&lt;=100,"Fuerte")</f>
        <v>Aceptable</v>
      </c>
      <c r="M15" s="91" t="str" cm="1">
        <f t="array" ref="M15">_xlfn.IFS(AND(G15="Bajo",L15="Fuerte"),"Bajo",AND(G15="Bajo",L15="Aceptable"),"Bajo",AND(G15="Bajo",L15="Necesita mejora"),"Moderado",AND(G15="Bajo",L15="Débil"),"Por encima del promedio",AND(G15="Moderado",L15="Fuerte"),"Bajo",AND(G15="Moderado",L15="Aceptable"),"Moderado",AND(G15="Moderado",L15="Necesita mejora"),"Por encima del promedio",AND(G15="Moderado",L15="Débil"),"Alto",AND(G15="Por encima del promedio",L15="Fuerte"),"Moderado",AND(G15="Por encima del promedio",L15="Aceptable"),"Por encima del promedio",AND(G15="Por encima del promedio",L15="Necesita mejora"),"Alto",AND(G15="Por encima del promedio",L15="Débil"),"Alto",AND(G15="Alto",L15="Fuerte"),"Por encima del promedio",AND(G15="Alto",L15="Aceptable"),"Alto",AND(G15="Alto",L15="Necesita mejora"),"Alto",AND(G15="Alto",L15="Débil"),"Alto")</f>
        <v>Por encima del promedio</v>
      </c>
      <c r="N15" s="29" t="str" cm="1">
        <f t="array" ref="N15">_xlfn.IFS(M15="Bajo","Asumir",M15="Moderado","Reducir",M15="Por encima del promedio","Evitar",M15="Alto","Evitar")</f>
        <v>Evitar</v>
      </c>
      <c r="O15" s="24" t="s">
        <v>379</v>
      </c>
      <c r="P15" s="26" t="s">
        <v>380</v>
      </c>
      <c r="Q15" s="24" t="s">
        <v>381</v>
      </c>
      <c r="R15" s="48">
        <v>44562</v>
      </c>
      <c r="S15" s="48">
        <v>44926</v>
      </c>
      <c r="T15" s="26" t="s">
        <v>382</v>
      </c>
      <c r="U15" s="30"/>
      <c r="V15" s="26"/>
      <c r="W15" s="48"/>
      <c r="X15" s="48"/>
      <c r="Y15" s="173"/>
      <c r="Z15" s="173"/>
      <c r="AA15" s="30"/>
      <c r="AB15" s="26"/>
      <c r="AC15" s="48"/>
      <c r="AD15" s="48"/>
      <c r="AE15" s="173"/>
      <c r="AF15" s="173"/>
      <c r="AG15" s="30"/>
      <c r="AH15" s="26"/>
      <c r="AI15" s="48"/>
      <c r="AJ15" s="48"/>
      <c r="AK15" s="173"/>
      <c r="AL15" s="173"/>
      <c r="AM15" s="30"/>
      <c r="AN15" s="26"/>
      <c r="AO15" s="48"/>
      <c r="AP15" s="48"/>
      <c r="AQ15" s="173"/>
      <c r="AR15" s="173"/>
      <c r="AS15" s="30"/>
      <c r="AT15" s="26"/>
      <c r="AU15" s="48"/>
      <c r="AV15" s="48"/>
      <c r="AW15" s="173"/>
      <c r="AX15" s="173"/>
      <c r="AY15" s="30"/>
      <c r="AZ15" s="26"/>
      <c r="BA15" s="48"/>
      <c r="BB15" s="48"/>
      <c r="BC15" s="173"/>
      <c r="BD15" s="173"/>
      <c r="BE15" s="30"/>
      <c r="BF15" s="26"/>
      <c r="BG15" s="48"/>
      <c r="BH15" s="48"/>
      <c r="BI15" s="173"/>
      <c r="BJ15" s="173"/>
      <c r="BK15" s="30"/>
      <c r="BL15" s="26"/>
      <c r="BM15" s="48"/>
      <c r="BN15" s="48"/>
      <c r="BO15" s="173"/>
      <c r="BP15" s="173"/>
      <c r="BQ15" s="30"/>
      <c r="BR15" s="26"/>
      <c r="BS15" s="48"/>
      <c r="BT15" s="48"/>
      <c r="BU15" s="173"/>
      <c r="BV15" s="173"/>
      <c r="BW15" s="30"/>
      <c r="BX15" s="26"/>
      <c r="BY15" s="48"/>
      <c r="BZ15" s="48"/>
      <c r="CA15" s="173"/>
      <c r="CB15" s="173"/>
      <c r="CC15" s="30"/>
      <c r="CD15" s="26"/>
      <c r="CE15" s="48"/>
      <c r="CF15" s="48"/>
      <c r="CG15" s="173"/>
      <c r="CH15" s="173"/>
      <c r="CI15" s="30"/>
      <c r="CJ15" s="26"/>
      <c r="CK15" s="48"/>
      <c r="CL15" s="48"/>
      <c r="CM15" s="173"/>
      <c r="CN15" s="185"/>
      <c r="CO15" s="94"/>
      <c r="CP15" s="95"/>
    </row>
    <row r="16" spans="1:97" ht="51.75" customHeight="1" x14ac:dyDescent="0.2">
      <c r="A16" s="89" t="s">
        <v>200</v>
      </c>
      <c r="B16" s="90" t="s">
        <v>70</v>
      </c>
      <c r="C16" s="46" t="s">
        <v>360</v>
      </c>
      <c r="D16" s="28" t="s">
        <v>138</v>
      </c>
      <c r="E16" s="31" t="s">
        <v>366</v>
      </c>
      <c r="F16" s="47" t="s">
        <v>367</v>
      </c>
      <c r="G16" s="91" t="s">
        <v>48</v>
      </c>
      <c r="H16" s="27" t="s">
        <v>375</v>
      </c>
      <c r="I16" s="92">
        <v>15</v>
      </c>
      <c r="J16" s="92">
        <v>4</v>
      </c>
      <c r="K16" s="92">
        <f t="shared" si="0"/>
        <v>60</v>
      </c>
      <c r="L16" s="93" t="str" cm="1">
        <f t="array" ref="L16">_xlfn.IFS(K16&lt;=0,"No aplica",K16&lt;=39,"Débil",K16&lt;=59,"Necesita mejora",K16&lt;=79,"Aceptable",K16&lt;=100,"Fuerte")</f>
        <v>Aceptable</v>
      </c>
      <c r="M16" s="91" t="str" cm="1">
        <f t="array" ref="M16">_xlfn.IFS(AND(G16="Bajo",L16="Fuerte"),"Bajo",AND(G16="Bajo",L16="Aceptable"),"Bajo",AND(G16="Bajo",L16="Necesita mejora"),"Moderado",AND(G16="Bajo",L16="Débil"),"Por encima del promedio",AND(G16="Moderado",L16="Fuerte"),"Bajo",AND(G16="Moderado",L16="Aceptable"),"Moderado",AND(G16="Moderado",L16="Necesita mejora"),"Por encima del promedio",AND(G16="Moderado",L16="Débil"),"Alto",AND(G16="Por encima del promedio",L16="Fuerte"),"Moderado",AND(G16="Por encima del promedio",L16="Aceptable"),"Por encima del promedio",AND(G16="Por encima del promedio",L16="Necesita mejora"),"Alto",AND(G16="Por encima del promedio",L16="Débil"),"Alto",AND(G16="Alto",L16="Fuerte"),"Por encima del promedio",AND(G16="Alto",L16="Aceptable"),"Alto",AND(G16="Alto",L16="Necesita mejora"),"Alto",AND(G16="Alto",L16="Débil"),"Alto")</f>
        <v>Moderado</v>
      </c>
      <c r="N16" s="29" t="str" cm="1">
        <f t="array" ref="N16">_xlfn.IFS(M16="Bajo","Asumir",M16="Moderado","Reducir",M16="Por encima del promedio","Evitar",M16="Alto","Evitar")</f>
        <v>Reducir</v>
      </c>
      <c r="O16" s="24" t="s">
        <v>383</v>
      </c>
      <c r="P16" s="26" t="s">
        <v>380</v>
      </c>
      <c r="Q16" s="24" t="s">
        <v>335</v>
      </c>
      <c r="R16" s="48">
        <v>44562</v>
      </c>
      <c r="S16" s="48">
        <v>44926</v>
      </c>
      <c r="T16" s="26" t="s">
        <v>384</v>
      </c>
      <c r="U16" s="30"/>
      <c r="V16" s="26"/>
      <c r="W16" s="48"/>
      <c r="X16" s="48"/>
      <c r="Y16" s="173"/>
      <c r="Z16" s="173"/>
      <c r="AA16" s="30"/>
      <c r="AB16" s="26"/>
      <c r="AC16" s="48"/>
      <c r="AD16" s="48"/>
      <c r="AE16" s="173"/>
      <c r="AF16" s="173"/>
      <c r="AG16" s="30"/>
      <c r="AH16" s="26"/>
      <c r="AI16" s="48"/>
      <c r="AJ16" s="48"/>
      <c r="AK16" s="173"/>
      <c r="AL16" s="173"/>
      <c r="AM16" s="30"/>
      <c r="AN16" s="26"/>
      <c r="AO16" s="48"/>
      <c r="AP16" s="48"/>
      <c r="AQ16" s="173"/>
      <c r="AR16" s="173"/>
      <c r="AS16" s="30"/>
      <c r="AT16" s="26"/>
      <c r="AU16" s="48"/>
      <c r="AV16" s="48"/>
      <c r="AW16" s="173"/>
      <c r="AX16" s="173"/>
      <c r="AY16" s="30"/>
      <c r="AZ16" s="26"/>
      <c r="BA16" s="48"/>
      <c r="BB16" s="48"/>
      <c r="BC16" s="173"/>
      <c r="BD16" s="173"/>
      <c r="BE16" s="30"/>
      <c r="BF16" s="26"/>
      <c r="BG16" s="48"/>
      <c r="BH16" s="48"/>
      <c r="BI16" s="173"/>
      <c r="BJ16" s="173"/>
      <c r="BK16" s="30"/>
      <c r="BL16" s="26"/>
      <c r="BM16" s="48"/>
      <c r="BN16" s="48"/>
      <c r="BO16" s="173"/>
      <c r="BP16" s="173"/>
      <c r="BQ16" s="30"/>
      <c r="BR16" s="26"/>
      <c r="BS16" s="48"/>
      <c r="BT16" s="48"/>
      <c r="BU16" s="173"/>
      <c r="BV16" s="173"/>
      <c r="BW16" s="30"/>
      <c r="BX16" s="26"/>
      <c r="BY16" s="48"/>
      <c r="BZ16" s="48"/>
      <c r="CA16" s="173"/>
      <c r="CB16" s="173"/>
      <c r="CC16" s="30"/>
      <c r="CD16" s="26"/>
      <c r="CE16" s="48"/>
      <c r="CF16" s="48"/>
      <c r="CG16" s="173"/>
      <c r="CH16" s="173"/>
      <c r="CI16" s="30"/>
      <c r="CJ16" s="26"/>
      <c r="CK16" s="48"/>
      <c r="CL16" s="48"/>
      <c r="CM16" s="173"/>
      <c r="CN16" s="185"/>
      <c r="CO16" s="94"/>
      <c r="CP16" s="95"/>
    </row>
    <row r="17" spans="1:94" ht="51.75" customHeight="1" x14ac:dyDescent="0.2">
      <c r="A17" s="89" t="s">
        <v>201</v>
      </c>
      <c r="B17" s="90" t="s">
        <v>70</v>
      </c>
      <c r="C17" s="46" t="s">
        <v>361</v>
      </c>
      <c r="D17" s="28" t="s">
        <v>138</v>
      </c>
      <c r="E17" s="31" t="s">
        <v>368</v>
      </c>
      <c r="F17" s="47" t="s">
        <v>369</v>
      </c>
      <c r="G17" s="91" t="s">
        <v>13</v>
      </c>
      <c r="H17" s="27" t="s">
        <v>376</v>
      </c>
      <c r="I17" s="92">
        <v>20</v>
      </c>
      <c r="J17" s="92">
        <v>4</v>
      </c>
      <c r="K17" s="92">
        <f t="shared" si="0"/>
        <v>80</v>
      </c>
      <c r="L17" s="93" t="str" cm="1">
        <f t="array" ref="L17">_xlfn.IFS(K17&lt;=0,"No aplica",K17&lt;=39,"Débil",K17&lt;=59,"Necesita mejora",K17&lt;=79,"Aceptable",K17&lt;=100,"Fuerte")</f>
        <v>Fuerte</v>
      </c>
      <c r="M17" s="91" t="str" cm="1">
        <f t="array" ref="M17">_xlfn.IFS(AND(G17="Bajo",L17="Fuerte"),"Bajo",AND(G17="Bajo",L17="Aceptable"),"Bajo",AND(G17="Bajo",L17="Necesita mejora"),"Moderado",AND(G17="Bajo",L17="Débil"),"Por encima del promedio",AND(G17="Moderado",L17="Fuerte"),"Bajo",AND(G17="Moderado",L17="Aceptable"),"Moderado",AND(G17="Moderado",L17="Necesita mejora"),"Por encima del promedio",AND(G17="Moderado",L17="Débil"),"Alto",AND(G17="Por encima del promedio",L17="Fuerte"),"Moderado",AND(G17="Por encima del promedio",L17="Aceptable"),"Por encima del promedio",AND(G17="Por encima del promedio",L17="Necesita mejora"),"Alto",AND(G17="Por encima del promedio",L17="Débil"),"Alto",AND(G17="Alto",L17="Fuerte"),"Por encima del promedio",AND(G17="Alto",L17="Aceptable"),"Alto",AND(G17="Alto",L17="Necesita mejora"),"Alto",AND(G17="Alto",L17="Débil"),"Alto")</f>
        <v>Por encima del promedio</v>
      </c>
      <c r="N17" s="29" t="str" cm="1">
        <f t="array" ref="N17">_xlfn.IFS(M17="Bajo","Asumir",M17="Moderado","Reducir",M17="Por encima del promedio","Evitar",M17="Alto","Evitar")</f>
        <v>Evitar</v>
      </c>
      <c r="O17" s="24" t="s">
        <v>385</v>
      </c>
      <c r="P17" s="26" t="s">
        <v>386</v>
      </c>
      <c r="Q17" s="24" t="s">
        <v>387</v>
      </c>
      <c r="R17" s="48">
        <v>44562</v>
      </c>
      <c r="S17" s="48">
        <v>44926</v>
      </c>
      <c r="T17" s="26" t="s">
        <v>388</v>
      </c>
      <c r="U17" s="30"/>
      <c r="V17" s="26"/>
      <c r="W17" s="48"/>
      <c r="X17" s="48"/>
      <c r="Y17" s="173"/>
      <c r="Z17" s="173"/>
      <c r="AA17" s="30"/>
      <c r="AB17" s="26"/>
      <c r="AC17" s="48"/>
      <c r="AD17" s="48"/>
      <c r="AE17" s="173"/>
      <c r="AF17" s="173"/>
      <c r="AG17" s="30"/>
      <c r="AH17" s="26"/>
      <c r="AI17" s="48"/>
      <c r="AJ17" s="48"/>
      <c r="AK17" s="173"/>
      <c r="AL17" s="173"/>
      <c r="AM17" s="30"/>
      <c r="AN17" s="26"/>
      <c r="AO17" s="48"/>
      <c r="AP17" s="48"/>
      <c r="AQ17" s="173"/>
      <c r="AR17" s="173"/>
      <c r="AS17" s="30"/>
      <c r="AT17" s="26"/>
      <c r="AU17" s="48"/>
      <c r="AV17" s="48"/>
      <c r="AW17" s="173"/>
      <c r="AX17" s="173"/>
      <c r="AY17" s="30"/>
      <c r="AZ17" s="26"/>
      <c r="BA17" s="48"/>
      <c r="BB17" s="48"/>
      <c r="BC17" s="173"/>
      <c r="BD17" s="173"/>
      <c r="BE17" s="30"/>
      <c r="BF17" s="26"/>
      <c r="BG17" s="48"/>
      <c r="BH17" s="48"/>
      <c r="BI17" s="173"/>
      <c r="BJ17" s="173"/>
      <c r="BK17" s="30"/>
      <c r="BL17" s="26"/>
      <c r="BM17" s="48"/>
      <c r="BN17" s="48"/>
      <c r="BO17" s="173"/>
      <c r="BP17" s="173"/>
      <c r="BQ17" s="30"/>
      <c r="BR17" s="26"/>
      <c r="BS17" s="48"/>
      <c r="BT17" s="48"/>
      <c r="BU17" s="173"/>
      <c r="BV17" s="173"/>
      <c r="BW17" s="30"/>
      <c r="BX17" s="26"/>
      <c r="BY17" s="48"/>
      <c r="BZ17" s="48"/>
      <c r="CA17" s="173"/>
      <c r="CB17" s="173"/>
      <c r="CC17" s="30"/>
      <c r="CD17" s="26"/>
      <c r="CE17" s="48"/>
      <c r="CF17" s="48"/>
      <c r="CG17" s="173"/>
      <c r="CH17" s="173"/>
      <c r="CI17" s="30"/>
      <c r="CJ17" s="26"/>
      <c r="CK17" s="48"/>
      <c r="CL17" s="48"/>
      <c r="CM17" s="173"/>
      <c r="CN17" s="185"/>
      <c r="CO17" s="94"/>
      <c r="CP17" s="95"/>
    </row>
    <row r="18" spans="1:94" ht="51.75" customHeight="1" x14ac:dyDescent="0.2">
      <c r="A18" s="89" t="s">
        <v>202</v>
      </c>
      <c r="B18" s="90" t="s">
        <v>70</v>
      </c>
      <c r="C18" s="46" t="s">
        <v>362</v>
      </c>
      <c r="D18" s="28" t="s">
        <v>136</v>
      </c>
      <c r="E18" s="31" t="s">
        <v>370</v>
      </c>
      <c r="F18" s="47" t="s">
        <v>371</v>
      </c>
      <c r="G18" s="91" t="s">
        <v>13</v>
      </c>
      <c r="H18" s="27" t="s">
        <v>377</v>
      </c>
      <c r="I18" s="92">
        <v>15</v>
      </c>
      <c r="J18" s="92">
        <v>4</v>
      </c>
      <c r="K18" s="92">
        <f t="shared" si="0"/>
        <v>60</v>
      </c>
      <c r="L18" s="93" t="str" cm="1">
        <f t="array" ref="L18">_xlfn.IFS(K18&lt;=0,"No aplica",K18&lt;=39,"Débil",K18&lt;=59,"Necesita mejora",K18&lt;=79,"Aceptable",K18&lt;=100,"Fuerte")</f>
        <v>Aceptable</v>
      </c>
      <c r="M18" s="91" t="str" cm="1">
        <f t="array" ref="M18">_xlfn.IFS(AND(G18="Bajo",L18="Fuerte"),"Bajo",AND(G18="Bajo",L18="Aceptable"),"Bajo",AND(G18="Bajo",L18="Necesita mejora"),"Moderado",AND(G18="Bajo",L18="Débil"),"Por encima del promedio",AND(G18="Moderado",L18="Fuerte"),"Bajo",AND(G18="Moderado",L18="Aceptable"),"Moderado",AND(G18="Moderado",L18="Necesita mejora"),"Por encima del promedio",AND(G18="Moderado",L18="Débil"),"Alto",AND(G18="Por encima del promedio",L18="Fuerte"),"Moderado",AND(G18="Por encima del promedio",L18="Aceptable"),"Por encima del promedio",AND(G18="Por encima del promedio",L18="Necesita mejora"),"Alto",AND(G18="Por encima del promedio",L18="Débil"),"Alto",AND(G18="Alto",L18="Fuerte"),"Por encima del promedio",AND(G18="Alto",L18="Aceptable"),"Alto",AND(G18="Alto",L18="Necesita mejora"),"Alto",AND(G18="Alto",L18="Débil"),"Alto")</f>
        <v>Alto</v>
      </c>
      <c r="N18" s="29" t="str" cm="1">
        <f t="array" ref="N18">_xlfn.IFS(M18="Bajo","Asumir",M18="Moderado","Reducir",M18="Por encima del promedio","Evitar",M18="Alto","Evitar")</f>
        <v>Evitar</v>
      </c>
      <c r="O18" s="24" t="s">
        <v>389</v>
      </c>
      <c r="P18" s="26" t="s">
        <v>390</v>
      </c>
      <c r="Q18" s="24" t="s">
        <v>335</v>
      </c>
      <c r="R18" s="48">
        <v>44562</v>
      </c>
      <c r="S18" s="48">
        <v>44926</v>
      </c>
      <c r="T18" s="26" t="s">
        <v>391</v>
      </c>
      <c r="U18" s="30"/>
      <c r="V18" s="26"/>
      <c r="W18" s="48"/>
      <c r="X18" s="48"/>
      <c r="Y18" s="173"/>
      <c r="Z18" s="173"/>
      <c r="AA18" s="30"/>
      <c r="AB18" s="26"/>
      <c r="AC18" s="48"/>
      <c r="AD18" s="48"/>
      <c r="AE18" s="173"/>
      <c r="AF18" s="173"/>
      <c r="AG18" s="30"/>
      <c r="AH18" s="26"/>
      <c r="AI18" s="48"/>
      <c r="AJ18" s="48"/>
      <c r="AK18" s="173"/>
      <c r="AL18" s="173"/>
      <c r="AM18" s="30"/>
      <c r="AN18" s="26"/>
      <c r="AO18" s="48"/>
      <c r="AP18" s="48"/>
      <c r="AQ18" s="173"/>
      <c r="AR18" s="173"/>
      <c r="AS18" s="30"/>
      <c r="AT18" s="26"/>
      <c r="AU18" s="48"/>
      <c r="AV18" s="48"/>
      <c r="AW18" s="173"/>
      <c r="AX18" s="173"/>
      <c r="AY18" s="30"/>
      <c r="AZ18" s="26"/>
      <c r="BA18" s="48"/>
      <c r="BB18" s="48"/>
      <c r="BC18" s="173"/>
      <c r="BD18" s="173"/>
      <c r="BE18" s="30"/>
      <c r="BF18" s="26"/>
      <c r="BG18" s="48"/>
      <c r="BH18" s="48"/>
      <c r="BI18" s="173"/>
      <c r="BJ18" s="173"/>
      <c r="BK18" s="30"/>
      <c r="BL18" s="26"/>
      <c r="BM18" s="48"/>
      <c r="BN18" s="48"/>
      <c r="BO18" s="173"/>
      <c r="BP18" s="173"/>
      <c r="BQ18" s="30"/>
      <c r="BR18" s="26"/>
      <c r="BS18" s="48"/>
      <c r="BT18" s="48"/>
      <c r="BU18" s="173"/>
      <c r="BV18" s="173"/>
      <c r="BW18" s="30"/>
      <c r="BX18" s="26"/>
      <c r="BY18" s="48"/>
      <c r="BZ18" s="48"/>
      <c r="CA18" s="173"/>
      <c r="CB18" s="173"/>
      <c r="CC18" s="30"/>
      <c r="CD18" s="26"/>
      <c r="CE18" s="48"/>
      <c r="CF18" s="48"/>
      <c r="CG18" s="173"/>
      <c r="CH18" s="173"/>
      <c r="CI18" s="30"/>
      <c r="CJ18" s="26"/>
      <c r="CK18" s="48"/>
      <c r="CL18" s="48"/>
      <c r="CM18" s="173"/>
      <c r="CN18" s="185"/>
      <c r="CO18" s="94"/>
      <c r="CP18" s="95"/>
    </row>
    <row r="19" spans="1:94" ht="51.75" customHeight="1" x14ac:dyDescent="0.2">
      <c r="A19" s="89" t="s">
        <v>203</v>
      </c>
      <c r="B19" s="90" t="s">
        <v>70</v>
      </c>
      <c r="C19" s="46" t="s">
        <v>363</v>
      </c>
      <c r="D19" s="28" t="s">
        <v>149</v>
      </c>
      <c r="E19" s="31" t="s">
        <v>372</v>
      </c>
      <c r="F19" s="47" t="s">
        <v>373</v>
      </c>
      <c r="G19" s="91" t="s">
        <v>13</v>
      </c>
      <c r="H19" s="27" t="s">
        <v>378</v>
      </c>
      <c r="I19" s="92">
        <v>5</v>
      </c>
      <c r="J19" s="92">
        <v>2</v>
      </c>
      <c r="K19" s="92">
        <f t="shared" si="0"/>
        <v>10</v>
      </c>
      <c r="L19" s="93" t="str" cm="1">
        <f t="array" ref="L19">_xlfn.IFS(K19&lt;=0,"No aplica",K19&lt;=39,"Débil",K19&lt;=59,"Necesita mejora",K19&lt;=79,"Aceptable",K19&lt;=100,"Fuerte")</f>
        <v>Débil</v>
      </c>
      <c r="M19" s="91" t="str" cm="1">
        <f t="array" ref="M19">_xlfn.IFS(AND(G19="Bajo",L19="Fuerte"),"Bajo",AND(G19="Bajo",L19="Aceptable"),"Bajo",AND(G19="Bajo",L19="Necesita mejora"),"Moderado",AND(G19="Bajo",L19="Débil"),"Por encima del promedio",AND(G19="Moderado",L19="Fuerte"),"Bajo",AND(G19="Moderado",L19="Aceptable"),"Moderado",AND(G19="Moderado",L19="Necesita mejora"),"Por encima del promedio",AND(G19="Moderado",L19="Débil"),"Alto",AND(G19="Por encima del promedio",L19="Fuerte"),"Moderado",AND(G19="Por encima del promedio",L19="Aceptable"),"Por encima del promedio",AND(G19="Por encima del promedio",L19="Necesita mejora"),"Alto",AND(G19="Por encima del promedio",L19="Débil"),"Alto",AND(G19="Alto",L19="Fuerte"),"Por encima del promedio",AND(G19="Alto",L19="Aceptable"),"Alto",AND(G19="Alto",L19="Necesita mejora"),"Alto",AND(G19="Alto",L19="Débil"),"Alto")</f>
        <v>Alto</v>
      </c>
      <c r="N19" s="29" t="str" cm="1">
        <f t="array" ref="N19">_xlfn.IFS(M19="Bajo","Asumir",M19="Moderado","Reducir",M19="Por encima del promedio","Evitar",M19="Alto","Evitar")</f>
        <v>Evitar</v>
      </c>
      <c r="O19" s="24" t="s">
        <v>392</v>
      </c>
      <c r="P19" s="26" t="s">
        <v>393</v>
      </c>
      <c r="Q19" s="24" t="s">
        <v>381</v>
      </c>
      <c r="R19" s="48">
        <v>44562</v>
      </c>
      <c r="S19" s="48">
        <v>44926</v>
      </c>
      <c r="T19" s="26" t="s">
        <v>394</v>
      </c>
      <c r="U19" s="30"/>
      <c r="V19" s="26"/>
      <c r="W19" s="48"/>
      <c r="X19" s="48"/>
      <c r="Y19" s="173"/>
      <c r="Z19" s="173"/>
      <c r="AA19" s="30"/>
      <c r="AB19" s="26"/>
      <c r="AC19" s="48"/>
      <c r="AD19" s="48"/>
      <c r="AE19" s="173"/>
      <c r="AF19" s="173"/>
      <c r="AG19" s="30"/>
      <c r="AH19" s="26"/>
      <c r="AI19" s="48"/>
      <c r="AJ19" s="48"/>
      <c r="AK19" s="173"/>
      <c r="AL19" s="173"/>
      <c r="AM19" s="30"/>
      <c r="AN19" s="26"/>
      <c r="AO19" s="48"/>
      <c r="AP19" s="48"/>
      <c r="AQ19" s="173"/>
      <c r="AR19" s="173"/>
      <c r="AS19" s="30"/>
      <c r="AT19" s="26"/>
      <c r="AU19" s="48"/>
      <c r="AV19" s="48"/>
      <c r="AW19" s="173"/>
      <c r="AX19" s="173"/>
      <c r="AY19" s="30"/>
      <c r="AZ19" s="26"/>
      <c r="BA19" s="48"/>
      <c r="BB19" s="48"/>
      <c r="BC19" s="173"/>
      <c r="BD19" s="173"/>
      <c r="BE19" s="30"/>
      <c r="BF19" s="26"/>
      <c r="BG19" s="48"/>
      <c r="BH19" s="48"/>
      <c r="BI19" s="173"/>
      <c r="BJ19" s="173"/>
      <c r="BK19" s="30"/>
      <c r="BL19" s="26"/>
      <c r="BM19" s="48"/>
      <c r="BN19" s="48"/>
      <c r="BO19" s="173"/>
      <c r="BP19" s="173"/>
      <c r="BQ19" s="30"/>
      <c r="BR19" s="26"/>
      <c r="BS19" s="48"/>
      <c r="BT19" s="48"/>
      <c r="BU19" s="173"/>
      <c r="BV19" s="173"/>
      <c r="BW19" s="30"/>
      <c r="BX19" s="26"/>
      <c r="BY19" s="48"/>
      <c r="BZ19" s="48"/>
      <c r="CA19" s="173"/>
      <c r="CB19" s="173"/>
      <c r="CC19" s="30"/>
      <c r="CD19" s="26"/>
      <c r="CE19" s="48"/>
      <c r="CF19" s="48"/>
      <c r="CG19" s="173"/>
      <c r="CH19" s="173"/>
      <c r="CI19" s="30"/>
      <c r="CJ19" s="26"/>
      <c r="CK19" s="48"/>
      <c r="CL19" s="48"/>
      <c r="CM19" s="173"/>
      <c r="CN19" s="185"/>
      <c r="CO19" s="94"/>
      <c r="CP19" s="95"/>
    </row>
    <row r="20" spans="1:94" ht="51.75" customHeight="1" x14ac:dyDescent="0.2">
      <c r="A20" s="89" t="s">
        <v>204</v>
      </c>
      <c r="B20" s="90" t="s">
        <v>70</v>
      </c>
      <c r="C20" s="46" t="s">
        <v>395</v>
      </c>
      <c r="D20" s="28" t="s">
        <v>138</v>
      </c>
      <c r="E20" s="31" t="s">
        <v>400</v>
      </c>
      <c r="F20" s="47" t="s">
        <v>401</v>
      </c>
      <c r="G20" s="91" t="s">
        <v>13</v>
      </c>
      <c r="H20" s="27" t="s">
        <v>410</v>
      </c>
      <c r="I20" s="92">
        <v>15</v>
      </c>
      <c r="J20" s="92">
        <v>5</v>
      </c>
      <c r="K20" s="92">
        <f t="shared" si="0"/>
        <v>75</v>
      </c>
      <c r="L20" s="93" t="str" cm="1">
        <f t="array" ref="L20">_xlfn.IFS(K20&lt;=0,"No aplica",K20&lt;=39,"Débil",K20&lt;=59,"Necesita mejora",K20&lt;=79,"Aceptable",K20&lt;=100,"Fuerte")</f>
        <v>Aceptable</v>
      </c>
      <c r="M20" s="91" t="str" cm="1">
        <f t="array" ref="M20">_xlfn.IFS(AND(G20="Bajo",L20="Fuerte"),"Bajo",AND(G20="Bajo",L20="Aceptable"),"Bajo",AND(G20="Bajo",L20="Necesita mejora"),"Moderado",AND(G20="Bajo",L20="Débil"),"Por encima del promedio",AND(G20="Moderado",L20="Fuerte"),"Bajo",AND(G20="Moderado",L20="Aceptable"),"Moderado",AND(G20="Moderado",L20="Necesita mejora"),"Por encima del promedio",AND(G20="Moderado",L20="Débil"),"Alto",AND(G20="Por encima del promedio",L20="Fuerte"),"Moderado",AND(G20="Por encima del promedio",L20="Aceptable"),"Por encima del promedio",AND(G20="Por encima del promedio",L20="Necesita mejora"),"Alto",AND(G20="Por encima del promedio",L20="Débil"),"Alto",AND(G20="Alto",L20="Fuerte"),"Por encima del promedio",AND(G20="Alto",L20="Aceptable"),"Alto",AND(G20="Alto",L20="Necesita mejora"),"Alto",AND(G20="Alto",L20="Débil"),"Alto")</f>
        <v>Alto</v>
      </c>
      <c r="N20" s="29" t="str" cm="1">
        <f t="array" ref="N20">_xlfn.IFS(M20="Bajo","Asumir",M20="Moderado","Reducir",M20="Por encima del promedio","Evitar",M20="Alto","Evitar")</f>
        <v>Evitar</v>
      </c>
      <c r="O20" s="24" t="s">
        <v>415</v>
      </c>
      <c r="P20" s="26" t="s">
        <v>416</v>
      </c>
      <c r="Q20" s="24" t="s">
        <v>417</v>
      </c>
      <c r="R20" s="48">
        <v>44562</v>
      </c>
      <c r="S20" s="48">
        <v>44926</v>
      </c>
      <c r="T20" s="26" t="s">
        <v>418</v>
      </c>
      <c r="U20" s="30"/>
      <c r="V20" s="26"/>
      <c r="W20" s="48"/>
      <c r="X20" s="48"/>
      <c r="Y20" s="173"/>
      <c r="Z20" s="173"/>
      <c r="AA20" s="30"/>
      <c r="AB20" s="26"/>
      <c r="AC20" s="48"/>
      <c r="AD20" s="48"/>
      <c r="AE20" s="173"/>
      <c r="AF20" s="173"/>
      <c r="AG20" s="30"/>
      <c r="AH20" s="26"/>
      <c r="AI20" s="48"/>
      <c r="AJ20" s="48"/>
      <c r="AK20" s="173"/>
      <c r="AL20" s="173"/>
      <c r="AM20" s="30"/>
      <c r="AN20" s="26"/>
      <c r="AO20" s="48"/>
      <c r="AP20" s="48"/>
      <c r="AQ20" s="173"/>
      <c r="AR20" s="173"/>
      <c r="AS20" s="30"/>
      <c r="AT20" s="26"/>
      <c r="AU20" s="48"/>
      <c r="AV20" s="48"/>
      <c r="AW20" s="173"/>
      <c r="AX20" s="173"/>
      <c r="AY20" s="30"/>
      <c r="AZ20" s="26"/>
      <c r="BA20" s="48"/>
      <c r="BB20" s="48"/>
      <c r="BC20" s="173"/>
      <c r="BD20" s="173"/>
      <c r="BE20" s="30"/>
      <c r="BF20" s="26"/>
      <c r="BG20" s="48"/>
      <c r="BH20" s="48"/>
      <c r="BI20" s="173"/>
      <c r="BJ20" s="173"/>
      <c r="BK20" s="30"/>
      <c r="BL20" s="26"/>
      <c r="BM20" s="48"/>
      <c r="BN20" s="48"/>
      <c r="BO20" s="173"/>
      <c r="BP20" s="173"/>
      <c r="BQ20" s="30"/>
      <c r="BR20" s="26"/>
      <c r="BS20" s="48"/>
      <c r="BT20" s="48"/>
      <c r="BU20" s="173"/>
      <c r="BV20" s="173"/>
      <c r="BW20" s="30"/>
      <c r="BX20" s="26"/>
      <c r="BY20" s="48"/>
      <c r="BZ20" s="48"/>
      <c r="CA20" s="173"/>
      <c r="CB20" s="173"/>
      <c r="CC20" s="30"/>
      <c r="CD20" s="26"/>
      <c r="CE20" s="48"/>
      <c r="CF20" s="48"/>
      <c r="CG20" s="173"/>
      <c r="CH20" s="173"/>
      <c r="CI20" s="30"/>
      <c r="CJ20" s="26"/>
      <c r="CK20" s="48"/>
      <c r="CL20" s="48"/>
      <c r="CM20" s="173"/>
      <c r="CN20" s="185"/>
      <c r="CO20" s="94"/>
      <c r="CP20" s="95"/>
    </row>
    <row r="21" spans="1:94" ht="51.75" customHeight="1" x14ac:dyDescent="0.2">
      <c r="A21" s="89" t="s">
        <v>205</v>
      </c>
      <c r="B21" s="90" t="s">
        <v>70</v>
      </c>
      <c r="C21" s="46" t="s">
        <v>396</v>
      </c>
      <c r="D21" s="28" t="s">
        <v>138</v>
      </c>
      <c r="E21" s="31" t="s">
        <v>402</v>
      </c>
      <c r="F21" s="47" t="s">
        <v>403</v>
      </c>
      <c r="G21" s="91" t="s">
        <v>48</v>
      </c>
      <c r="H21" s="27" t="s">
        <v>411</v>
      </c>
      <c r="I21" s="92">
        <v>20</v>
      </c>
      <c r="J21" s="92">
        <v>5</v>
      </c>
      <c r="K21" s="92">
        <f t="shared" si="0"/>
        <v>100</v>
      </c>
      <c r="L21" s="93" t="str" cm="1">
        <f t="array" ref="L21">_xlfn.IFS(K21&lt;=0,"No aplica",K21&lt;=39,"Débil",K21&lt;=59,"Necesita mejora",K21&lt;=79,"Aceptable",K21&lt;=100,"Fuerte")</f>
        <v>Fuerte</v>
      </c>
      <c r="M21" s="91" t="str" cm="1">
        <f t="array" ref="M21">_xlfn.IFS(AND(G21="Bajo",L21="Fuerte"),"Bajo",AND(G21="Bajo",L21="Aceptable"),"Bajo",AND(G21="Bajo",L21="Necesita mejora"),"Moderado",AND(G21="Bajo",L21="Débil"),"Por encima del promedio",AND(G21="Moderado",L21="Fuerte"),"Bajo",AND(G21="Moderado",L21="Aceptable"),"Moderado",AND(G21="Moderado",L21="Necesita mejora"),"Por encima del promedio",AND(G21="Moderado",L21="Débil"),"Alto",AND(G21="Por encima del promedio",L21="Fuerte"),"Moderado",AND(G21="Por encima del promedio",L21="Aceptable"),"Por encima del promedio",AND(G21="Por encima del promedio",L21="Necesita mejora"),"Alto",AND(G21="Por encima del promedio",L21="Débil"),"Alto",AND(G21="Alto",L21="Fuerte"),"Por encima del promedio",AND(G21="Alto",L21="Aceptable"),"Alto",AND(G21="Alto",L21="Necesita mejora"),"Alto",AND(G21="Alto",L21="Débil"),"Alto")</f>
        <v>Bajo</v>
      </c>
      <c r="N21" s="29" t="str" cm="1">
        <f t="array" ref="N21">_xlfn.IFS(M21="Bajo","Asumir",M21="Moderado","Reducir",M21="Por encima del promedio","Evitar",M21="Alto","Evitar")</f>
        <v>Asumir</v>
      </c>
      <c r="O21" s="24" t="s">
        <v>419</v>
      </c>
      <c r="P21" s="26" t="s">
        <v>416</v>
      </c>
      <c r="Q21" s="24" t="s">
        <v>417</v>
      </c>
      <c r="R21" s="48">
        <v>44562</v>
      </c>
      <c r="S21" s="48">
        <v>44926</v>
      </c>
      <c r="T21" s="26" t="s">
        <v>420</v>
      </c>
      <c r="U21" s="30"/>
      <c r="V21" s="26"/>
      <c r="W21" s="48"/>
      <c r="X21" s="48"/>
      <c r="Y21" s="173"/>
      <c r="Z21" s="173"/>
      <c r="AA21" s="30"/>
      <c r="AB21" s="26"/>
      <c r="AC21" s="48"/>
      <c r="AD21" s="48"/>
      <c r="AE21" s="173"/>
      <c r="AF21" s="173"/>
      <c r="AG21" s="30"/>
      <c r="AH21" s="26"/>
      <c r="AI21" s="48"/>
      <c r="AJ21" s="48"/>
      <c r="AK21" s="173"/>
      <c r="AL21" s="173"/>
      <c r="AM21" s="30"/>
      <c r="AN21" s="26"/>
      <c r="AO21" s="48"/>
      <c r="AP21" s="48"/>
      <c r="AQ21" s="173"/>
      <c r="AR21" s="173"/>
      <c r="AS21" s="30"/>
      <c r="AT21" s="26"/>
      <c r="AU21" s="48"/>
      <c r="AV21" s="48"/>
      <c r="AW21" s="173"/>
      <c r="AX21" s="173"/>
      <c r="AY21" s="30"/>
      <c r="AZ21" s="26"/>
      <c r="BA21" s="48"/>
      <c r="BB21" s="48"/>
      <c r="BC21" s="173"/>
      <c r="BD21" s="173"/>
      <c r="BE21" s="30"/>
      <c r="BF21" s="26"/>
      <c r="BG21" s="48"/>
      <c r="BH21" s="48"/>
      <c r="BI21" s="173"/>
      <c r="BJ21" s="173"/>
      <c r="BK21" s="30"/>
      <c r="BL21" s="26"/>
      <c r="BM21" s="48"/>
      <c r="BN21" s="48"/>
      <c r="BO21" s="173"/>
      <c r="BP21" s="173"/>
      <c r="BQ21" s="30"/>
      <c r="BR21" s="26"/>
      <c r="BS21" s="48"/>
      <c r="BT21" s="48"/>
      <c r="BU21" s="173"/>
      <c r="BV21" s="173"/>
      <c r="BW21" s="30"/>
      <c r="BX21" s="26"/>
      <c r="BY21" s="48"/>
      <c r="BZ21" s="48"/>
      <c r="CA21" s="173"/>
      <c r="CB21" s="173"/>
      <c r="CC21" s="30"/>
      <c r="CD21" s="26"/>
      <c r="CE21" s="48"/>
      <c r="CF21" s="48"/>
      <c r="CG21" s="173"/>
      <c r="CH21" s="173"/>
      <c r="CI21" s="30"/>
      <c r="CJ21" s="26"/>
      <c r="CK21" s="48"/>
      <c r="CL21" s="48"/>
      <c r="CM21" s="173"/>
      <c r="CN21" s="185"/>
      <c r="CO21" s="94"/>
      <c r="CP21" s="95"/>
    </row>
    <row r="22" spans="1:94" ht="51.75" customHeight="1" x14ac:dyDescent="0.2">
      <c r="A22" s="89" t="s">
        <v>206</v>
      </c>
      <c r="B22" s="90" t="s">
        <v>70</v>
      </c>
      <c r="C22" s="46" t="s">
        <v>397</v>
      </c>
      <c r="D22" s="28" t="s">
        <v>138</v>
      </c>
      <c r="E22" s="31" t="s">
        <v>404</v>
      </c>
      <c r="F22" s="47" t="s">
        <v>405</v>
      </c>
      <c r="G22" s="91" t="s">
        <v>48</v>
      </c>
      <c r="H22" s="27" t="s">
        <v>412</v>
      </c>
      <c r="I22" s="92">
        <v>20</v>
      </c>
      <c r="J22" s="92">
        <v>5</v>
      </c>
      <c r="K22" s="92">
        <f t="shared" si="0"/>
        <v>100</v>
      </c>
      <c r="L22" s="93" t="str" cm="1">
        <f t="array" ref="L22">_xlfn.IFS(K22&lt;=0,"No aplica",K22&lt;=39,"Débil",K22&lt;=59,"Necesita mejora",K22&lt;=79,"Aceptable",K22&lt;=100,"Fuerte")</f>
        <v>Fuerte</v>
      </c>
      <c r="M22" s="91" t="str" cm="1">
        <f t="array" ref="M22">_xlfn.IFS(AND(G22="Bajo",L22="Fuerte"),"Bajo",AND(G22="Bajo",L22="Aceptable"),"Bajo",AND(G22="Bajo",L22="Necesita mejora"),"Moderado",AND(G22="Bajo",L22="Débil"),"Por encima del promedio",AND(G22="Moderado",L22="Fuerte"),"Bajo",AND(G22="Moderado",L22="Aceptable"),"Moderado",AND(G22="Moderado",L22="Necesita mejora"),"Por encima del promedio",AND(G22="Moderado",L22="Débil"),"Alto",AND(G22="Por encima del promedio",L22="Fuerte"),"Moderado",AND(G22="Por encima del promedio",L22="Aceptable"),"Por encima del promedio",AND(G22="Por encima del promedio",L22="Necesita mejora"),"Alto",AND(G22="Por encima del promedio",L22="Débil"),"Alto",AND(G22="Alto",L22="Fuerte"),"Por encima del promedio",AND(G22="Alto",L22="Aceptable"),"Alto",AND(G22="Alto",L22="Necesita mejora"),"Alto",AND(G22="Alto",L22="Débil"),"Alto")</f>
        <v>Bajo</v>
      </c>
      <c r="N22" s="29" t="str" cm="1">
        <f t="array" ref="N22">_xlfn.IFS(M22="Bajo","Asumir",M22="Moderado","Reducir",M22="Por encima del promedio","Evitar",M22="Alto","Evitar")</f>
        <v>Asumir</v>
      </c>
      <c r="O22" s="24" t="s">
        <v>421</v>
      </c>
      <c r="P22" s="26" t="s">
        <v>422</v>
      </c>
      <c r="Q22" s="24" t="s">
        <v>417</v>
      </c>
      <c r="R22" s="48">
        <v>44562</v>
      </c>
      <c r="S22" s="48">
        <v>44926</v>
      </c>
      <c r="T22" s="26" t="s">
        <v>420</v>
      </c>
      <c r="U22" s="30"/>
      <c r="V22" s="26"/>
      <c r="W22" s="48"/>
      <c r="X22" s="48"/>
      <c r="Y22" s="173"/>
      <c r="Z22" s="173"/>
      <c r="AA22" s="30"/>
      <c r="AB22" s="26"/>
      <c r="AC22" s="48"/>
      <c r="AD22" s="48"/>
      <c r="AE22" s="173"/>
      <c r="AF22" s="173"/>
      <c r="AG22" s="30"/>
      <c r="AH22" s="26"/>
      <c r="AI22" s="48"/>
      <c r="AJ22" s="48"/>
      <c r="AK22" s="173"/>
      <c r="AL22" s="173"/>
      <c r="AM22" s="30"/>
      <c r="AN22" s="26"/>
      <c r="AO22" s="48"/>
      <c r="AP22" s="48"/>
      <c r="AQ22" s="173"/>
      <c r="AR22" s="173"/>
      <c r="AS22" s="30"/>
      <c r="AT22" s="26"/>
      <c r="AU22" s="48"/>
      <c r="AV22" s="48"/>
      <c r="AW22" s="173"/>
      <c r="AX22" s="173"/>
      <c r="AY22" s="30"/>
      <c r="AZ22" s="26"/>
      <c r="BA22" s="48"/>
      <c r="BB22" s="48"/>
      <c r="BC22" s="173"/>
      <c r="BD22" s="173"/>
      <c r="BE22" s="30"/>
      <c r="BF22" s="26"/>
      <c r="BG22" s="48"/>
      <c r="BH22" s="48"/>
      <c r="BI22" s="173"/>
      <c r="BJ22" s="173"/>
      <c r="BK22" s="30"/>
      <c r="BL22" s="26"/>
      <c r="BM22" s="48"/>
      <c r="BN22" s="48"/>
      <c r="BO22" s="173"/>
      <c r="BP22" s="173"/>
      <c r="BQ22" s="30"/>
      <c r="BR22" s="26"/>
      <c r="BS22" s="48"/>
      <c r="BT22" s="48"/>
      <c r="BU22" s="173"/>
      <c r="BV22" s="173"/>
      <c r="BW22" s="30"/>
      <c r="BX22" s="26"/>
      <c r="BY22" s="48"/>
      <c r="BZ22" s="48"/>
      <c r="CA22" s="173"/>
      <c r="CB22" s="173"/>
      <c r="CC22" s="30"/>
      <c r="CD22" s="26"/>
      <c r="CE22" s="48"/>
      <c r="CF22" s="48"/>
      <c r="CG22" s="173"/>
      <c r="CH22" s="173"/>
      <c r="CI22" s="30"/>
      <c r="CJ22" s="26"/>
      <c r="CK22" s="48"/>
      <c r="CL22" s="48"/>
      <c r="CM22" s="173"/>
      <c r="CN22" s="185"/>
      <c r="CO22" s="94"/>
      <c r="CP22" s="95"/>
    </row>
    <row r="23" spans="1:94" ht="51.75" customHeight="1" x14ac:dyDescent="0.2">
      <c r="A23" s="89" t="s">
        <v>207</v>
      </c>
      <c r="B23" s="90" t="s">
        <v>70</v>
      </c>
      <c r="C23" s="46" t="s">
        <v>398</v>
      </c>
      <c r="D23" s="28" t="s">
        <v>138</v>
      </c>
      <c r="E23" s="31" t="s">
        <v>406</v>
      </c>
      <c r="F23" s="47" t="s">
        <v>407</v>
      </c>
      <c r="G23" s="91" t="s">
        <v>48</v>
      </c>
      <c r="H23" s="27" t="s">
        <v>413</v>
      </c>
      <c r="I23" s="92">
        <v>20</v>
      </c>
      <c r="J23" s="92">
        <v>4</v>
      </c>
      <c r="K23" s="92">
        <f t="shared" si="0"/>
        <v>80</v>
      </c>
      <c r="L23" s="93" t="str" cm="1">
        <f t="array" ref="L23">_xlfn.IFS(K23&lt;=0,"No aplica",K23&lt;=39,"Débil",K23&lt;=59,"Necesita mejora",K23&lt;=79,"Aceptable",K23&lt;=100,"Fuerte")</f>
        <v>Fuerte</v>
      </c>
      <c r="M23" s="91" t="str" cm="1">
        <f t="array" ref="M23">_xlfn.IFS(AND(G23="Bajo",L23="Fuerte"),"Bajo",AND(G23="Bajo",L23="Aceptable"),"Bajo",AND(G23="Bajo",L23="Necesita mejora"),"Moderado",AND(G23="Bajo",L23="Débil"),"Por encima del promedio",AND(G23="Moderado",L23="Fuerte"),"Bajo",AND(G23="Moderado",L23="Aceptable"),"Moderado",AND(G23="Moderado",L23="Necesita mejora"),"Por encima del promedio",AND(G23="Moderado",L23="Débil"),"Alto",AND(G23="Por encima del promedio",L23="Fuerte"),"Moderado",AND(G23="Por encima del promedio",L23="Aceptable"),"Por encima del promedio",AND(G23="Por encima del promedio",L23="Necesita mejora"),"Alto",AND(G23="Por encima del promedio",L23="Débil"),"Alto",AND(G23="Alto",L23="Fuerte"),"Por encima del promedio",AND(G23="Alto",L23="Aceptable"),"Alto",AND(G23="Alto",L23="Necesita mejora"),"Alto",AND(G23="Alto",L23="Débil"),"Alto")</f>
        <v>Bajo</v>
      </c>
      <c r="N23" s="29" t="str" cm="1">
        <f t="array" ref="N23">_xlfn.IFS(M23="Bajo","Asumir",M23="Moderado","Reducir",M23="Por encima del promedio","Evitar",M23="Alto","Evitar")</f>
        <v>Asumir</v>
      </c>
      <c r="O23" s="24" t="s">
        <v>423</v>
      </c>
      <c r="P23" s="26" t="s">
        <v>416</v>
      </c>
      <c r="Q23" s="24" t="s">
        <v>335</v>
      </c>
      <c r="R23" s="48">
        <v>44562</v>
      </c>
      <c r="S23" s="48">
        <v>44926</v>
      </c>
      <c r="T23" s="26" t="s">
        <v>424</v>
      </c>
      <c r="U23" s="30"/>
      <c r="V23" s="26"/>
      <c r="W23" s="48"/>
      <c r="X23" s="48"/>
      <c r="Y23" s="173"/>
      <c r="Z23" s="173"/>
      <c r="AA23" s="30"/>
      <c r="AB23" s="26"/>
      <c r="AC23" s="48"/>
      <c r="AD23" s="48"/>
      <c r="AE23" s="173"/>
      <c r="AF23" s="173"/>
      <c r="AG23" s="30"/>
      <c r="AH23" s="26"/>
      <c r="AI23" s="48"/>
      <c r="AJ23" s="48"/>
      <c r="AK23" s="173"/>
      <c r="AL23" s="173"/>
      <c r="AM23" s="30"/>
      <c r="AN23" s="26"/>
      <c r="AO23" s="48"/>
      <c r="AP23" s="48"/>
      <c r="AQ23" s="173"/>
      <c r="AR23" s="173"/>
      <c r="AS23" s="30"/>
      <c r="AT23" s="26"/>
      <c r="AU23" s="48"/>
      <c r="AV23" s="48"/>
      <c r="AW23" s="173"/>
      <c r="AX23" s="173"/>
      <c r="AY23" s="30"/>
      <c r="AZ23" s="26"/>
      <c r="BA23" s="48"/>
      <c r="BB23" s="48"/>
      <c r="BC23" s="173"/>
      <c r="BD23" s="173"/>
      <c r="BE23" s="30"/>
      <c r="BF23" s="26"/>
      <c r="BG23" s="48"/>
      <c r="BH23" s="48"/>
      <c r="BI23" s="173"/>
      <c r="BJ23" s="173"/>
      <c r="BK23" s="30"/>
      <c r="BL23" s="26"/>
      <c r="BM23" s="48"/>
      <c r="BN23" s="48"/>
      <c r="BO23" s="173"/>
      <c r="BP23" s="173"/>
      <c r="BQ23" s="30"/>
      <c r="BR23" s="26"/>
      <c r="BS23" s="48"/>
      <c r="BT23" s="48"/>
      <c r="BU23" s="173"/>
      <c r="BV23" s="173"/>
      <c r="BW23" s="30"/>
      <c r="BX23" s="26"/>
      <c r="BY23" s="48"/>
      <c r="BZ23" s="48"/>
      <c r="CA23" s="173"/>
      <c r="CB23" s="173"/>
      <c r="CC23" s="30"/>
      <c r="CD23" s="26"/>
      <c r="CE23" s="48"/>
      <c r="CF23" s="48"/>
      <c r="CG23" s="173"/>
      <c r="CH23" s="173"/>
      <c r="CI23" s="30"/>
      <c r="CJ23" s="26"/>
      <c r="CK23" s="48"/>
      <c r="CL23" s="48"/>
      <c r="CM23" s="173"/>
      <c r="CN23" s="185"/>
      <c r="CO23" s="94"/>
      <c r="CP23" s="95"/>
    </row>
    <row r="24" spans="1:94" ht="51.75" customHeight="1" x14ac:dyDescent="0.2">
      <c r="A24" s="89" t="s">
        <v>208</v>
      </c>
      <c r="B24" s="90" t="s">
        <v>70</v>
      </c>
      <c r="C24" s="46" t="s">
        <v>399</v>
      </c>
      <c r="D24" s="28" t="s">
        <v>138</v>
      </c>
      <c r="E24" s="31" t="s">
        <v>408</v>
      </c>
      <c r="F24" s="47" t="s">
        <v>409</v>
      </c>
      <c r="G24" s="91" t="s">
        <v>13</v>
      </c>
      <c r="H24" s="27" t="s">
        <v>414</v>
      </c>
      <c r="I24" s="92">
        <v>10</v>
      </c>
      <c r="J24" s="92">
        <v>4</v>
      </c>
      <c r="K24" s="92">
        <f t="shared" si="0"/>
        <v>40</v>
      </c>
      <c r="L24" s="93" t="str" cm="1">
        <f t="array" ref="L24">_xlfn.IFS(K24&lt;=0,"No aplica",K24&lt;=39,"Débil",K24&lt;=59,"Necesita mejora",K24&lt;=79,"Aceptable",K24&lt;=100,"Fuerte")</f>
        <v>Necesita mejora</v>
      </c>
      <c r="M24" s="91" t="str" cm="1">
        <f t="array" ref="M24">_xlfn.IFS(AND(G24="Bajo",L24="Fuerte"),"Bajo",AND(G24="Bajo",L24="Aceptable"),"Bajo",AND(G24="Bajo",L24="Necesita mejora"),"Moderado",AND(G24="Bajo",L24="Débil"),"Por encima del promedio",AND(G24="Moderado",L24="Fuerte"),"Bajo",AND(G24="Moderado",L24="Aceptable"),"Moderado",AND(G24="Moderado",L24="Necesita mejora"),"Por encima del promedio",AND(G24="Moderado",L24="Débil"),"Alto",AND(G24="Por encima del promedio",L24="Fuerte"),"Moderado",AND(G24="Por encima del promedio",L24="Aceptable"),"Por encima del promedio",AND(G24="Por encima del promedio",L24="Necesita mejora"),"Alto",AND(G24="Por encima del promedio",L24="Débil"),"Alto",AND(G24="Alto",L24="Fuerte"),"Por encima del promedio",AND(G24="Alto",L24="Aceptable"),"Alto",AND(G24="Alto",L24="Necesita mejora"),"Alto",AND(G24="Alto",L24="Débil"),"Alto")</f>
        <v>Alto</v>
      </c>
      <c r="N24" s="29" t="str" cm="1">
        <f t="array" ref="N24">_xlfn.IFS(M24="Bajo","Asumir",M24="Moderado","Reducir",M24="Por encima del promedio","Evitar",M24="Alto","Evitar")</f>
        <v>Evitar</v>
      </c>
      <c r="O24" s="24" t="s">
        <v>425</v>
      </c>
      <c r="P24" s="26" t="s">
        <v>426</v>
      </c>
      <c r="Q24" s="24" t="s">
        <v>335</v>
      </c>
      <c r="R24" s="48">
        <v>44562</v>
      </c>
      <c r="S24" s="48">
        <v>44926</v>
      </c>
      <c r="T24" s="26" t="s">
        <v>427</v>
      </c>
      <c r="U24" s="30"/>
      <c r="V24" s="26"/>
      <c r="W24" s="48"/>
      <c r="X24" s="48"/>
      <c r="Y24" s="173"/>
      <c r="Z24" s="173"/>
      <c r="AA24" s="30"/>
      <c r="AB24" s="26"/>
      <c r="AC24" s="48"/>
      <c r="AD24" s="48"/>
      <c r="AE24" s="173"/>
      <c r="AF24" s="173"/>
      <c r="AG24" s="30"/>
      <c r="AH24" s="26"/>
      <c r="AI24" s="48"/>
      <c r="AJ24" s="48"/>
      <c r="AK24" s="173"/>
      <c r="AL24" s="173"/>
      <c r="AM24" s="30"/>
      <c r="AN24" s="26"/>
      <c r="AO24" s="48"/>
      <c r="AP24" s="48"/>
      <c r="AQ24" s="173"/>
      <c r="AR24" s="173"/>
      <c r="AS24" s="30"/>
      <c r="AT24" s="26"/>
      <c r="AU24" s="48"/>
      <c r="AV24" s="48"/>
      <c r="AW24" s="173"/>
      <c r="AX24" s="173"/>
      <c r="AY24" s="30"/>
      <c r="AZ24" s="26"/>
      <c r="BA24" s="48"/>
      <c r="BB24" s="48"/>
      <c r="BC24" s="173"/>
      <c r="BD24" s="173"/>
      <c r="BE24" s="30"/>
      <c r="BF24" s="26"/>
      <c r="BG24" s="48"/>
      <c r="BH24" s="48"/>
      <c r="BI24" s="173"/>
      <c r="BJ24" s="173"/>
      <c r="BK24" s="30"/>
      <c r="BL24" s="26"/>
      <c r="BM24" s="48"/>
      <c r="BN24" s="48"/>
      <c r="BO24" s="173"/>
      <c r="BP24" s="173"/>
      <c r="BQ24" s="30"/>
      <c r="BR24" s="26"/>
      <c r="BS24" s="48"/>
      <c r="BT24" s="48"/>
      <c r="BU24" s="173"/>
      <c r="BV24" s="173"/>
      <c r="BW24" s="30"/>
      <c r="BX24" s="26"/>
      <c r="BY24" s="48"/>
      <c r="BZ24" s="48"/>
      <c r="CA24" s="173"/>
      <c r="CB24" s="173"/>
      <c r="CC24" s="30"/>
      <c r="CD24" s="26"/>
      <c r="CE24" s="48"/>
      <c r="CF24" s="48"/>
      <c r="CG24" s="173"/>
      <c r="CH24" s="173"/>
      <c r="CI24" s="30"/>
      <c r="CJ24" s="26"/>
      <c r="CK24" s="48"/>
      <c r="CL24" s="48"/>
      <c r="CM24" s="173"/>
      <c r="CN24" s="185"/>
      <c r="CO24" s="94"/>
      <c r="CP24" s="95"/>
    </row>
    <row r="25" spans="1:94" s="157" customFormat="1" ht="171" x14ac:dyDescent="0.2">
      <c r="A25" s="89" t="s">
        <v>209</v>
      </c>
      <c r="B25" s="90" t="s">
        <v>164</v>
      </c>
      <c r="C25" s="46" t="s">
        <v>430</v>
      </c>
      <c r="D25" s="28" t="s">
        <v>138</v>
      </c>
      <c r="E25" s="31" t="s">
        <v>428</v>
      </c>
      <c r="F25" s="47" t="s">
        <v>429</v>
      </c>
      <c r="G25" s="91" t="s">
        <v>13</v>
      </c>
      <c r="H25" s="27" t="s">
        <v>431</v>
      </c>
      <c r="I25" s="92">
        <v>15</v>
      </c>
      <c r="J25" s="92">
        <v>5</v>
      </c>
      <c r="K25" s="92">
        <f t="shared" si="0"/>
        <v>75</v>
      </c>
      <c r="L25" s="93" t="str" cm="1">
        <f t="array" ref="L25">_xlfn.IFS(K25&lt;=0,"No aplica",K25&lt;=39,"Débil",K25&lt;=59,"Necesita mejora",K25&lt;=79,"Aceptable",K25&lt;=100,"Fuerte")</f>
        <v>Aceptable</v>
      </c>
      <c r="M25" s="91" t="str" cm="1">
        <f t="array" ref="M25">_xlfn.IFS(AND(G25="Bajo",L25="Fuerte"),"Bajo",AND(G25="Bajo",L25="Aceptable"),"Bajo",AND(G25="Bajo",L25="Necesita mejora"),"Moderado",AND(G25="Bajo",L25="Débil"),"Por encima del promedio",AND(G25="Moderado",L25="Fuerte"),"Bajo",AND(G25="Moderado",L25="Aceptable"),"Moderado",AND(G25="Moderado",L25="Necesita mejora"),"Por encima del promedio",AND(G25="Moderado",L25="Débil"),"Alto",AND(G25="Por encima del promedio",L25="Fuerte"),"Moderado",AND(G25="Por encima del promedio",L25="Aceptable"),"Por encima del promedio",AND(G25="Por encima del promedio",L25="Necesita mejora"),"Alto",AND(G25="Por encima del promedio",L25="Débil"),"Alto",AND(G25="Alto",L25="Fuerte"),"Por encima del promedio",AND(G25="Alto",L25="Aceptable"),"Alto",AND(G25="Alto",L25="Necesita mejora"),"Alto",AND(G25="Alto",L25="Débil"),"Alto")</f>
        <v>Alto</v>
      </c>
      <c r="N25" s="29" t="str" cm="1">
        <f t="array" ref="N25">_xlfn.IFS(M25="Bajo","Asumir",M25="Moderado","Reducir",M25="Por encima del promedio","Evitar",M25="Alto","Evitar")</f>
        <v>Evitar</v>
      </c>
      <c r="O25" s="24" t="s">
        <v>432</v>
      </c>
      <c r="P25" s="26" t="s">
        <v>433</v>
      </c>
      <c r="Q25" s="24" t="s">
        <v>335</v>
      </c>
      <c r="R25" s="48">
        <v>44562</v>
      </c>
      <c r="S25" s="48">
        <v>44926</v>
      </c>
      <c r="T25" s="26" t="s">
        <v>434</v>
      </c>
      <c r="U25" s="30"/>
      <c r="V25" s="26"/>
      <c r="W25" s="48"/>
      <c r="X25" s="48"/>
      <c r="Y25" s="173"/>
      <c r="Z25" s="173"/>
      <c r="AA25" s="30"/>
      <c r="AB25" s="26"/>
      <c r="AC25" s="48"/>
      <c r="AD25" s="48"/>
      <c r="AE25" s="173"/>
      <c r="AF25" s="173"/>
      <c r="AG25" s="30"/>
      <c r="AH25" s="26"/>
      <c r="AI25" s="48"/>
      <c r="AJ25" s="48"/>
      <c r="AK25" s="173"/>
      <c r="AL25" s="173"/>
      <c r="AM25" s="30"/>
      <c r="AN25" s="26"/>
      <c r="AO25" s="48"/>
      <c r="AP25" s="48"/>
      <c r="AQ25" s="173"/>
      <c r="AR25" s="173"/>
      <c r="AS25" s="30"/>
      <c r="AT25" s="26"/>
      <c r="AU25" s="48"/>
      <c r="AV25" s="48"/>
      <c r="AW25" s="173"/>
      <c r="AX25" s="173"/>
      <c r="AY25" s="30"/>
      <c r="AZ25" s="26"/>
      <c r="BA25" s="48"/>
      <c r="BB25" s="48"/>
      <c r="BC25" s="173"/>
      <c r="BD25" s="173"/>
      <c r="BE25" s="30"/>
      <c r="BF25" s="26"/>
      <c r="BG25" s="48"/>
      <c r="BH25" s="48"/>
      <c r="BI25" s="173"/>
      <c r="BJ25" s="173"/>
      <c r="BK25" s="30"/>
      <c r="BL25" s="26"/>
      <c r="BM25" s="48"/>
      <c r="BN25" s="48"/>
      <c r="BO25" s="173"/>
      <c r="BP25" s="173"/>
      <c r="BQ25" s="30"/>
      <c r="BR25" s="26"/>
      <c r="BS25" s="48"/>
      <c r="BT25" s="48"/>
      <c r="BU25" s="173"/>
      <c r="BV25" s="173"/>
      <c r="BW25" s="30"/>
      <c r="BX25" s="26"/>
      <c r="BY25" s="48"/>
      <c r="BZ25" s="48"/>
      <c r="CA25" s="173"/>
      <c r="CB25" s="173"/>
      <c r="CC25" s="30"/>
      <c r="CD25" s="26"/>
      <c r="CE25" s="48"/>
      <c r="CF25" s="48"/>
      <c r="CG25" s="173"/>
      <c r="CH25" s="173"/>
      <c r="CI25" s="30"/>
      <c r="CJ25" s="26"/>
      <c r="CK25" s="48"/>
      <c r="CL25" s="48"/>
      <c r="CM25" s="173"/>
      <c r="CN25" s="185"/>
      <c r="CO25" s="94"/>
      <c r="CP25" s="95"/>
    </row>
    <row r="26" spans="1:94" ht="51.75" customHeight="1" x14ac:dyDescent="0.2">
      <c r="A26" s="89" t="s">
        <v>210</v>
      </c>
      <c r="B26" s="90" t="s">
        <v>169</v>
      </c>
      <c r="C26" s="46" t="s">
        <v>435</v>
      </c>
      <c r="D26" s="28" t="s">
        <v>139</v>
      </c>
      <c r="E26" s="31" t="s">
        <v>436</v>
      </c>
      <c r="F26" s="47" t="s">
        <v>437</v>
      </c>
      <c r="G26" s="91" t="s">
        <v>13</v>
      </c>
      <c r="H26" s="27" t="s">
        <v>438</v>
      </c>
      <c r="I26" s="92">
        <v>10</v>
      </c>
      <c r="J26" s="92">
        <v>5</v>
      </c>
      <c r="K26" s="92">
        <f t="shared" si="0"/>
        <v>50</v>
      </c>
      <c r="L26" s="93" t="str" cm="1">
        <f t="array" ref="L26">_xlfn.IFS(K26&lt;=0,"No aplica",K26&lt;=39,"Débil",K26&lt;=59,"Necesita mejora",K26&lt;=79,"Aceptable",K26&lt;=100,"Fuerte")</f>
        <v>Necesita mejora</v>
      </c>
      <c r="M26" s="91" t="str" cm="1">
        <f t="array" ref="M26">_xlfn.IFS(AND(G26="Bajo",L26="Fuerte"),"Bajo",AND(G26="Bajo",L26="Aceptable"),"Bajo",AND(G26="Bajo",L26="Necesita mejora"),"Moderado",AND(G26="Bajo",L26="Débil"),"Por encima del promedio",AND(G26="Moderado",L26="Fuerte"),"Bajo",AND(G26="Moderado",L26="Aceptable"),"Moderado",AND(G26="Moderado",L26="Necesita mejora"),"Por encima del promedio",AND(G26="Moderado",L26="Débil"),"Alto",AND(G26="Por encima del promedio",L26="Fuerte"),"Moderado",AND(G26="Por encima del promedio",L26="Aceptable"),"Por encima del promedio",AND(G26="Por encima del promedio",L26="Necesita mejora"),"Alto",AND(G26="Por encima del promedio",L26="Débil"),"Alto",AND(G26="Alto",L26="Fuerte"),"Por encima del promedio",AND(G26="Alto",L26="Aceptable"),"Alto",AND(G26="Alto",L26="Necesita mejora"),"Alto",AND(G26="Alto",L26="Débil"),"Alto")</f>
        <v>Alto</v>
      </c>
      <c r="N26" s="29" t="str" cm="1">
        <f t="array" ref="N26">_xlfn.IFS(M26="Bajo","Asumir",M26="Moderado","Reducir",M26="Por encima del promedio","Evitar",M26="Alto","Evitar")</f>
        <v>Evitar</v>
      </c>
      <c r="O26" s="24" t="s">
        <v>439</v>
      </c>
      <c r="P26" s="26" t="s">
        <v>440</v>
      </c>
      <c r="Q26" s="24" t="s">
        <v>335</v>
      </c>
      <c r="R26" s="48">
        <v>44562</v>
      </c>
      <c r="S26" s="48">
        <v>44926</v>
      </c>
      <c r="T26" s="26" t="s">
        <v>441</v>
      </c>
      <c r="U26" s="30"/>
      <c r="V26" s="26"/>
      <c r="W26" s="48"/>
      <c r="X26" s="48"/>
      <c r="Y26" s="173"/>
      <c r="Z26" s="173"/>
      <c r="AA26" s="30"/>
      <c r="AB26" s="26"/>
      <c r="AC26" s="48"/>
      <c r="AD26" s="48"/>
      <c r="AE26" s="173"/>
      <c r="AF26" s="173"/>
      <c r="AG26" s="30"/>
      <c r="AH26" s="26"/>
      <c r="AI26" s="48"/>
      <c r="AJ26" s="48"/>
      <c r="AK26" s="173"/>
      <c r="AL26" s="173"/>
      <c r="AM26" s="30"/>
      <c r="AN26" s="26"/>
      <c r="AO26" s="48"/>
      <c r="AP26" s="48"/>
      <c r="AQ26" s="173"/>
      <c r="AR26" s="173"/>
      <c r="AS26" s="30"/>
      <c r="AT26" s="26"/>
      <c r="AU26" s="48"/>
      <c r="AV26" s="48"/>
      <c r="AW26" s="173"/>
      <c r="AX26" s="173"/>
      <c r="AY26" s="30"/>
      <c r="AZ26" s="26"/>
      <c r="BA26" s="48"/>
      <c r="BB26" s="48"/>
      <c r="BC26" s="173"/>
      <c r="BD26" s="173"/>
      <c r="BE26" s="30"/>
      <c r="BF26" s="26"/>
      <c r="BG26" s="48"/>
      <c r="BH26" s="48"/>
      <c r="BI26" s="173"/>
      <c r="BJ26" s="173"/>
      <c r="BK26" s="30"/>
      <c r="BL26" s="26"/>
      <c r="BM26" s="48"/>
      <c r="BN26" s="48"/>
      <c r="BO26" s="173"/>
      <c r="BP26" s="173"/>
      <c r="BQ26" s="30"/>
      <c r="BR26" s="26"/>
      <c r="BS26" s="48"/>
      <c r="BT26" s="48"/>
      <c r="BU26" s="173"/>
      <c r="BV26" s="173"/>
      <c r="BW26" s="30"/>
      <c r="BX26" s="26"/>
      <c r="BY26" s="48"/>
      <c r="BZ26" s="48"/>
      <c r="CA26" s="173"/>
      <c r="CB26" s="173"/>
      <c r="CC26" s="30"/>
      <c r="CD26" s="26"/>
      <c r="CE26" s="48"/>
      <c r="CF26" s="48"/>
      <c r="CG26" s="173"/>
      <c r="CH26" s="173"/>
      <c r="CI26" s="30"/>
      <c r="CJ26" s="26"/>
      <c r="CK26" s="48"/>
      <c r="CL26" s="48"/>
      <c r="CM26" s="173"/>
      <c r="CN26" s="185"/>
      <c r="CO26" s="94"/>
      <c r="CP26" s="95"/>
    </row>
    <row r="27" spans="1:94" ht="51.75" customHeight="1" x14ac:dyDescent="0.2">
      <c r="A27" s="89" t="s">
        <v>211</v>
      </c>
      <c r="B27" s="90" t="s">
        <v>170</v>
      </c>
      <c r="C27" s="46" t="s">
        <v>442</v>
      </c>
      <c r="D27" s="28" t="s">
        <v>138</v>
      </c>
      <c r="E27" s="31" t="s">
        <v>445</v>
      </c>
      <c r="F27" s="47" t="s">
        <v>446</v>
      </c>
      <c r="G27" s="91" t="s">
        <v>16</v>
      </c>
      <c r="H27" s="27" t="s">
        <v>1133</v>
      </c>
      <c r="I27" s="92">
        <v>15</v>
      </c>
      <c r="J27" s="92">
        <v>4</v>
      </c>
      <c r="K27" s="92">
        <f t="shared" si="0"/>
        <v>60</v>
      </c>
      <c r="L27" s="93" t="str" cm="1">
        <f t="array" ref="L27">_xlfn.IFS(K27&lt;=0,"No aplica",K27&lt;=39,"Débil",K27&lt;=59,"Necesita mejora",K27&lt;=79,"Aceptable",K27&lt;=100,"Fuerte")</f>
        <v>Aceptable</v>
      </c>
      <c r="M27" s="91" t="str" cm="1">
        <f t="array" ref="M27">_xlfn.IFS(AND(G27="Bajo",L27="Fuerte"),"Bajo",AND(G27="Bajo",L27="Aceptable"),"Bajo",AND(G27="Bajo",L27="Necesita mejora"),"Moderado",AND(G27="Bajo",L27="Débil"),"Por encima del promedio",AND(G27="Moderado",L27="Fuerte"),"Bajo",AND(G27="Moderado",L27="Aceptable"),"Moderado",AND(G27="Moderado",L27="Necesita mejora"),"Por encima del promedio",AND(G27="Moderado",L27="Débil"),"Alto",AND(G27="Por encima del promedio",L27="Fuerte"),"Moderado",AND(G27="Por encima del promedio",L27="Aceptable"),"Por encima del promedio",AND(G27="Por encima del promedio",L27="Necesita mejora"),"Alto",AND(G27="Por encima del promedio",L27="Débil"),"Alto",AND(G27="Alto",L27="Fuerte"),"Por encima del promedio",AND(G27="Alto",L27="Aceptable"),"Alto",AND(G27="Alto",L27="Necesita mejora"),"Alto",AND(G27="Alto",L27="Débil"),"Alto")</f>
        <v>Por encima del promedio</v>
      </c>
      <c r="N27" s="29" t="str" cm="1">
        <f t="array" ref="N27">_xlfn.IFS(M27="Bajo","Asumir",M27="Moderado","Reducir",M27="Por encima del promedio","Evitar",M27="Alto","Evitar")</f>
        <v>Evitar</v>
      </c>
      <c r="O27" s="24" t="s">
        <v>454</v>
      </c>
      <c r="P27" s="26" t="s">
        <v>455</v>
      </c>
      <c r="Q27" s="24" t="s">
        <v>335</v>
      </c>
      <c r="R27" s="48">
        <v>44562</v>
      </c>
      <c r="S27" s="48">
        <v>44926</v>
      </c>
      <c r="T27" s="26" t="s">
        <v>456</v>
      </c>
      <c r="U27" s="30"/>
      <c r="V27" s="26"/>
      <c r="W27" s="48"/>
      <c r="X27" s="48"/>
      <c r="Y27" s="173"/>
      <c r="Z27" s="173"/>
      <c r="AA27" s="30"/>
      <c r="AB27" s="26"/>
      <c r="AC27" s="48"/>
      <c r="AD27" s="48"/>
      <c r="AE27" s="173"/>
      <c r="AF27" s="173"/>
      <c r="AG27" s="30"/>
      <c r="AH27" s="26"/>
      <c r="AI27" s="48"/>
      <c r="AJ27" s="48"/>
      <c r="AK27" s="173"/>
      <c r="AL27" s="173"/>
      <c r="AM27" s="30"/>
      <c r="AN27" s="26"/>
      <c r="AO27" s="48"/>
      <c r="AP27" s="48"/>
      <c r="AQ27" s="173"/>
      <c r="AR27" s="173"/>
      <c r="AS27" s="30"/>
      <c r="AT27" s="26"/>
      <c r="AU27" s="48"/>
      <c r="AV27" s="48"/>
      <c r="AW27" s="173"/>
      <c r="AX27" s="173"/>
      <c r="AY27" s="30"/>
      <c r="AZ27" s="26"/>
      <c r="BA27" s="48"/>
      <c r="BB27" s="48"/>
      <c r="BC27" s="173"/>
      <c r="BD27" s="173"/>
      <c r="BE27" s="30"/>
      <c r="BF27" s="26"/>
      <c r="BG27" s="48"/>
      <c r="BH27" s="48"/>
      <c r="BI27" s="173"/>
      <c r="BJ27" s="173"/>
      <c r="BK27" s="30"/>
      <c r="BL27" s="26"/>
      <c r="BM27" s="48"/>
      <c r="BN27" s="48"/>
      <c r="BO27" s="173"/>
      <c r="BP27" s="173"/>
      <c r="BQ27" s="30"/>
      <c r="BR27" s="26"/>
      <c r="BS27" s="48"/>
      <c r="BT27" s="48"/>
      <c r="BU27" s="173"/>
      <c r="BV27" s="173"/>
      <c r="BW27" s="30"/>
      <c r="BX27" s="26"/>
      <c r="BY27" s="48"/>
      <c r="BZ27" s="48"/>
      <c r="CA27" s="173"/>
      <c r="CB27" s="173"/>
      <c r="CC27" s="30"/>
      <c r="CD27" s="26"/>
      <c r="CE27" s="48"/>
      <c r="CF27" s="48"/>
      <c r="CG27" s="173"/>
      <c r="CH27" s="173"/>
      <c r="CI27" s="30"/>
      <c r="CJ27" s="26"/>
      <c r="CK27" s="48"/>
      <c r="CL27" s="48"/>
      <c r="CM27" s="173"/>
      <c r="CN27" s="185"/>
      <c r="CO27" s="94"/>
      <c r="CP27" s="95"/>
    </row>
    <row r="28" spans="1:94" ht="51.75" customHeight="1" x14ac:dyDescent="0.2">
      <c r="A28" s="89" t="s">
        <v>212</v>
      </c>
      <c r="B28" s="90" t="s">
        <v>170</v>
      </c>
      <c r="C28" s="46" t="s">
        <v>443</v>
      </c>
      <c r="D28" s="28" t="s">
        <v>138</v>
      </c>
      <c r="E28" s="31" t="s">
        <v>447</v>
      </c>
      <c r="F28" s="47" t="s">
        <v>448</v>
      </c>
      <c r="G28" s="91" t="s">
        <v>48</v>
      </c>
      <c r="H28" s="27" t="s">
        <v>452</v>
      </c>
      <c r="I28" s="92">
        <v>10</v>
      </c>
      <c r="J28" s="92">
        <v>4</v>
      </c>
      <c r="K28" s="92">
        <f t="shared" si="0"/>
        <v>40</v>
      </c>
      <c r="L28" s="93" t="str" cm="1">
        <f t="array" ref="L28">_xlfn.IFS(K28&lt;=0,"No aplica",K28&lt;=39,"Débil",K28&lt;=59,"Necesita mejora",K28&lt;=79,"Aceptable",K28&lt;=100,"Fuerte")</f>
        <v>Necesita mejora</v>
      </c>
      <c r="M28" s="91" t="str" cm="1">
        <f t="array" ref="M28">_xlfn.IFS(AND(G28="Bajo",L28="Fuerte"),"Bajo",AND(G28="Bajo",L28="Aceptable"),"Bajo",AND(G28="Bajo",L28="Necesita mejora"),"Moderado",AND(G28="Bajo",L28="Débil"),"Por encima del promedio",AND(G28="Moderado",L28="Fuerte"),"Bajo",AND(G28="Moderado",L28="Aceptable"),"Moderado",AND(G28="Moderado",L28="Necesita mejora"),"Por encima del promedio",AND(G28="Moderado",L28="Débil"),"Alto",AND(G28="Por encima del promedio",L28="Fuerte"),"Moderado",AND(G28="Por encima del promedio",L28="Aceptable"),"Por encima del promedio",AND(G28="Por encima del promedio",L28="Necesita mejora"),"Alto",AND(G28="Por encima del promedio",L28="Débil"),"Alto",AND(G28="Alto",L28="Fuerte"),"Por encima del promedio",AND(G28="Alto",L28="Aceptable"),"Alto",AND(G28="Alto",L28="Necesita mejora"),"Alto",AND(G28="Alto",L28="Débil"),"Alto")</f>
        <v>Por encima del promedio</v>
      </c>
      <c r="N28" s="29" t="str" cm="1">
        <f t="array" ref="N28">_xlfn.IFS(M28="Bajo","Asumir",M28="Moderado","Reducir",M28="Por encima del promedio","Evitar",M28="Alto","Evitar")</f>
        <v>Evitar</v>
      </c>
      <c r="O28" s="24" t="s">
        <v>457</v>
      </c>
      <c r="P28" s="26" t="s">
        <v>455</v>
      </c>
      <c r="Q28" s="24" t="s">
        <v>335</v>
      </c>
      <c r="R28" s="48">
        <v>44562</v>
      </c>
      <c r="S28" s="48">
        <v>44926</v>
      </c>
      <c r="T28" s="26" t="s">
        <v>458</v>
      </c>
      <c r="U28" s="30"/>
      <c r="V28" s="26"/>
      <c r="W28" s="48"/>
      <c r="X28" s="48"/>
      <c r="Y28" s="173"/>
      <c r="Z28" s="173"/>
      <c r="AA28" s="30"/>
      <c r="AB28" s="26"/>
      <c r="AC28" s="48"/>
      <c r="AD28" s="48"/>
      <c r="AE28" s="173"/>
      <c r="AF28" s="173"/>
      <c r="AG28" s="30"/>
      <c r="AH28" s="26"/>
      <c r="AI28" s="48"/>
      <c r="AJ28" s="48"/>
      <c r="AK28" s="173"/>
      <c r="AL28" s="173"/>
      <c r="AM28" s="30"/>
      <c r="AN28" s="26"/>
      <c r="AO28" s="48"/>
      <c r="AP28" s="48"/>
      <c r="AQ28" s="173"/>
      <c r="AR28" s="173"/>
      <c r="AS28" s="30"/>
      <c r="AT28" s="26"/>
      <c r="AU28" s="48"/>
      <c r="AV28" s="48"/>
      <c r="AW28" s="173"/>
      <c r="AX28" s="173"/>
      <c r="AY28" s="30"/>
      <c r="AZ28" s="26"/>
      <c r="BA28" s="48"/>
      <c r="BB28" s="48"/>
      <c r="BC28" s="173"/>
      <c r="BD28" s="173"/>
      <c r="BE28" s="30"/>
      <c r="BF28" s="26"/>
      <c r="BG28" s="48"/>
      <c r="BH28" s="48"/>
      <c r="BI28" s="173"/>
      <c r="BJ28" s="173"/>
      <c r="BK28" s="30"/>
      <c r="BL28" s="26"/>
      <c r="BM28" s="48"/>
      <c r="BN28" s="48"/>
      <c r="BO28" s="173"/>
      <c r="BP28" s="173"/>
      <c r="BQ28" s="30"/>
      <c r="BR28" s="26"/>
      <c r="BS28" s="48"/>
      <c r="BT28" s="48"/>
      <c r="BU28" s="173"/>
      <c r="BV28" s="173"/>
      <c r="BW28" s="30"/>
      <c r="BX28" s="26"/>
      <c r="BY28" s="48"/>
      <c r="BZ28" s="48"/>
      <c r="CA28" s="173"/>
      <c r="CB28" s="173"/>
      <c r="CC28" s="30"/>
      <c r="CD28" s="26"/>
      <c r="CE28" s="48"/>
      <c r="CF28" s="48"/>
      <c r="CG28" s="173"/>
      <c r="CH28" s="173"/>
      <c r="CI28" s="30"/>
      <c r="CJ28" s="26"/>
      <c r="CK28" s="48"/>
      <c r="CL28" s="48"/>
      <c r="CM28" s="173"/>
      <c r="CN28" s="185"/>
      <c r="CO28" s="94"/>
      <c r="CP28" s="95"/>
    </row>
    <row r="29" spans="1:94" ht="51.75" customHeight="1" x14ac:dyDescent="0.2">
      <c r="A29" s="89" t="s">
        <v>213</v>
      </c>
      <c r="B29" s="90" t="s">
        <v>170</v>
      </c>
      <c r="C29" s="46" t="s">
        <v>444</v>
      </c>
      <c r="D29" s="28" t="s">
        <v>138</v>
      </c>
      <c r="E29" s="31" t="s">
        <v>449</v>
      </c>
      <c r="F29" s="47" t="s">
        <v>450</v>
      </c>
      <c r="G29" s="91" t="s">
        <v>13</v>
      </c>
      <c r="H29" s="27" t="s">
        <v>453</v>
      </c>
      <c r="I29" s="92">
        <v>15</v>
      </c>
      <c r="J29" s="92">
        <v>2</v>
      </c>
      <c r="K29" s="92">
        <f t="shared" si="0"/>
        <v>30</v>
      </c>
      <c r="L29" s="93" t="str" cm="1">
        <f t="array" ref="L29">_xlfn.IFS(K29&lt;=0,"No aplica",K29&lt;=39,"Débil",K29&lt;=59,"Necesita mejora",K29&lt;=79,"Aceptable",K29&lt;=100,"Fuerte")</f>
        <v>Débil</v>
      </c>
      <c r="M29" s="91" t="str" cm="1">
        <f t="array" ref="M29">_xlfn.IFS(AND(G29="Bajo",L29="Fuerte"),"Bajo",AND(G29="Bajo",L29="Aceptable"),"Bajo",AND(G29="Bajo",L29="Necesita mejora"),"Moderado",AND(G29="Bajo",L29="Débil"),"Por encima del promedio",AND(G29="Moderado",L29="Fuerte"),"Bajo",AND(G29="Moderado",L29="Aceptable"),"Moderado",AND(G29="Moderado",L29="Necesita mejora"),"Por encima del promedio",AND(G29="Moderado",L29="Débil"),"Alto",AND(G29="Por encima del promedio",L29="Fuerte"),"Moderado",AND(G29="Por encima del promedio",L29="Aceptable"),"Por encima del promedio",AND(G29="Por encima del promedio",L29="Necesita mejora"),"Alto",AND(G29="Por encima del promedio",L29="Débil"),"Alto",AND(G29="Alto",L29="Fuerte"),"Por encima del promedio",AND(G29="Alto",L29="Aceptable"),"Alto",AND(G29="Alto",L29="Necesita mejora"),"Alto",AND(G29="Alto",L29="Débil"),"Alto")</f>
        <v>Alto</v>
      </c>
      <c r="N29" s="29" t="str" cm="1">
        <f t="array" ref="N29">_xlfn.IFS(M29="Bajo","Asumir",M29="Moderado","Reducir",M29="Por encima del promedio","Evitar",M29="Alto","Evitar")</f>
        <v>Evitar</v>
      </c>
      <c r="O29" s="24" t="s">
        <v>459</v>
      </c>
      <c r="P29" s="26" t="s">
        <v>455</v>
      </c>
      <c r="Q29" s="24" t="s">
        <v>417</v>
      </c>
      <c r="R29" s="48">
        <v>44562</v>
      </c>
      <c r="S29" s="48">
        <v>44926</v>
      </c>
      <c r="T29" s="26" t="s">
        <v>460</v>
      </c>
      <c r="U29" s="30"/>
      <c r="V29" s="26"/>
      <c r="W29" s="48"/>
      <c r="X29" s="48"/>
      <c r="Y29" s="173"/>
      <c r="Z29" s="173"/>
      <c r="AA29" s="30"/>
      <c r="AB29" s="26"/>
      <c r="AC29" s="48"/>
      <c r="AD29" s="48"/>
      <c r="AE29" s="173"/>
      <c r="AF29" s="173"/>
      <c r="AG29" s="30"/>
      <c r="AH29" s="26"/>
      <c r="AI29" s="48"/>
      <c r="AJ29" s="48"/>
      <c r="AK29" s="173"/>
      <c r="AL29" s="173"/>
      <c r="AM29" s="30"/>
      <c r="AN29" s="26"/>
      <c r="AO29" s="48"/>
      <c r="AP29" s="48"/>
      <c r="AQ29" s="173"/>
      <c r="AR29" s="173"/>
      <c r="AS29" s="30"/>
      <c r="AT29" s="26"/>
      <c r="AU29" s="48"/>
      <c r="AV29" s="48"/>
      <c r="AW29" s="173"/>
      <c r="AX29" s="173"/>
      <c r="AY29" s="30"/>
      <c r="AZ29" s="26"/>
      <c r="BA29" s="48"/>
      <c r="BB29" s="48"/>
      <c r="BC29" s="173"/>
      <c r="BD29" s="173"/>
      <c r="BE29" s="30"/>
      <c r="BF29" s="26"/>
      <c r="BG29" s="48"/>
      <c r="BH29" s="48"/>
      <c r="BI29" s="173"/>
      <c r="BJ29" s="173"/>
      <c r="BK29" s="30"/>
      <c r="BL29" s="26"/>
      <c r="BM29" s="48"/>
      <c r="BN29" s="48"/>
      <c r="BO29" s="173"/>
      <c r="BP29" s="173"/>
      <c r="BQ29" s="30"/>
      <c r="BR29" s="26"/>
      <c r="BS29" s="48"/>
      <c r="BT29" s="48"/>
      <c r="BU29" s="173"/>
      <c r="BV29" s="173"/>
      <c r="BW29" s="30"/>
      <c r="BX29" s="26"/>
      <c r="BY29" s="48"/>
      <c r="BZ29" s="48"/>
      <c r="CA29" s="173"/>
      <c r="CB29" s="173"/>
      <c r="CC29" s="30"/>
      <c r="CD29" s="26"/>
      <c r="CE29" s="48"/>
      <c r="CF29" s="48"/>
      <c r="CG29" s="173"/>
      <c r="CH29" s="173"/>
      <c r="CI29" s="30"/>
      <c r="CJ29" s="26"/>
      <c r="CK29" s="48"/>
      <c r="CL29" s="48"/>
      <c r="CM29" s="173"/>
      <c r="CN29" s="185"/>
      <c r="CO29" s="94"/>
      <c r="CP29" s="95"/>
    </row>
    <row r="30" spans="1:94" ht="51.75" customHeight="1" x14ac:dyDescent="0.2">
      <c r="A30" s="89" t="s">
        <v>214</v>
      </c>
      <c r="B30" s="90" t="s">
        <v>119</v>
      </c>
      <c r="C30" s="46" t="s">
        <v>461</v>
      </c>
      <c r="D30" s="28" t="s">
        <v>138</v>
      </c>
      <c r="E30" s="31" t="s">
        <v>469</v>
      </c>
      <c r="F30" s="47" t="s">
        <v>476</v>
      </c>
      <c r="G30" s="91" t="s">
        <v>19</v>
      </c>
      <c r="H30" s="27" t="s">
        <v>476</v>
      </c>
      <c r="I30" s="92">
        <v>15</v>
      </c>
      <c r="J30" s="92">
        <v>5</v>
      </c>
      <c r="K30" s="92">
        <f t="shared" si="0"/>
        <v>75</v>
      </c>
      <c r="L30" s="93" t="str" cm="1">
        <f t="array" ref="L30">_xlfn.IFS(K30&lt;=0,"No aplica",K30&lt;=39,"Débil",K30&lt;=59,"Necesita mejora",K30&lt;=79,"Aceptable",K30&lt;=100,"Fuerte")</f>
        <v>Aceptable</v>
      </c>
      <c r="M30" s="91" t="str" cm="1">
        <f t="array" ref="M30">_xlfn.IFS(AND(G30="Bajo",L30="Fuerte"),"Bajo",AND(G30="Bajo",L30="Aceptable"),"Bajo",AND(G30="Bajo",L30="Necesita mejora"),"Moderado",AND(G30="Bajo",L30="Débil"),"Por encima del promedio",AND(G30="Moderado",L30="Fuerte"),"Bajo",AND(G30="Moderado",L30="Aceptable"),"Moderado",AND(G30="Moderado",L30="Necesita mejora"),"Por encima del promedio",AND(G30="Moderado",L30="Débil"),"Alto",AND(G30="Por encima del promedio",L30="Fuerte"),"Moderado",AND(G30="Por encima del promedio",L30="Aceptable"),"Por encima del promedio",AND(G30="Por encima del promedio",L30="Necesita mejora"),"Alto",AND(G30="Por encima del promedio",L30="Débil"),"Alto",AND(G30="Alto",L30="Fuerte"),"Por encima del promedio",AND(G30="Alto",L30="Aceptable"),"Alto",AND(G30="Alto",L30="Necesita mejora"),"Alto",AND(G30="Alto",L30="Débil"),"Alto")</f>
        <v>Bajo</v>
      </c>
      <c r="N30" s="29" t="str" cm="1">
        <f t="array" ref="N30">_xlfn.IFS(M30="Bajo","Asumir",M30="Moderado","Reducir",M30="Por encima del promedio","Evitar",M30="Alto","Evitar")</f>
        <v>Asumir</v>
      </c>
      <c r="O30" s="24" t="s">
        <v>483</v>
      </c>
      <c r="P30" s="26" t="s">
        <v>484</v>
      </c>
      <c r="Q30" s="24" t="s">
        <v>335</v>
      </c>
      <c r="R30" s="48">
        <v>44927</v>
      </c>
      <c r="S30" s="48">
        <v>45291</v>
      </c>
      <c r="T30" s="26" t="s">
        <v>485</v>
      </c>
      <c r="U30" s="30"/>
      <c r="V30" s="26"/>
      <c r="W30" s="48"/>
      <c r="X30" s="48"/>
      <c r="Y30" s="173"/>
      <c r="Z30" s="173"/>
      <c r="AA30" s="30"/>
      <c r="AB30" s="26"/>
      <c r="AC30" s="48"/>
      <c r="AD30" s="48"/>
      <c r="AE30" s="173"/>
      <c r="AF30" s="173"/>
      <c r="AG30" s="30"/>
      <c r="AH30" s="26"/>
      <c r="AI30" s="48"/>
      <c r="AJ30" s="48"/>
      <c r="AK30" s="173"/>
      <c r="AL30" s="173"/>
      <c r="AM30" s="30"/>
      <c r="AN30" s="26"/>
      <c r="AO30" s="48"/>
      <c r="AP30" s="48"/>
      <c r="AQ30" s="173"/>
      <c r="AR30" s="173"/>
      <c r="AS30" s="30"/>
      <c r="AT30" s="26"/>
      <c r="AU30" s="48"/>
      <c r="AV30" s="48"/>
      <c r="AW30" s="173"/>
      <c r="AX30" s="173"/>
      <c r="AY30" s="30"/>
      <c r="AZ30" s="26"/>
      <c r="BA30" s="48"/>
      <c r="BB30" s="48"/>
      <c r="BC30" s="173"/>
      <c r="BD30" s="173"/>
      <c r="BE30" s="30"/>
      <c r="BF30" s="26"/>
      <c r="BG30" s="48"/>
      <c r="BH30" s="48"/>
      <c r="BI30" s="173"/>
      <c r="BJ30" s="173"/>
      <c r="BK30" s="30"/>
      <c r="BL30" s="26"/>
      <c r="BM30" s="48"/>
      <c r="BN30" s="48"/>
      <c r="BO30" s="173"/>
      <c r="BP30" s="173"/>
      <c r="BQ30" s="30"/>
      <c r="BR30" s="26"/>
      <c r="BS30" s="48"/>
      <c r="BT30" s="48"/>
      <c r="BU30" s="173"/>
      <c r="BV30" s="173"/>
      <c r="BW30" s="30"/>
      <c r="BX30" s="26"/>
      <c r="BY30" s="48"/>
      <c r="BZ30" s="48"/>
      <c r="CA30" s="173"/>
      <c r="CB30" s="173"/>
      <c r="CC30" s="30"/>
      <c r="CD30" s="26"/>
      <c r="CE30" s="48"/>
      <c r="CF30" s="48"/>
      <c r="CG30" s="173"/>
      <c r="CH30" s="173"/>
      <c r="CI30" s="30"/>
      <c r="CJ30" s="26"/>
      <c r="CK30" s="48"/>
      <c r="CL30" s="48"/>
      <c r="CM30" s="173"/>
      <c r="CN30" s="185"/>
      <c r="CO30" s="94"/>
      <c r="CP30" s="95"/>
    </row>
    <row r="31" spans="1:94" ht="51.75" customHeight="1" x14ac:dyDescent="0.2">
      <c r="A31" s="89" t="s">
        <v>215</v>
      </c>
      <c r="B31" s="90" t="s">
        <v>119</v>
      </c>
      <c r="C31" s="46" t="s">
        <v>462</v>
      </c>
      <c r="D31" s="28" t="s">
        <v>152</v>
      </c>
      <c r="E31" s="31" t="s">
        <v>470</v>
      </c>
      <c r="F31" s="47" t="s">
        <v>477</v>
      </c>
      <c r="G31" s="91" t="s">
        <v>19</v>
      </c>
      <c r="H31" s="27" t="s">
        <v>477</v>
      </c>
      <c r="I31" s="92">
        <v>15</v>
      </c>
      <c r="J31" s="92">
        <v>5</v>
      </c>
      <c r="K31" s="92">
        <f t="shared" si="0"/>
        <v>75</v>
      </c>
      <c r="L31" s="93" t="str" cm="1">
        <f t="array" ref="L31">_xlfn.IFS(K31&lt;=0,"No aplica",K31&lt;=39,"Débil",K31&lt;=59,"Necesita mejora",K31&lt;=79,"Aceptable",K31&lt;=100,"Fuerte")</f>
        <v>Aceptable</v>
      </c>
      <c r="M31" s="91" t="str" cm="1">
        <f t="array" ref="M31">_xlfn.IFS(AND(G31="Bajo",L31="Fuerte"),"Bajo",AND(G31="Bajo",L31="Aceptable"),"Bajo",AND(G31="Bajo",L31="Necesita mejora"),"Moderado",AND(G31="Bajo",L31="Débil"),"Por encima del promedio",AND(G31="Moderado",L31="Fuerte"),"Bajo",AND(G31="Moderado",L31="Aceptable"),"Moderado",AND(G31="Moderado",L31="Necesita mejora"),"Por encima del promedio",AND(G31="Moderado",L31="Débil"),"Alto",AND(G31="Por encima del promedio",L31="Fuerte"),"Moderado",AND(G31="Por encima del promedio",L31="Aceptable"),"Por encima del promedio",AND(G31="Por encima del promedio",L31="Necesita mejora"),"Alto",AND(G31="Por encima del promedio",L31="Débil"),"Alto",AND(G31="Alto",L31="Fuerte"),"Por encima del promedio",AND(G31="Alto",L31="Aceptable"),"Alto",AND(G31="Alto",L31="Necesita mejora"),"Alto",AND(G31="Alto",L31="Débil"),"Alto")</f>
        <v>Bajo</v>
      </c>
      <c r="N31" s="29" t="str" cm="1">
        <f t="array" ref="N31">_xlfn.IFS(M31="Bajo","Asumir",M31="Moderado","Reducir",M31="Por encima del promedio","Evitar",M31="Alto","Evitar")</f>
        <v>Asumir</v>
      </c>
      <c r="O31" s="24" t="s">
        <v>486</v>
      </c>
      <c r="P31" s="26" t="s">
        <v>484</v>
      </c>
      <c r="Q31" s="24" t="s">
        <v>335</v>
      </c>
      <c r="R31" s="48">
        <v>44927</v>
      </c>
      <c r="S31" s="48">
        <v>45291</v>
      </c>
      <c r="T31" s="26" t="s">
        <v>487</v>
      </c>
      <c r="U31" s="30"/>
      <c r="V31" s="26"/>
      <c r="W31" s="48"/>
      <c r="X31" s="48"/>
      <c r="Y31" s="173"/>
      <c r="Z31" s="173"/>
      <c r="AA31" s="30"/>
      <c r="AB31" s="26"/>
      <c r="AC31" s="48"/>
      <c r="AD31" s="48"/>
      <c r="AE31" s="173"/>
      <c r="AF31" s="173"/>
      <c r="AG31" s="30"/>
      <c r="AH31" s="26"/>
      <c r="AI31" s="48"/>
      <c r="AJ31" s="48"/>
      <c r="AK31" s="173"/>
      <c r="AL31" s="173"/>
      <c r="AM31" s="30"/>
      <c r="AN31" s="26"/>
      <c r="AO31" s="48"/>
      <c r="AP31" s="48"/>
      <c r="AQ31" s="173"/>
      <c r="AR31" s="173"/>
      <c r="AS31" s="30"/>
      <c r="AT31" s="26"/>
      <c r="AU31" s="48"/>
      <c r="AV31" s="48"/>
      <c r="AW31" s="173"/>
      <c r="AX31" s="173"/>
      <c r="AY31" s="30"/>
      <c r="AZ31" s="26"/>
      <c r="BA31" s="48"/>
      <c r="BB31" s="48"/>
      <c r="BC31" s="173"/>
      <c r="BD31" s="173"/>
      <c r="BE31" s="30"/>
      <c r="BF31" s="26"/>
      <c r="BG31" s="48"/>
      <c r="BH31" s="48"/>
      <c r="BI31" s="173"/>
      <c r="BJ31" s="173"/>
      <c r="BK31" s="30"/>
      <c r="BL31" s="26"/>
      <c r="BM31" s="48"/>
      <c r="BN31" s="48"/>
      <c r="BO31" s="173"/>
      <c r="BP31" s="173"/>
      <c r="BQ31" s="30"/>
      <c r="BR31" s="26"/>
      <c r="BS31" s="48"/>
      <c r="BT31" s="48"/>
      <c r="BU31" s="173"/>
      <c r="BV31" s="173"/>
      <c r="BW31" s="30"/>
      <c r="BX31" s="26"/>
      <c r="BY31" s="48"/>
      <c r="BZ31" s="48"/>
      <c r="CA31" s="173"/>
      <c r="CB31" s="173"/>
      <c r="CC31" s="30"/>
      <c r="CD31" s="26"/>
      <c r="CE31" s="48"/>
      <c r="CF31" s="48"/>
      <c r="CG31" s="173"/>
      <c r="CH31" s="173"/>
      <c r="CI31" s="30"/>
      <c r="CJ31" s="26"/>
      <c r="CK31" s="48"/>
      <c r="CL31" s="48"/>
      <c r="CM31" s="173"/>
      <c r="CN31" s="185"/>
      <c r="CO31" s="94"/>
      <c r="CP31" s="95"/>
    </row>
    <row r="32" spans="1:94" ht="51.75" customHeight="1" x14ac:dyDescent="0.2">
      <c r="A32" s="89" t="s">
        <v>216</v>
      </c>
      <c r="B32" s="90" t="s">
        <v>119</v>
      </c>
      <c r="C32" s="46" t="s">
        <v>463</v>
      </c>
      <c r="D32" s="28" t="s">
        <v>138</v>
      </c>
      <c r="E32" s="31" t="s">
        <v>471</v>
      </c>
      <c r="F32" s="47" t="s">
        <v>478</v>
      </c>
      <c r="G32" s="91" t="s">
        <v>13</v>
      </c>
      <c r="H32" s="27" t="s">
        <v>478</v>
      </c>
      <c r="I32" s="92">
        <v>15</v>
      </c>
      <c r="J32" s="92">
        <v>4</v>
      </c>
      <c r="K32" s="92">
        <f t="shared" si="0"/>
        <v>60</v>
      </c>
      <c r="L32" s="93" t="str" cm="1">
        <f t="array" ref="L32">_xlfn.IFS(K32&lt;=0,"No aplica",K32&lt;=39,"Débil",K32&lt;=59,"Necesita mejora",K32&lt;=79,"Aceptable",K32&lt;=100,"Fuerte")</f>
        <v>Aceptable</v>
      </c>
      <c r="M32" s="91" t="str" cm="1">
        <f t="array" ref="M32">_xlfn.IFS(AND(G32="Bajo",L32="Fuerte"),"Bajo",AND(G32="Bajo",L32="Aceptable"),"Bajo",AND(G32="Bajo",L32="Necesita mejora"),"Moderado",AND(G32="Bajo",L32="Débil"),"Por encima del promedio",AND(G32="Moderado",L32="Fuerte"),"Bajo",AND(G32="Moderado",L32="Aceptable"),"Moderado",AND(G32="Moderado",L32="Necesita mejora"),"Por encima del promedio",AND(G32="Moderado",L32="Débil"),"Alto",AND(G32="Por encima del promedio",L32="Fuerte"),"Moderado",AND(G32="Por encima del promedio",L32="Aceptable"),"Por encima del promedio",AND(G32="Por encima del promedio",L32="Necesita mejora"),"Alto",AND(G32="Por encima del promedio",L32="Débil"),"Alto",AND(G32="Alto",L32="Fuerte"),"Por encima del promedio",AND(G32="Alto",L32="Aceptable"),"Alto",AND(G32="Alto",L32="Necesita mejora"),"Alto",AND(G32="Alto",L32="Débil"),"Alto")</f>
        <v>Alto</v>
      </c>
      <c r="N32" s="29" t="str" cm="1">
        <f t="array" ref="N32">_xlfn.IFS(M32="Bajo","Asumir",M32="Moderado","Reducir",M32="Por encima del promedio","Evitar",M32="Alto","Evitar")</f>
        <v>Evitar</v>
      </c>
      <c r="O32" s="24" t="s">
        <v>488</v>
      </c>
      <c r="P32" s="26" t="s">
        <v>484</v>
      </c>
      <c r="Q32" s="24" t="s">
        <v>335</v>
      </c>
      <c r="R32" s="48">
        <v>44927</v>
      </c>
      <c r="S32" s="48">
        <v>45291</v>
      </c>
      <c r="T32" s="26" t="s">
        <v>489</v>
      </c>
      <c r="U32" s="30"/>
      <c r="V32" s="26"/>
      <c r="W32" s="48"/>
      <c r="X32" s="48"/>
      <c r="Y32" s="173"/>
      <c r="Z32" s="173"/>
      <c r="AA32" s="30"/>
      <c r="AB32" s="26"/>
      <c r="AC32" s="48"/>
      <c r="AD32" s="48"/>
      <c r="AE32" s="173"/>
      <c r="AF32" s="173"/>
      <c r="AG32" s="30"/>
      <c r="AH32" s="26"/>
      <c r="AI32" s="48"/>
      <c r="AJ32" s="48"/>
      <c r="AK32" s="173"/>
      <c r="AL32" s="173"/>
      <c r="AM32" s="30"/>
      <c r="AN32" s="26"/>
      <c r="AO32" s="48"/>
      <c r="AP32" s="48"/>
      <c r="AQ32" s="173"/>
      <c r="AR32" s="173"/>
      <c r="AS32" s="30"/>
      <c r="AT32" s="26"/>
      <c r="AU32" s="48"/>
      <c r="AV32" s="48"/>
      <c r="AW32" s="173"/>
      <c r="AX32" s="173"/>
      <c r="AY32" s="30"/>
      <c r="AZ32" s="26"/>
      <c r="BA32" s="48"/>
      <c r="BB32" s="48"/>
      <c r="BC32" s="173"/>
      <c r="BD32" s="173"/>
      <c r="BE32" s="30"/>
      <c r="BF32" s="26"/>
      <c r="BG32" s="48"/>
      <c r="BH32" s="48"/>
      <c r="BI32" s="173"/>
      <c r="BJ32" s="173"/>
      <c r="BK32" s="30"/>
      <c r="BL32" s="26"/>
      <c r="BM32" s="48"/>
      <c r="BN32" s="48"/>
      <c r="BO32" s="173"/>
      <c r="BP32" s="173"/>
      <c r="BQ32" s="30"/>
      <c r="BR32" s="26"/>
      <c r="BS32" s="48"/>
      <c r="BT32" s="48"/>
      <c r="BU32" s="173"/>
      <c r="BV32" s="173"/>
      <c r="BW32" s="30"/>
      <c r="BX32" s="26"/>
      <c r="BY32" s="48"/>
      <c r="BZ32" s="48"/>
      <c r="CA32" s="173"/>
      <c r="CB32" s="173"/>
      <c r="CC32" s="30"/>
      <c r="CD32" s="26"/>
      <c r="CE32" s="48"/>
      <c r="CF32" s="48"/>
      <c r="CG32" s="173"/>
      <c r="CH32" s="173"/>
      <c r="CI32" s="30"/>
      <c r="CJ32" s="26"/>
      <c r="CK32" s="48"/>
      <c r="CL32" s="48"/>
      <c r="CM32" s="173"/>
      <c r="CN32" s="185"/>
      <c r="CO32" s="94"/>
      <c r="CP32" s="95"/>
    </row>
    <row r="33" spans="1:94" ht="51.75" customHeight="1" x14ac:dyDescent="0.2">
      <c r="A33" s="89" t="s">
        <v>217</v>
      </c>
      <c r="B33" s="90" t="s">
        <v>119</v>
      </c>
      <c r="C33" s="46" t="s">
        <v>464</v>
      </c>
      <c r="D33" s="28" t="s">
        <v>138</v>
      </c>
      <c r="E33" s="31" t="s">
        <v>472</v>
      </c>
      <c r="F33" s="47" t="s">
        <v>479</v>
      </c>
      <c r="G33" s="91" t="s">
        <v>48</v>
      </c>
      <c r="H33" s="27" t="s">
        <v>479</v>
      </c>
      <c r="I33" s="92">
        <v>15</v>
      </c>
      <c r="J33" s="92">
        <v>5</v>
      </c>
      <c r="K33" s="92">
        <f t="shared" si="0"/>
        <v>75</v>
      </c>
      <c r="L33" s="93" t="str" cm="1">
        <f t="array" ref="L33">_xlfn.IFS(K33&lt;=0,"No aplica",K33&lt;=39,"Débil",K33&lt;=59,"Necesita mejora",K33&lt;=79,"Aceptable",K33&lt;=100,"Fuerte")</f>
        <v>Aceptable</v>
      </c>
      <c r="M33" s="91" t="str" cm="1">
        <f t="array" ref="M33">_xlfn.IFS(AND(G33="Bajo",L33="Fuerte"),"Bajo",AND(G33="Bajo",L33="Aceptable"),"Bajo",AND(G33="Bajo",L33="Necesita mejora"),"Moderado",AND(G33="Bajo",L33="Débil"),"Por encima del promedio",AND(G33="Moderado",L33="Fuerte"),"Bajo",AND(G33="Moderado",L33="Aceptable"),"Moderado",AND(G33="Moderado",L33="Necesita mejora"),"Por encima del promedio",AND(G33="Moderado",L33="Débil"),"Alto",AND(G33="Por encima del promedio",L33="Fuerte"),"Moderado",AND(G33="Por encima del promedio",L33="Aceptable"),"Por encima del promedio",AND(G33="Por encima del promedio",L33="Necesita mejora"),"Alto",AND(G33="Por encima del promedio",L33="Débil"),"Alto",AND(G33="Alto",L33="Fuerte"),"Por encima del promedio",AND(G33="Alto",L33="Aceptable"),"Alto",AND(G33="Alto",L33="Necesita mejora"),"Alto",AND(G33="Alto",L33="Débil"),"Alto")</f>
        <v>Moderado</v>
      </c>
      <c r="N33" s="29" t="str" cm="1">
        <f t="array" ref="N33">_xlfn.IFS(M33="Bajo","Asumir",M33="Moderado","Reducir",M33="Por encima del promedio","Evitar",M33="Alto","Evitar")</f>
        <v>Reducir</v>
      </c>
      <c r="O33" s="24" t="s">
        <v>490</v>
      </c>
      <c r="P33" s="26" t="s">
        <v>484</v>
      </c>
      <c r="Q33" s="24" t="s">
        <v>335</v>
      </c>
      <c r="R33" s="48">
        <v>44927</v>
      </c>
      <c r="S33" s="48">
        <v>45291</v>
      </c>
      <c r="T33" s="26" t="s">
        <v>491</v>
      </c>
      <c r="U33" s="30"/>
      <c r="V33" s="26"/>
      <c r="W33" s="48"/>
      <c r="X33" s="48"/>
      <c r="Y33" s="173"/>
      <c r="Z33" s="173"/>
      <c r="AA33" s="30"/>
      <c r="AB33" s="26"/>
      <c r="AC33" s="48"/>
      <c r="AD33" s="48"/>
      <c r="AE33" s="173"/>
      <c r="AF33" s="173"/>
      <c r="AG33" s="30"/>
      <c r="AH33" s="26"/>
      <c r="AI33" s="48"/>
      <c r="AJ33" s="48"/>
      <c r="AK33" s="173"/>
      <c r="AL33" s="173"/>
      <c r="AM33" s="30"/>
      <c r="AN33" s="26"/>
      <c r="AO33" s="48"/>
      <c r="AP33" s="48"/>
      <c r="AQ33" s="173"/>
      <c r="AR33" s="173"/>
      <c r="AS33" s="30"/>
      <c r="AT33" s="26"/>
      <c r="AU33" s="48"/>
      <c r="AV33" s="48"/>
      <c r="AW33" s="173"/>
      <c r="AX33" s="173"/>
      <c r="AY33" s="30"/>
      <c r="AZ33" s="26"/>
      <c r="BA33" s="48"/>
      <c r="BB33" s="48"/>
      <c r="BC33" s="173"/>
      <c r="BD33" s="173"/>
      <c r="BE33" s="30"/>
      <c r="BF33" s="26"/>
      <c r="BG33" s="48"/>
      <c r="BH33" s="48"/>
      <c r="BI33" s="173"/>
      <c r="BJ33" s="173"/>
      <c r="BK33" s="30"/>
      <c r="BL33" s="26"/>
      <c r="BM33" s="48"/>
      <c r="BN33" s="48"/>
      <c r="BO33" s="173"/>
      <c r="BP33" s="173"/>
      <c r="BQ33" s="30"/>
      <c r="BR33" s="26"/>
      <c r="BS33" s="48"/>
      <c r="BT33" s="48"/>
      <c r="BU33" s="173"/>
      <c r="BV33" s="173"/>
      <c r="BW33" s="30"/>
      <c r="BX33" s="26"/>
      <c r="BY33" s="48"/>
      <c r="BZ33" s="48"/>
      <c r="CA33" s="173"/>
      <c r="CB33" s="173"/>
      <c r="CC33" s="30"/>
      <c r="CD33" s="26"/>
      <c r="CE33" s="48"/>
      <c r="CF33" s="48"/>
      <c r="CG33" s="173"/>
      <c r="CH33" s="173"/>
      <c r="CI33" s="30"/>
      <c r="CJ33" s="26"/>
      <c r="CK33" s="48"/>
      <c r="CL33" s="48"/>
      <c r="CM33" s="173"/>
      <c r="CN33" s="185"/>
      <c r="CO33" s="94"/>
      <c r="CP33" s="95"/>
    </row>
    <row r="34" spans="1:94" ht="51.75" customHeight="1" x14ac:dyDescent="0.2">
      <c r="A34" s="89" t="s">
        <v>218</v>
      </c>
      <c r="B34" s="90" t="s">
        <v>119</v>
      </c>
      <c r="C34" s="46" t="s">
        <v>465</v>
      </c>
      <c r="D34" s="28" t="s">
        <v>138</v>
      </c>
      <c r="E34" s="31" t="s">
        <v>473</v>
      </c>
      <c r="F34" s="47" t="s">
        <v>480</v>
      </c>
      <c r="G34" s="91" t="s">
        <v>48</v>
      </c>
      <c r="H34" s="27" t="s">
        <v>480</v>
      </c>
      <c r="I34" s="92">
        <v>15</v>
      </c>
      <c r="J34" s="92">
        <v>5</v>
      </c>
      <c r="K34" s="92">
        <f t="shared" si="0"/>
        <v>75</v>
      </c>
      <c r="L34" s="93" t="str" cm="1">
        <f t="array" ref="L34">_xlfn.IFS(K34&lt;=0,"No aplica",K34&lt;=39,"Débil",K34&lt;=59,"Necesita mejora",K34&lt;=79,"Aceptable",K34&lt;=100,"Fuerte")</f>
        <v>Aceptable</v>
      </c>
      <c r="M34" s="91" t="str" cm="1">
        <f t="array" ref="M34">_xlfn.IFS(AND(G34="Bajo",L34="Fuerte"),"Bajo",AND(G34="Bajo",L34="Aceptable"),"Bajo",AND(G34="Bajo",L34="Necesita mejora"),"Moderado",AND(G34="Bajo",L34="Débil"),"Por encima del promedio",AND(G34="Moderado",L34="Fuerte"),"Bajo",AND(G34="Moderado",L34="Aceptable"),"Moderado",AND(G34="Moderado",L34="Necesita mejora"),"Por encima del promedio",AND(G34="Moderado",L34="Débil"),"Alto",AND(G34="Por encima del promedio",L34="Fuerte"),"Moderado",AND(G34="Por encima del promedio",L34="Aceptable"),"Por encima del promedio",AND(G34="Por encima del promedio",L34="Necesita mejora"),"Alto",AND(G34="Por encima del promedio",L34="Débil"),"Alto",AND(G34="Alto",L34="Fuerte"),"Por encima del promedio",AND(G34="Alto",L34="Aceptable"),"Alto",AND(G34="Alto",L34="Necesita mejora"),"Alto",AND(G34="Alto",L34="Débil"),"Alto")</f>
        <v>Moderado</v>
      </c>
      <c r="N34" s="29" t="str" cm="1">
        <f t="array" ref="N34">_xlfn.IFS(M34="Bajo","Asumir",M34="Moderado","Reducir",M34="Por encima del promedio","Evitar",M34="Alto","Evitar")</f>
        <v>Reducir</v>
      </c>
      <c r="O34" s="24" t="s">
        <v>492</v>
      </c>
      <c r="P34" s="26" t="s">
        <v>484</v>
      </c>
      <c r="Q34" s="24" t="s">
        <v>335</v>
      </c>
      <c r="R34" s="48">
        <v>44927</v>
      </c>
      <c r="S34" s="48">
        <v>45291</v>
      </c>
      <c r="T34" s="26" t="s">
        <v>493</v>
      </c>
      <c r="U34" s="30"/>
      <c r="V34" s="26"/>
      <c r="W34" s="48"/>
      <c r="X34" s="48"/>
      <c r="Y34" s="173"/>
      <c r="Z34" s="173"/>
      <c r="AA34" s="30"/>
      <c r="AB34" s="26"/>
      <c r="AC34" s="48"/>
      <c r="AD34" s="48"/>
      <c r="AE34" s="173"/>
      <c r="AF34" s="173"/>
      <c r="AG34" s="30"/>
      <c r="AH34" s="26"/>
      <c r="AI34" s="48"/>
      <c r="AJ34" s="48"/>
      <c r="AK34" s="173"/>
      <c r="AL34" s="173"/>
      <c r="AM34" s="30"/>
      <c r="AN34" s="26"/>
      <c r="AO34" s="48"/>
      <c r="AP34" s="48"/>
      <c r="AQ34" s="173"/>
      <c r="AR34" s="173"/>
      <c r="AS34" s="30"/>
      <c r="AT34" s="26"/>
      <c r="AU34" s="48"/>
      <c r="AV34" s="48"/>
      <c r="AW34" s="173"/>
      <c r="AX34" s="173"/>
      <c r="AY34" s="30"/>
      <c r="AZ34" s="26"/>
      <c r="BA34" s="48"/>
      <c r="BB34" s="48"/>
      <c r="BC34" s="173"/>
      <c r="BD34" s="173"/>
      <c r="BE34" s="30"/>
      <c r="BF34" s="26"/>
      <c r="BG34" s="48"/>
      <c r="BH34" s="48"/>
      <c r="BI34" s="173"/>
      <c r="BJ34" s="173"/>
      <c r="BK34" s="30"/>
      <c r="BL34" s="26"/>
      <c r="BM34" s="48"/>
      <c r="BN34" s="48"/>
      <c r="BO34" s="173"/>
      <c r="BP34" s="173"/>
      <c r="BQ34" s="30"/>
      <c r="BR34" s="26"/>
      <c r="BS34" s="48"/>
      <c r="BT34" s="48"/>
      <c r="BU34" s="173"/>
      <c r="BV34" s="173"/>
      <c r="BW34" s="30"/>
      <c r="BX34" s="26"/>
      <c r="BY34" s="48"/>
      <c r="BZ34" s="48"/>
      <c r="CA34" s="173"/>
      <c r="CB34" s="173"/>
      <c r="CC34" s="30"/>
      <c r="CD34" s="26"/>
      <c r="CE34" s="48"/>
      <c r="CF34" s="48"/>
      <c r="CG34" s="173"/>
      <c r="CH34" s="173"/>
      <c r="CI34" s="30"/>
      <c r="CJ34" s="26"/>
      <c r="CK34" s="48"/>
      <c r="CL34" s="48"/>
      <c r="CM34" s="173"/>
      <c r="CN34" s="185"/>
      <c r="CO34" s="94"/>
      <c r="CP34" s="95"/>
    </row>
    <row r="35" spans="1:94" ht="51.75" customHeight="1" x14ac:dyDescent="0.2">
      <c r="A35" s="89" t="s">
        <v>219</v>
      </c>
      <c r="B35" s="90" t="s">
        <v>119</v>
      </c>
      <c r="C35" s="46" t="s">
        <v>466</v>
      </c>
      <c r="D35" s="28" t="s">
        <v>138</v>
      </c>
      <c r="E35" s="31" t="s">
        <v>474</v>
      </c>
      <c r="F35" s="47" t="s">
        <v>481</v>
      </c>
      <c r="G35" s="91" t="s">
        <v>19</v>
      </c>
      <c r="H35" s="27" t="s">
        <v>481</v>
      </c>
      <c r="I35" s="92">
        <v>15</v>
      </c>
      <c r="J35" s="92">
        <v>5</v>
      </c>
      <c r="K35" s="92">
        <f t="shared" si="0"/>
        <v>75</v>
      </c>
      <c r="L35" s="93" t="str" cm="1">
        <f t="array" ref="L35">_xlfn.IFS(K35&lt;=0,"No aplica",K35&lt;=39,"Débil",K35&lt;=59,"Necesita mejora",K35&lt;=79,"Aceptable",K35&lt;=100,"Fuerte")</f>
        <v>Aceptable</v>
      </c>
      <c r="M35" s="91" t="str" cm="1">
        <f t="array" ref="M35">_xlfn.IFS(AND(G35="Bajo",L35="Fuerte"),"Bajo",AND(G35="Bajo",L35="Aceptable"),"Bajo",AND(G35="Bajo",L35="Necesita mejora"),"Moderado",AND(G35="Bajo",L35="Débil"),"Por encima del promedio",AND(G35="Moderado",L35="Fuerte"),"Bajo",AND(G35="Moderado",L35="Aceptable"),"Moderado",AND(G35="Moderado",L35="Necesita mejora"),"Por encima del promedio",AND(G35="Moderado",L35="Débil"),"Alto",AND(G35="Por encima del promedio",L35="Fuerte"),"Moderado",AND(G35="Por encima del promedio",L35="Aceptable"),"Por encima del promedio",AND(G35="Por encima del promedio",L35="Necesita mejora"),"Alto",AND(G35="Por encima del promedio",L35="Débil"),"Alto",AND(G35="Alto",L35="Fuerte"),"Por encima del promedio",AND(G35="Alto",L35="Aceptable"),"Alto",AND(G35="Alto",L35="Necesita mejora"),"Alto",AND(G35="Alto",L35="Débil"),"Alto")</f>
        <v>Bajo</v>
      </c>
      <c r="N35" s="29" t="str" cm="1">
        <f t="array" ref="N35">_xlfn.IFS(M35="Bajo","Asumir",M35="Moderado","Reducir",M35="Por encima del promedio","Evitar",M35="Alto","Evitar")</f>
        <v>Asumir</v>
      </c>
      <c r="O35" s="24" t="s">
        <v>494</v>
      </c>
      <c r="P35" s="26" t="s">
        <v>484</v>
      </c>
      <c r="Q35" s="24" t="s">
        <v>335</v>
      </c>
      <c r="R35" s="48">
        <v>44927</v>
      </c>
      <c r="S35" s="48">
        <v>45291</v>
      </c>
      <c r="T35" s="26" t="s">
        <v>495</v>
      </c>
      <c r="U35" s="30"/>
      <c r="V35" s="26"/>
      <c r="W35" s="48"/>
      <c r="X35" s="48"/>
      <c r="Y35" s="173"/>
      <c r="Z35" s="173"/>
      <c r="AA35" s="30"/>
      <c r="AB35" s="26"/>
      <c r="AC35" s="48"/>
      <c r="AD35" s="48"/>
      <c r="AE35" s="173"/>
      <c r="AF35" s="173"/>
      <c r="AG35" s="30"/>
      <c r="AH35" s="26"/>
      <c r="AI35" s="48"/>
      <c r="AJ35" s="48"/>
      <c r="AK35" s="173"/>
      <c r="AL35" s="173"/>
      <c r="AM35" s="30"/>
      <c r="AN35" s="26"/>
      <c r="AO35" s="48"/>
      <c r="AP35" s="48"/>
      <c r="AQ35" s="173"/>
      <c r="AR35" s="173"/>
      <c r="AS35" s="30"/>
      <c r="AT35" s="26"/>
      <c r="AU35" s="48"/>
      <c r="AV35" s="48"/>
      <c r="AW35" s="173"/>
      <c r="AX35" s="173"/>
      <c r="AY35" s="30"/>
      <c r="AZ35" s="26"/>
      <c r="BA35" s="48"/>
      <c r="BB35" s="48"/>
      <c r="BC35" s="173"/>
      <c r="BD35" s="173"/>
      <c r="BE35" s="30"/>
      <c r="BF35" s="26"/>
      <c r="BG35" s="48"/>
      <c r="BH35" s="48"/>
      <c r="BI35" s="173"/>
      <c r="BJ35" s="173"/>
      <c r="BK35" s="30"/>
      <c r="BL35" s="26"/>
      <c r="BM35" s="48"/>
      <c r="BN35" s="48"/>
      <c r="BO35" s="173"/>
      <c r="BP35" s="173"/>
      <c r="BQ35" s="30"/>
      <c r="BR35" s="26"/>
      <c r="BS35" s="48"/>
      <c r="BT35" s="48"/>
      <c r="BU35" s="173"/>
      <c r="BV35" s="173"/>
      <c r="BW35" s="30"/>
      <c r="BX35" s="26"/>
      <c r="BY35" s="48"/>
      <c r="BZ35" s="48"/>
      <c r="CA35" s="173"/>
      <c r="CB35" s="173"/>
      <c r="CC35" s="30"/>
      <c r="CD35" s="26"/>
      <c r="CE35" s="48"/>
      <c r="CF35" s="48"/>
      <c r="CG35" s="173"/>
      <c r="CH35" s="173"/>
      <c r="CI35" s="30"/>
      <c r="CJ35" s="26"/>
      <c r="CK35" s="48"/>
      <c r="CL35" s="48"/>
      <c r="CM35" s="173"/>
      <c r="CN35" s="185"/>
      <c r="CO35" s="94"/>
      <c r="CP35" s="95"/>
    </row>
    <row r="36" spans="1:94" ht="51.75" customHeight="1" x14ac:dyDescent="0.2">
      <c r="A36" s="89" t="s">
        <v>220</v>
      </c>
      <c r="B36" s="90" t="s">
        <v>119</v>
      </c>
      <c r="C36" s="46" t="s">
        <v>467</v>
      </c>
      <c r="D36" s="28" t="s">
        <v>138</v>
      </c>
      <c r="E36" s="31" t="s">
        <v>475</v>
      </c>
      <c r="F36" s="47" t="s">
        <v>482</v>
      </c>
      <c r="G36" s="91" t="s">
        <v>19</v>
      </c>
      <c r="H36" s="27" t="s">
        <v>482</v>
      </c>
      <c r="I36" s="92">
        <v>15</v>
      </c>
      <c r="J36" s="92">
        <v>5</v>
      </c>
      <c r="K36" s="92">
        <f t="shared" si="0"/>
        <v>75</v>
      </c>
      <c r="L36" s="93" t="str" cm="1">
        <f t="array" ref="L36">_xlfn.IFS(K36&lt;=0,"No aplica",K36&lt;=39,"Débil",K36&lt;=59,"Necesita mejora",K36&lt;=79,"Aceptable",K36&lt;=100,"Fuerte")</f>
        <v>Aceptable</v>
      </c>
      <c r="M36" s="91" t="str" cm="1">
        <f t="array" ref="M36">_xlfn.IFS(AND(G36="Bajo",L36="Fuerte"),"Bajo",AND(G36="Bajo",L36="Aceptable"),"Bajo",AND(G36="Bajo",L36="Necesita mejora"),"Moderado",AND(G36="Bajo",L36="Débil"),"Por encima del promedio",AND(G36="Moderado",L36="Fuerte"),"Bajo",AND(G36="Moderado",L36="Aceptable"),"Moderado",AND(G36="Moderado",L36="Necesita mejora"),"Por encima del promedio",AND(G36="Moderado",L36="Débil"),"Alto",AND(G36="Por encima del promedio",L36="Fuerte"),"Moderado",AND(G36="Por encima del promedio",L36="Aceptable"),"Por encima del promedio",AND(G36="Por encima del promedio",L36="Necesita mejora"),"Alto",AND(G36="Por encima del promedio",L36="Débil"),"Alto",AND(G36="Alto",L36="Fuerte"),"Por encima del promedio",AND(G36="Alto",L36="Aceptable"),"Alto",AND(G36="Alto",L36="Necesita mejora"),"Alto",AND(G36="Alto",L36="Débil"),"Alto")</f>
        <v>Bajo</v>
      </c>
      <c r="N36" s="29" t="str" cm="1">
        <f t="array" ref="N36">_xlfn.IFS(M36="Bajo","Asumir",M36="Moderado","Reducir",M36="Por encima del promedio","Evitar",M36="Alto","Evitar")</f>
        <v>Asumir</v>
      </c>
      <c r="O36" s="24" t="s">
        <v>496</v>
      </c>
      <c r="P36" s="26" t="s">
        <v>484</v>
      </c>
      <c r="Q36" s="24" t="s">
        <v>335</v>
      </c>
      <c r="R36" s="48">
        <v>44927</v>
      </c>
      <c r="S36" s="48">
        <v>45291</v>
      </c>
      <c r="T36" s="26" t="s">
        <v>497</v>
      </c>
      <c r="U36" s="30"/>
      <c r="V36" s="26"/>
      <c r="W36" s="48"/>
      <c r="X36" s="48"/>
      <c r="Y36" s="173"/>
      <c r="Z36" s="173"/>
      <c r="AA36" s="30"/>
      <c r="AB36" s="26"/>
      <c r="AC36" s="48"/>
      <c r="AD36" s="48"/>
      <c r="AE36" s="173"/>
      <c r="AF36" s="173"/>
      <c r="AG36" s="30"/>
      <c r="AH36" s="26"/>
      <c r="AI36" s="48"/>
      <c r="AJ36" s="48"/>
      <c r="AK36" s="173"/>
      <c r="AL36" s="173"/>
      <c r="AM36" s="30"/>
      <c r="AN36" s="26"/>
      <c r="AO36" s="48"/>
      <c r="AP36" s="48"/>
      <c r="AQ36" s="173"/>
      <c r="AR36" s="173"/>
      <c r="AS36" s="30"/>
      <c r="AT36" s="26"/>
      <c r="AU36" s="48"/>
      <c r="AV36" s="48"/>
      <c r="AW36" s="173"/>
      <c r="AX36" s="173"/>
      <c r="AY36" s="30"/>
      <c r="AZ36" s="26"/>
      <c r="BA36" s="48"/>
      <c r="BB36" s="48"/>
      <c r="BC36" s="173"/>
      <c r="BD36" s="173"/>
      <c r="BE36" s="30"/>
      <c r="BF36" s="26"/>
      <c r="BG36" s="48"/>
      <c r="BH36" s="48"/>
      <c r="BI36" s="173"/>
      <c r="BJ36" s="173"/>
      <c r="BK36" s="30"/>
      <c r="BL36" s="26"/>
      <c r="BM36" s="48"/>
      <c r="BN36" s="48"/>
      <c r="BO36" s="173"/>
      <c r="BP36" s="173"/>
      <c r="BQ36" s="30"/>
      <c r="BR36" s="26"/>
      <c r="BS36" s="48"/>
      <c r="BT36" s="48"/>
      <c r="BU36" s="173"/>
      <c r="BV36" s="173"/>
      <c r="BW36" s="30"/>
      <c r="BX36" s="26"/>
      <c r="BY36" s="48"/>
      <c r="BZ36" s="48"/>
      <c r="CA36" s="173"/>
      <c r="CB36" s="173"/>
      <c r="CC36" s="30"/>
      <c r="CD36" s="26"/>
      <c r="CE36" s="48"/>
      <c r="CF36" s="48"/>
      <c r="CG36" s="173"/>
      <c r="CH36" s="173"/>
      <c r="CI36" s="30"/>
      <c r="CJ36" s="26"/>
      <c r="CK36" s="48"/>
      <c r="CL36" s="48"/>
      <c r="CM36" s="173"/>
      <c r="CN36" s="185"/>
      <c r="CO36" s="94"/>
      <c r="CP36" s="95"/>
    </row>
    <row r="37" spans="1:94" ht="51.75" customHeight="1" x14ac:dyDescent="0.2">
      <c r="A37" s="89" t="s">
        <v>221</v>
      </c>
      <c r="B37" s="90" t="s">
        <v>20</v>
      </c>
      <c r="C37" s="46" t="s">
        <v>498</v>
      </c>
      <c r="D37" s="28" t="s">
        <v>138</v>
      </c>
      <c r="E37" s="31" t="s">
        <v>503</v>
      </c>
      <c r="F37" s="47" t="s">
        <v>504</v>
      </c>
      <c r="G37" s="91" t="s">
        <v>13</v>
      </c>
      <c r="H37" s="27" t="s">
        <v>517</v>
      </c>
      <c r="I37" s="92">
        <v>10</v>
      </c>
      <c r="J37" s="92">
        <v>4</v>
      </c>
      <c r="K37" s="92">
        <f t="shared" ref="K37" si="1">+I37*J37</f>
        <v>40</v>
      </c>
      <c r="L37" s="93" t="str" cm="1">
        <f t="array" ref="L37">_xlfn.IFS(K37&lt;=0,"No aplica",K37&lt;=39,"Débil",K37&lt;=59,"Necesita mejora",K37&lt;=79,"Aceptable",K37&lt;=100,"Fuerte")</f>
        <v>Necesita mejora</v>
      </c>
      <c r="M37" s="91" t="str" cm="1">
        <f t="array" ref="M37">_xlfn.IFS(AND(G37="Bajo",L37="Fuerte"),"Bajo",AND(G37="Bajo",L37="Aceptable"),"Bajo",AND(G37="Bajo",L37="Necesita mejora"),"Moderado",AND(G37="Bajo",L37="Débil"),"Por encima del promedio",AND(G37="Moderado",L37="Fuerte"),"Bajo",AND(G37="Moderado",L37="Aceptable"),"Moderado",AND(G37="Moderado",L37="Necesita mejora"),"Por encima del promedio",AND(G37="Moderado",L37="Débil"),"Alto",AND(G37="Por encima del promedio",L37="Fuerte"),"Moderado",AND(G37="Por encima del promedio",L37="Aceptable"),"Por encima del promedio",AND(G37="Por encima del promedio",L37="Necesita mejora"),"Alto",AND(G37="Por encima del promedio",L37="Débil"),"Alto",AND(G37="Alto",L37="Fuerte"),"Por encima del promedio",AND(G37="Alto",L37="Aceptable"),"Alto",AND(G37="Alto",L37="Necesita mejora"),"Alto",AND(G37="Alto",L37="Débil"),"Alto")</f>
        <v>Alto</v>
      </c>
      <c r="N37" s="29" t="str" cm="1">
        <f t="array" ref="N37">_xlfn.IFS(M37="Bajo","Asumir",M37="Moderado","Reducir",M37="Por encima del promedio","Evitar",M37="Alto","Evitar")</f>
        <v>Evitar</v>
      </c>
      <c r="O37" s="24" t="s">
        <v>525</v>
      </c>
      <c r="P37" s="26" t="s">
        <v>526</v>
      </c>
      <c r="Q37" s="24" t="s">
        <v>335</v>
      </c>
      <c r="R37" s="48">
        <v>44562</v>
      </c>
      <c r="S37" s="48">
        <v>44926</v>
      </c>
      <c r="T37" s="26" t="s">
        <v>527</v>
      </c>
      <c r="U37" s="30"/>
      <c r="V37" s="26"/>
      <c r="W37" s="48"/>
      <c r="X37" s="48"/>
      <c r="Y37" s="173"/>
      <c r="Z37" s="173"/>
      <c r="AA37" s="30"/>
      <c r="AB37" s="26"/>
      <c r="AC37" s="48"/>
      <c r="AD37" s="48"/>
      <c r="AE37" s="173"/>
      <c r="AF37" s="173"/>
      <c r="AG37" s="30"/>
      <c r="AH37" s="26"/>
      <c r="AI37" s="48"/>
      <c r="AJ37" s="48"/>
      <c r="AK37" s="173"/>
      <c r="AL37" s="173"/>
      <c r="AM37" s="30"/>
      <c r="AN37" s="26"/>
      <c r="AO37" s="48"/>
      <c r="AP37" s="48"/>
      <c r="AQ37" s="173"/>
      <c r="AR37" s="173"/>
      <c r="AS37" s="30"/>
      <c r="AT37" s="26"/>
      <c r="AU37" s="48"/>
      <c r="AV37" s="48"/>
      <c r="AW37" s="173"/>
      <c r="AX37" s="173"/>
      <c r="AY37" s="30"/>
      <c r="AZ37" s="26"/>
      <c r="BA37" s="48"/>
      <c r="BB37" s="48"/>
      <c r="BC37" s="173"/>
      <c r="BD37" s="173"/>
      <c r="BE37" s="30"/>
      <c r="BF37" s="26"/>
      <c r="BG37" s="48"/>
      <c r="BH37" s="48"/>
      <c r="BI37" s="173"/>
      <c r="BJ37" s="173"/>
      <c r="BK37" s="30"/>
      <c r="BL37" s="26"/>
      <c r="BM37" s="48"/>
      <c r="BN37" s="48"/>
      <c r="BO37" s="173"/>
      <c r="BP37" s="173"/>
      <c r="BQ37" s="30"/>
      <c r="BR37" s="26"/>
      <c r="BS37" s="48"/>
      <c r="BT37" s="48"/>
      <c r="BU37" s="173"/>
      <c r="BV37" s="173"/>
      <c r="BW37" s="30"/>
      <c r="BX37" s="26"/>
      <c r="BY37" s="48"/>
      <c r="BZ37" s="48"/>
      <c r="CA37" s="173"/>
      <c r="CB37" s="173"/>
      <c r="CC37" s="30"/>
      <c r="CD37" s="26"/>
      <c r="CE37" s="48"/>
      <c r="CF37" s="48"/>
      <c r="CG37" s="173"/>
      <c r="CH37" s="173"/>
      <c r="CI37" s="30"/>
      <c r="CJ37" s="26"/>
      <c r="CK37" s="48"/>
      <c r="CL37" s="48"/>
      <c r="CM37" s="173"/>
      <c r="CN37" s="185"/>
      <c r="CO37" s="94"/>
      <c r="CP37" s="95"/>
    </row>
    <row r="38" spans="1:94" ht="51.75" customHeight="1" x14ac:dyDescent="0.2">
      <c r="A38" s="89" t="s">
        <v>222</v>
      </c>
      <c r="B38" s="90" t="s">
        <v>70</v>
      </c>
      <c r="C38" s="46" t="s">
        <v>499</v>
      </c>
      <c r="D38" s="28" t="s">
        <v>138</v>
      </c>
      <c r="E38" s="31" t="s">
        <v>505</v>
      </c>
      <c r="F38" s="47" t="s">
        <v>506</v>
      </c>
      <c r="G38" s="91" t="s">
        <v>13</v>
      </c>
      <c r="H38" s="27" t="s">
        <v>518</v>
      </c>
      <c r="I38" s="92">
        <v>10</v>
      </c>
      <c r="J38" s="92">
        <v>4</v>
      </c>
      <c r="K38" s="92">
        <f t="shared" si="0"/>
        <v>40</v>
      </c>
      <c r="L38" s="93" t="str" cm="1">
        <f t="array" ref="L38">_xlfn.IFS(K38&lt;=0,"No aplica",K38&lt;=39,"Débil",K38&lt;=59,"Necesita mejora",K38&lt;=79,"Aceptable",K38&lt;=100,"Fuerte")</f>
        <v>Necesita mejora</v>
      </c>
      <c r="M38" s="91" t="str" cm="1">
        <f t="array" ref="M38">_xlfn.IFS(AND(G38="Bajo",L38="Fuerte"),"Bajo",AND(G38="Bajo",L38="Aceptable"),"Bajo",AND(G38="Bajo",L38="Necesita mejora"),"Moderado",AND(G38="Bajo",L38="Débil"),"Por encima del promedio",AND(G38="Moderado",L38="Fuerte"),"Bajo",AND(G38="Moderado",L38="Aceptable"),"Moderado",AND(G38="Moderado",L38="Necesita mejora"),"Por encima del promedio",AND(G38="Moderado",L38="Débil"),"Alto",AND(G38="Por encima del promedio",L38="Fuerte"),"Moderado",AND(G38="Por encima del promedio",L38="Aceptable"),"Por encima del promedio",AND(G38="Por encima del promedio",L38="Necesita mejora"),"Alto",AND(G38="Por encima del promedio",L38="Débil"),"Alto",AND(G38="Alto",L38="Fuerte"),"Por encima del promedio",AND(G38="Alto",L38="Aceptable"),"Alto",AND(G38="Alto",L38="Necesita mejora"),"Alto",AND(G38="Alto",L38="Débil"),"Alto")</f>
        <v>Alto</v>
      </c>
      <c r="N38" s="29" t="str" cm="1">
        <f t="array" ref="N38">_xlfn.IFS(M38="Bajo","Asumir",M38="Moderado","Reducir",M38="Por encima del promedio","Evitar",M38="Alto","Evitar")</f>
        <v>Evitar</v>
      </c>
      <c r="O38" s="24" t="s">
        <v>528</v>
      </c>
      <c r="P38" s="26" t="s">
        <v>526</v>
      </c>
      <c r="Q38" s="24" t="s">
        <v>335</v>
      </c>
      <c r="R38" s="48">
        <v>44562</v>
      </c>
      <c r="S38" s="48">
        <v>44926</v>
      </c>
      <c r="T38" s="26" t="s">
        <v>529</v>
      </c>
      <c r="U38" s="30"/>
      <c r="V38" s="26"/>
      <c r="W38" s="48"/>
      <c r="X38" s="48"/>
      <c r="Y38" s="173"/>
      <c r="Z38" s="173"/>
      <c r="AA38" s="30"/>
      <c r="AB38" s="26"/>
      <c r="AC38" s="48"/>
      <c r="AD38" s="48"/>
      <c r="AE38" s="173"/>
      <c r="AF38" s="173"/>
      <c r="AG38" s="30"/>
      <c r="AH38" s="26"/>
      <c r="AI38" s="48"/>
      <c r="AJ38" s="48"/>
      <c r="AK38" s="173"/>
      <c r="AL38" s="173"/>
      <c r="AM38" s="30"/>
      <c r="AN38" s="26"/>
      <c r="AO38" s="48"/>
      <c r="AP38" s="48"/>
      <c r="AQ38" s="173"/>
      <c r="AR38" s="173"/>
      <c r="AS38" s="30"/>
      <c r="AT38" s="26"/>
      <c r="AU38" s="48"/>
      <c r="AV38" s="48"/>
      <c r="AW38" s="173"/>
      <c r="AX38" s="173"/>
      <c r="AY38" s="30"/>
      <c r="AZ38" s="26"/>
      <c r="BA38" s="48"/>
      <c r="BB38" s="48"/>
      <c r="BC38" s="173"/>
      <c r="BD38" s="173"/>
      <c r="BE38" s="30"/>
      <c r="BF38" s="26"/>
      <c r="BG38" s="48"/>
      <c r="BH38" s="48"/>
      <c r="BI38" s="173"/>
      <c r="BJ38" s="173"/>
      <c r="BK38" s="30"/>
      <c r="BL38" s="26"/>
      <c r="BM38" s="48"/>
      <c r="BN38" s="48"/>
      <c r="BO38" s="173"/>
      <c r="BP38" s="173"/>
      <c r="BQ38" s="30"/>
      <c r="BR38" s="26"/>
      <c r="BS38" s="48"/>
      <c r="BT38" s="48"/>
      <c r="BU38" s="173"/>
      <c r="BV38" s="173"/>
      <c r="BW38" s="30"/>
      <c r="BX38" s="26"/>
      <c r="BY38" s="48"/>
      <c r="BZ38" s="48"/>
      <c r="CA38" s="173"/>
      <c r="CB38" s="173"/>
      <c r="CC38" s="30"/>
      <c r="CD38" s="26"/>
      <c r="CE38" s="48"/>
      <c r="CF38" s="48"/>
      <c r="CG38" s="173"/>
      <c r="CH38" s="173"/>
      <c r="CI38" s="30"/>
      <c r="CJ38" s="26"/>
      <c r="CK38" s="48"/>
      <c r="CL38" s="48"/>
      <c r="CM38" s="173"/>
      <c r="CN38" s="185"/>
      <c r="CO38" s="94"/>
      <c r="CP38" s="95"/>
    </row>
    <row r="39" spans="1:94" ht="49.5" customHeight="1" x14ac:dyDescent="0.2">
      <c r="A39" s="89" t="s">
        <v>223</v>
      </c>
      <c r="B39" s="90" t="s">
        <v>20</v>
      </c>
      <c r="C39" s="46" t="s">
        <v>500</v>
      </c>
      <c r="D39" s="28" t="s">
        <v>138</v>
      </c>
      <c r="E39" s="31" t="s">
        <v>507</v>
      </c>
      <c r="F39" s="47" t="s">
        <v>508</v>
      </c>
      <c r="G39" s="91" t="s">
        <v>13</v>
      </c>
      <c r="H39" s="27" t="s">
        <v>519</v>
      </c>
      <c r="I39" s="92">
        <v>15</v>
      </c>
      <c r="J39" s="92">
        <v>4</v>
      </c>
      <c r="K39" s="92">
        <f t="shared" si="0"/>
        <v>60</v>
      </c>
      <c r="L39" s="93" t="str" cm="1">
        <f t="array" ref="L39">_xlfn.IFS(K39&lt;=0,"No aplica",K39&lt;=39,"Débil",K39&lt;=59,"Necesita mejora",K39&lt;=79,"Aceptable",K39&lt;=100,"Fuerte")</f>
        <v>Aceptable</v>
      </c>
      <c r="M39" s="91" t="str" cm="1">
        <f t="array" ref="M39">_xlfn.IFS(AND(G39="Bajo",L39="Fuerte"),"Bajo",AND(G39="Bajo",L39="Aceptable"),"Bajo",AND(G39="Bajo",L39="Necesita mejora"),"Moderado",AND(G39="Bajo",L39="Débil"),"Por encima del promedio",AND(G39="Moderado",L39="Fuerte"),"Bajo",AND(G39="Moderado",L39="Aceptable"),"Moderado",AND(G39="Moderado",L39="Necesita mejora"),"Por encima del promedio",AND(G39="Moderado",L39="Débil"),"Alto",AND(G39="Por encima del promedio",L39="Fuerte"),"Moderado",AND(G39="Por encima del promedio",L39="Aceptable"),"Por encima del promedio",AND(G39="Por encima del promedio",L39="Necesita mejora"),"Alto",AND(G39="Por encima del promedio",L39="Débil"),"Alto",AND(G39="Alto",L39="Fuerte"),"Por encima del promedio",AND(G39="Alto",L39="Aceptable"),"Alto",AND(G39="Alto",L39="Necesita mejora"),"Alto",AND(G39="Alto",L39="Débil"),"Alto")</f>
        <v>Alto</v>
      </c>
      <c r="N39" s="29" t="str" cm="1">
        <f t="array" ref="N39">_xlfn.IFS(M39="Bajo","Asumir",M39="Moderado","Reducir",M39="Por encima del promedio","Evitar",M39="Alto","Evitar")</f>
        <v>Evitar</v>
      </c>
      <c r="O39" s="24" t="s">
        <v>530</v>
      </c>
      <c r="P39" s="26" t="s">
        <v>526</v>
      </c>
      <c r="Q39" s="24" t="s">
        <v>387</v>
      </c>
      <c r="R39" s="48">
        <v>44562</v>
      </c>
      <c r="S39" s="48">
        <v>44926</v>
      </c>
      <c r="T39" s="26" t="s">
        <v>531</v>
      </c>
      <c r="U39" s="30"/>
      <c r="V39" s="26"/>
      <c r="W39" s="48"/>
      <c r="X39" s="48"/>
      <c r="Y39" s="173"/>
      <c r="Z39" s="173"/>
      <c r="AA39" s="30"/>
      <c r="AB39" s="26"/>
      <c r="AC39" s="48"/>
      <c r="AD39" s="48"/>
      <c r="AE39" s="173"/>
      <c r="AF39" s="173"/>
      <c r="AG39" s="30"/>
      <c r="AH39" s="26"/>
      <c r="AI39" s="48"/>
      <c r="AJ39" s="48"/>
      <c r="AK39" s="173"/>
      <c r="AL39" s="173"/>
      <c r="AM39" s="30"/>
      <c r="AN39" s="26"/>
      <c r="AO39" s="48"/>
      <c r="AP39" s="48"/>
      <c r="AQ39" s="173"/>
      <c r="AR39" s="173"/>
      <c r="AS39" s="30"/>
      <c r="AT39" s="26"/>
      <c r="AU39" s="48"/>
      <c r="AV39" s="48"/>
      <c r="AW39" s="173"/>
      <c r="AX39" s="173"/>
      <c r="AY39" s="30"/>
      <c r="AZ39" s="26"/>
      <c r="BA39" s="48"/>
      <c r="BB39" s="48"/>
      <c r="BC39" s="173"/>
      <c r="BD39" s="173"/>
      <c r="BE39" s="30"/>
      <c r="BF39" s="26"/>
      <c r="BG39" s="48"/>
      <c r="BH39" s="48"/>
      <c r="BI39" s="173"/>
      <c r="BJ39" s="173"/>
      <c r="BK39" s="30"/>
      <c r="BL39" s="26"/>
      <c r="BM39" s="48"/>
      <c r="BN39" s="48"/>
      <c r="BO39" s="173"/>
      <c r="BP39" s="173"/>
      <c r="BQ39" s="30"/>
      <c r="BR39" s="26"/>
      <c r="BS39" s="48"/>
      <c r="BT39" s="48"/>
      <c r="BU39" s="173"/>
      <c r="BV39" s="173"/>
      <c r="BW39" s="30"/>
      <c r="BX39" s="26"/>
      <c r="BY39" s="48"/>
      <c r="BZ39" s="48"/>
      <c r="CA39" s="173"/>
      <c r="CB39" s="173"/>
      <c r="CC39" s="30"/>
      <c r="CD39" s="26"/>
      <c r="CE39" s="48"/>
      <c r="CF39" s="48"/>
      <c r="CG39" s="173"/>
      <c r="CH39" s="173"/>
      <c r="CI39" s="30"/>
      <c r="CJ39" s="26"/>
      <c r="CK39" s="48"/>
      <c r="CL39" s="48"/>
      <c r="CM39" s="173"/>
      <c r="CN39" s="185"/>
      <c r="CO39" s="94"/>
      <c r="CP39" s="95"/>
    </row>
    <row r="40" spans="1:94" ht="49.5" customHeight="1" x14ac:dyDescent="0.2">
      <c r="A40" s="89" t="s">
        <v>224</v>
      </c>
      <c r="B40" s="90" t="s">
        <v>20</v>
      </c>
      <c r="C40" s="46" t="s">
        <v>501</v>
      </c>
      <c r="D40" s="28" t="s">
        <v>138</v>
      </c>
      <c r="E40" s="31" t="s">
        <v>509</v>
      </c>
      <c r="F40" s="47" t="s">
        <v>510</v>
      </c>
      <c r="G40" s="91" t="s">
        <v>13</v>
      </c>
      <c r="H40" s="27" t="s">
        <v>520</v>
      </c>
      <c r="I40" s="92">
        <v>5</v>
      </c>
      <c r="J40" s="92">
        <v>4</v>
      </c>
      <c r="K40" s="92">
        <f t="shared" si="0"/>
        <v>20</v>
      </c>
      <c r="L40" s="93" t="str" cm="1">
        <f t="array" ref="L40">_xlfn.IFS(K40&lt;=0,"No aplica",K40&lt;=39,"Débil",K40&lt;=59,"Necesita mejora",K40&lt;=79,"Aceptable",K40&lt;=100,"Fuerte")</f>
        <v>Débil</v>
      </c>
      <c r="M40" s="91" t="str" cm="1">
        <f t="array" ref="M40">_xlfn.IFS(AND(G40="Bajo",L40="Fuerte"),"Bajo",AND(G40="Bajo",L40="Aceptable"),"Bajo",AND(G40="Bajo",L40="Necesita mejora"),"Moderado",AND(G40="Bajo",L40="Débil"),"Por encima del promedio",AND(G40="Moderado",L40="Fuerte"),"Bajo",AND(G40="Moderado",L40="Aceptable"),"Moderado",AND(G40="Moderado",L40="Necesita mejora"),"Por encima del promedio",AND(G40="Moderado",L40="Débil"),"Alto",AND(G40="Por encima del promedio",L40="Fuerte"),"Moderado",AND(G40="Por encima del promedio",L40="Aceptable"),"Por encima del promedio",AND(G40="Por encima del promedio",L40="Necesita mejora"),"Alto",AND(G40="Por encima del promedio",L40="Débil"),"Alto",AND(G40="Alto",L40="Fuerte"),"Por encima del promedio",AND(G40="Alto",L40="Aceptable"),"Alto",AND(G40="Alto",L40="Necesita mejora"),"Alto",AND(G40="Alto",L40="Débil"),"Alto")</f>
        <v>Alto</v>
      </c>
      <c r="N40" s="29" t="str" cm="1">
        <f t="array" ref="N40">_xlfn.IFS(M40="Bajo","Asumir",M40="Moderado","Reducir",M40="Por encima del promedio","Evitar",M40="Alto","Evitar")</f>
        <v>Evitar</v>
      </c>
      <c r="O40" s="24" t="s">
        <v>532</v>
      </c>
      <c r="P40" s="26" t="s">
        <v>533</v>
      </c>
      <c r="Q40" s="24" t="s">
        <v>335</v>
      </c>
      <c r="R40" s="48">
        <v>44562</v>
      </c>
      <c r="S40" s="48">
        <v>44926</v>
      </c>
      <c r="T40" s="26" t="s">
        <v>534</v>
      </c>
      <c r="U40" s="30"/>
      <c r="V40" s="26"/>
      <c r="W40" s="48"/>
      <c r="X40" s="48"/>
      <c r="Y40" s="173"/>
      <c r="Z40" s="173"/>
      <c r="AA40" s="30"/>
      <c r="AB40" s="26"/>
      <c r="AC40" s="48"/>
      <c r="AD40" s="48"/>
      <c r="AE40" s="173"/>
      <c r="AF40" s="173"/>
      <c r="AG40" s="30"/>
      <c r="AH40" s="26"/>
      <c r="AI40" s="48"/>
      <c r="AJ40" s="48"/>
      <c r="AK40" s="173"/>
      <c r="AL40" s="173"/>
      <c r="AM40" s="30"/>
      <c r="AN40" s="26"/>
      <c r="AO40" s="48"/>
      <c r="AP40" s="48"/>
      <c r="AQ40" s="173"/>
      <c r="AR40" s="173"/>
      <c r="AS40" s="30"/>
      <c r="AT40" s="26"/>
      <c r="AU40" s="48"/>
      <c r="AV40" s="48"/>
      <c r="AW40" s="173"/>
      <c r="AX40" s="173"/>
      <c r="AY40" s="30"/>
      <c r="AZ40" s="26"/>
      <c r="BA40" s="48"/>
      <c r="BB40" s="48"/>
      <c r="BC40" s="173"/>
      <c r="BD40" s="173"/>
      <c r="BE40" s="30"/>
      <c r="BF40" s="26"/>
      <c r="BG40" s="48"/>
      <c r="BH40" s="48"/>
      <c r="BI40" s="173"/>
      <c r="BJ40" s="173"/>
      <c r="BK40" s="30"/>
      <c r="BL40" s="26"/>
      <c r="BM40" s="48"/>
      <c r="BN40" s="48"/>
      <c r="BO40" s="173"/>
      <c r="BP40" s="173"/>
      <c r="BQ40" s="30"/>
      <c r="BR40" s="26"/>
      <c r="BS40" s="48"/>
      <c r="BT40" s="48"/>
      <c r="BU40" s="173"/>
      <c r="BV40" s="173"/>
      <c r="BW40" s="30"/>
      <c r="BX40" s="26"/>
      <c r="BY40" s="48"/>
      <c r="BZ40" s="48"/>
      <c r="CA40" s="173"/>
      <c r="CB40" s="173"/>
      <c r="CC40" s="30"/>
      <c r="CD40" s="26"/>
      <c r="CE40" s="48"/>
      <c r="CF40" s="48"/>
      <c r="CG40" s="173"/>
      <c r="CH40" s="173"/>
      <c r="CI40" s="30"/>
      <c r="CJ40" s="26"/>
      <c r="CK40" s="48"/>
      <c r="CL40" s="48"/>
      <c r="CM40" s="173"/>
      <c r="CN40" s="185"/>
      <c r="CO40" s="94"/>
      <c r="CP40" s="95"/>
    </row>
    <row r="41" spans="1:94" ht="49.5" customHeight="1" x14ac:dyDescent="0.2">
      <c r="A41" s="89" t="s">
        <v>225</v>
      </c>
      <c r="B41" s="90" t="s">
        <v>20</v>
      </c>
      <c r="C41" s="46" t="s">
        <v>502</v>
      </c>
      <c r="D41" s="28" t="s">
        <v>152</v>
      </c>
      <c r="E41" s="31" t="s">
        <v>511</v>
      </c>
      <c r="F41" s="47" t="s">
        <v>512</v>
      </c>
      <c r="G41" s="91" t="s">
        <v>48</v>
      </c>
      <c r="H41" s="27" t="s">
        <v>521</v>
      </c>
      <c r="I41" s="92">
        <v>15</v>
      </c>
      <c r="J41" s="92">
        <v>4</v>
      </c>
      <c r="K41" s="92">
        <f t="shared" si="0"/>
        <v>60</v>
      </c>
      <c r="L41" s="93" t="str" cm="1">
        <f t="array" ref="L41">_xlfn.IFS(K41&lt;=0,"No aplica",K41&lt;=39,"Débil",K41&lt;=59,"Necesita mejora",K41&lt;=79,"Aceptable",K41&lt;=100,"Fuerte")</f>
        <v>Aceptable</v>
      </c>
      <c r="M41" s="91" t="str" cm="1">
        <f t="array" ref="M41">_xlfn.IFS(AND(G41="Bajo",L41="Fuerte"),"Bajo",AND(G41="Bajo",L41="Aceptable"),"Bajo",AND(G41="Bajo",L41="Necesita mejora"),"Moderado",AND(G41="Bajo",L41="Débil"),"Por encima del promedio",AND(G41="Moderado",L41="Fuerte"),"Bajo",AND(G41="Moderado",L41="Aceptable"),"Moderado",AND(G41="Moderado",L41="Necesita mejora"),"Por encima del promedio",AND(G41="Moderado",L41="Débil"),"Alto",AND(G41="Por encima del promedio",L41="Fuerte"),"Moderado",AND(G41="Por encima del promedio",L41="Aceptable"),"Por encima del promedio",AND(G41="Por encima del promedio",L41="Necesita mejora"),"Alto",AND(G41="Por encima del promedio",L41="Débil"),"Alto",AND(G41="Alto",L41="Fuerte"),"Por encima del promedio",AND(G41="Alto",L41="Aceptable"),"Alto",AND(G41="Alto",L41="Necesita mejora"),"Alto",AND(G41="Alto",L41="Débil"),"Alto")</f>
        <v>Moderado</v>
      </c>
      <c r="N41" s="29" t="str" cm="1">
        <f t="array" ref="N41">_xlfn.IFS(M41="Bajo","Asumir",M41="Moderado","Reducir",M41="Por encima del promedio","Evitar",M41="Alto","Evitar")</f>
        <v>Reducir</v>
      </c>
      <c r="O41" s="24" t="s">
        <v>535</v>
      </c>
      <c r="P41" s="26" t="s">
        <v>526</v>
      </c>
      <c r="Q41" s="24" t="s">
        <v>335</v>
      </c>
      <c r="R41" s="48">
        <v>44562</v>
      </c>
      <c r="S41" s="48">
        <v>44926</v>
      </c>
      <c r="T41" s="26" t="s">
        <v>536</v>
      </c>
      <c r="U41" s="30"/>
      <c r="V41" s="26"/>
      <c r="W41" s="48"/>
      <c r="X41" s="48"/>
      <c r="Y41" s="173"/>
      <c r="Z41" s="173"/>
      <c r="AA41" s="30"/>
      <c r="AB41" s="26"/>
      <c r="AC41" s="48"/>
      <c r="AD41" s="48"/>
      <c r="AE41" s="173"/>
      <c r="AF41" s="173"/>
      <c r="AG41" s="30"/>
      <c r="AH41" s="26"/>
      <c r="AI41" s="48"/>
      <c r="AJ41" s="48"/>
      <c r="AK41" s="173"/>
      <c r="AL41" s="173"/>
      <c r="AM41" s="30"/>
      <c r="AN41" s="26"/>
      <c r="AO41" s="48"/>
      <c r="AP41" s="48"/>
      <c r="AQ41" s="173"/>
      <c r="AR41" s="173"/>
      <c r="AS41" s="30"/>
      <c r="AT41" s="26"/>
      <c r="AU41" s="48"/>
      <c r="AV41" s="48"/>
      <c r="AW41" s="173"/>
      <c r="AX41" s="173"/>
      <c r="AY41" s="30"/>
      <c r="AZ41" s="26"/>
      <c r="BA41" s="48"/>
      <c r="BB41" s="48"/>
      <c r="BC41" s="173"/>
      <c r="BD41" s="173"/>
      <c r="BE41" s="30"/>
      <c r="BF41" s="26"/>
      <c r="BG41" s="48"/>
      <c r="BH41" s="48"/>
      <c r="BI41" s="173"/>
      <c r="BJ41" s="173"/>
      <c r="BK41" s="30"/>
      <c r="BL41" s="26"/>
      <c r="BM41" s="48"/>
      <c r="BN41" s="48"/>
      <c r="BO41" s="173"/>
      <c r="BP41" s="173"/>
      <c r="BQ41" s="30"/>
      <c r="BR41" s="26"/>
      <c r="BS41" s="48"/>
      <c r="BT41" s="48"/>
      <c r="BU41" s="173"/>
      <c r="BV41" s="173"/>
      <c r="BW41" s="30"/>
      <c r="BX41" s="26"/>
      <c r="BY41" s="48"/>
      <c r="BZ41" s="48"/>
      <c r="CA41" s="173"/>
      <c r="CB41" s="173"/>
      <c r="CC41" s="30"/>
      <c r="CD41" s="26"/>
      <c r="CE41" s="48"/>
      <c r="CF41" s="48"/>
      <c r="CG41" s="173"/>
      <c r="CH41" s="173"/>
      <c r="CI41" s="30"/>
      <c r="CJ41" s="26"/>
      <c r="CK41" s="48"/>
      <c r="CL41" s="48"/>
      <c r="CM41" s="173"/>
      <c r="CN41" s="185"/>
      <c r="CO41" s="94"/>
      <c r="CP41" s="95"/>
    </row>
    <row r="42" spans="1:94" s="157" customFormat="1" ht="199.5" x14ac:dyDescent="0.2">
      <c r="A42" s="89" t="s">
        <v>226</v>
      </c>
      <c r="B42" s="90" t="s">
        <v>164</v>
      </c>
      <c r="C42" s="46" t="s">
        <v>1109</v>
      </c>
      <c r="D42" s="28" t="s">
        <v>138</v>
      </c>
      <c r="E42" s="31" t="s">
        <v>1110</v>
      </c>
      <c r="F42" s="47" t="s">
        <v>1111</v>
      </c>
      <c r="G42" s="91" t="s">
        <v>13</v>
      </c>
      <c r="H42" s="27" t="s">
        <v>1112</v>
      </c>
      <c r="I42" s="92">
        <v>15</v>
      </c>
      <c r="J42" s="92">
        <v>5</v>
      </c>
      <c r="K42" s="92">
        <f t="shared" si="0"/>
        <v>75</v>
      </c>
      <c r="L42" s="93" t="str" cm="1">
        <f t="array" ref="L42">_xlfn.IFS(K42&lt;=0,"No aplica",K42&lt;=39,"Débil",K42&lt;=59,"Necesita mejora",K42&lt;=79,"Aceptable",K42&lt;=100,"Fuerte")</f>
        <v>Aceptable</v>
      </c>
      <c r="M42" s="91" t="str" cm="1">
        <f t="array" ref="M42">_xlfn.IFS(AND(G42="Bajo",L42="Fuerte"),"Bajo",AND(G42="Bajo",L42="Aceptable"),"Bajo",AND(G42="Bajo",L42="Necesita mejora"),"Moderado",AND(G42="Bajo",L42="Débil"),"Por encima del promedio",AND(G42="Moderado",L42="Fuerte"),"Bajo",AND(G42="Moderado",L42="Aceptable"),"Moderado",AND(G42="Moderado",L42="Necesita mejora"),"Por encima del promedio",AND(G42="Moderado",L42="Débil"),"Alto",AND(G42="Por encima del promedio",L42="Fuerte"),"Moderado",AND(G42="Por encima del promedio",L42="Aceptable"),"Por encima del promedio",AND(G42="Por encima del promedio",L42="Necesita mejora"),"Alto",AND(G42="Por encima del promedio",L42="Débil"),"Alto",AND(G42="Alto",L42="Fuerte"),"Por encima del promedio",AND(G42="Alto",L42="Aceptable"),"Alto",AND(G42="Alto",L42="Necesita mejora"),"Alto",AND(G42="Alto",L42="Débil"),"Alto")</f>
        <v>Alto</v>
      </c>
      <c r="N42" s="29" t="str" cm="1">
        <f t="array" ref="N42">_xlfn.IFS(M42="Bajo","Asumir",M42="Moderado","Reducir",M42="Por encima del promedio","Evitar",M42="Alto","Evitar")</f>
        <v>Evitar</v>
      </c>
      <c r="O42" s="24" t="s">
        <v>1113</v>
      </c>
      <c r="P42" s="26" t="s">
        <v>1105</v>
      </c>
      <c r="Q42" s="24" t="s">
        <v>335</v>
      </c>
      <c r="R42" s="48">
        <v>45086</v>
      </c>
      <c r="S42" s="48">
        <v>45291</v>
      </c>
      <c r="T42" s="26" t="s">
        <v>1114</v>
      </c>
      <c r="U42" s="30"/>
      <c r="V42" s="26"/>
      <c r="W42" s="48"/>
      <c r="X42" s="48"/>
      <c r="Y42" s="173"/>
      <c r="Z42" s="173"/>
      <c r="AA42" s="30"/>
      <c r="AB42" s="26"/>
      <c r="AC42" s="48"/>
      <c r="AD42" s="48"/>
      <c r="AE42" s="173"/>
      <c r="AF42" s="173"/>
      <c r="AG42" s="30"/>
      <c r="AH42" s="26"/>
      <c r="AI42" s="48"/>
      <c r="AJ42" s="48"/>
      <c r="AK42" s="173"/>
      <c r="AL42" s="173"/>
      <c r="AM42" s="30"/>
      <c r="AN42" s="26"/>
      <c r="AO42" s="48"/>
      <c r="AP42" s="48"/>
      <c r="AQ42" s="173"/>
      <c r="AR42" s="173"/>
      <c r="AS42" s="30"/>
      <c r="AT42" s="26"/>
      <c r="AU42" s="48"/>
      <c r="AV42" s="48"/>
      <c r="AW42" s="173"/>
      <c r="AX42" s="173"/>
      <c r="AY42" s="30"/>
      <c r="AZ42" s="26"/>
      <c r="BA42" s="48"/>
      <c r="BB42" s="48"/>
      <c r="BC42" s="173"/>
      <c r="BD42" s="173"/>
      <c r="BE42" s="30"/>
      <c r="BF42" s="26"/>
      <c r="BG42" s="48"/>
      <c r="BH42" s="48"/>
      <c r="BI42" s="173"/>
      <c r="BJ42" s="173"/>
      <c r="BK42" s="30"/>
      <c r="BL42" s="26"/>
      <c r="BM42" s="48"/>
      <c r="BN42" s="48"/>
      <c r="BO42" s="173"/>
      <c r="BP42" s="173"/>
      <c r="BQ42" s="30"/>
      <c r="BR42" s="26"/>
      <c r="BS42" s="48"/>
      <c r="BT42" s="48"/>
      <c r="BU42" s="173"/>
      <c r="BV42" s="173"/>
      <c r="BW42" s="30"/>
      <c r="BX42" s="26"/>
      <c r="BY42" s="48"/>
      <c r="BZ42" s="48"/>
      <c r="CA42" s="173"/>
      <c r="CB42" s="173"/>
      <c r="CC42" s="30"/>
      <c r="CD42" s="26"/>
      <c r="CE42" s="48"/>
      <c r="CF42" s="48"/>
      <c r="CG42" s="173"/>
      <c r="CH42" s="173"/>
      <c r="CI42" s="30"/>
      <c r="CJ42" s="26"/>
      <c r="CK42" s="48"/>
      <c r="CL42" s="48"/>
      <c r="CM42" s="173"/>
      <c r="CN42" s="185"/>
      <c r="CO42" s="94"/>
      <c r="CP42" s="95"/>
    </row>
    <row r="43" spans="1:94" s="157" customFormat="1" ht="156.75" x14ac:dyDescent="0.2">
      <c r="A43" s="89" t="s">
        <v>227</v>
      </c>
      <c r="B43" s="90" t="s">
        <v>164</v>
      </c>
      <c r="C43" s="46" t="s">
        <v>1107</v>
      </c>
      <c r="D43" s="28" t="s">
        <v>138</v>
      </c>
      <c r="E43" s="31" t="s">
        <v>513</v>
      </c>
      <c r="F43" s="47" t="s">
        <v>514</v>
      </c>
      <c r="G43" s="91" t="s">
        <v>13</v>
      </c>
      <c r="H43" s="27" t="s">
        <v>523</v>
      </c>
      <c r="I43" s="92">
        <v>15</v>
      </c>
      <c r="J43" s="92">
        <v>5</v>
      </c>
      <c r="K43" s="92">
        <f t="shared" si="0"/>
        <v>75</v>
      </c>
      <c r="L43" s="93" t="str" cm="1">
        <f t="array" ref="L43">_xlfn.IFS(K43&lt;=0,"No aplica",K43&lt;=39,"Débil",K43&lt;=59,"Necesita mejora",K43&lt;=79,"Aceptable",K43&lt;=100,"Fuerte")</f>
        <v>Aceptable</v>
      </c>
      <c r="M43" s="91" t="str" cm="1">
        <f t="array" ref="M43">_xlfn.IFS(AND(G43="Bajo",L43="Fuerte"),"Bajo",AND(G43="Bajo",L43="Aceptable"),"Bajo",AND(G43="Bajo",L43="Necesita mejora"),"Moderado",AND(G43="Bajo",L43="Débil"),"Por encima del promedio",AND(G43="Moderado",L43="Fuerte"),"Bajo",AND(G43="Moderado",L43="Aceptable"),"Moderado",AND(G43="Moderado",L43="Necesita mejora"),"Por encima del promedio",AND(G43="Moderado",L43="Débil"),"Alto",AND(G43="Por encima del promedio",L43="Fuerte"),"Moderado",AND(G43="Por encima del promedio",L43="Aceptable"),"Por encima del promedio",AND(G43="Por encima del promedio",L43="Necesita mejora"),"Alto",AND(G43="Por encima del promedio",L43="Débil"),"Alto",AND(G43="Alto",L43="Fuerte"),"Por encima del promedio",AND(G43="Alto",L43="Aceptable"),"Alto",AND(G43="Alto",L43="Necesita mejora"),"Alto",AND(G43="Alto",L43="Débil"),"Alto")</f>
        <v>Alto</v>
      </c>
      <c r="N43" s="29" t="str" cm="1">
        <f t="array" ref="N43">_xlfn.IFS(M43="Bajo","Asumir",M43="Moderado","Reducir",M43="Por encima del promedio","Evitar",M43="Alto","Evitar")</f>
        <v>Evitar</v>
      </c>
      <c r="O43" s="24" t="s">
        <v>538</v>
      </c>
      <c r="P43" s="26" t="s">
        <v>1105</v>
      </c>
      <c r="Q43" s="24" t="s">
        <v>537</v>
      </c>
      <c r="R43" s="48">
        <v>44562</v>
      </c>
      <c r="S43" s="48">
        <v>44926</v>
      </c>
      <c r="T43" s="26" t="s">
        <v>539</v>
      </c>
      <c r="U43" s="30"/>
      <c r="V43" s="26"/>
      <c r="W43" s="48"/>
      <c r="X43" s="48"/>
      <c r="Y43" s="173"/>
      <c r="Z43" s="173"/>
      <c r="AA43" s="30"/>
      <c r="AB43" s="26"/>
      <c r="AC43" s="48"/>
      <c r="AD43" s="48"/>
      <c r="AE43" s="173"/>
      <c r="AF43" s="173"/>
      <c r="AG43" s="30"/>
      <c r="AH43" s="26"/>
      <c r="AI43" s="48"/>
      <c r="AJ43" s="48"/>
      <c r="AK43" s="173"/>
      <c r="AL43" s="173"/>
      <c r="AM43" s="30"/>
      <c r="AN43" s="26"/>
      <c r="AO43" s="48"/>
      <c r="AP43" s="48"/>
      <c r="AQ43" s="173"/>
      <c r="AR43" s="173"/>
      <c r="AS43" s="30"/>
      <c r="AT43" s="26"/>
      <c r="AU43" s="48"/>
      <c r="AV43" s="48"/>
      <c r="AW43" s="173"/>
      <c r="AX43" s="173"/>
      <c r="AY43" s="30"/>
      <c r="AZ43" s="26"/>
      <c r="BA43" s="48"/>
      <c r="BB43" s="48"/>
      <c r="BC43" s="173"/>
      <c r="BD43" s="173"/>
      <c r="BE43" s="30"/>
      <c r="BF43" s="26"/>
      <c r="BG43" s="48"/>
      <c r="BH43" s="48"/>
      <c r="BI43" s="173"/>
      <c r="BJ43" s="173"/>
      <c r="BK43" s="30"/>
      <c r="BL43" s="26"/>
      <c r="BM43" s="48"/>
      <c r="BN43" s="48"/>
      <c r="BO43" s="173"/>
      <c r="BP43" s="173"/>
      <c r="BQ43" s="30"/>
      <c r="BR43" s="26"/>
      <c r="BS43" s="48"/>
      <c r="BT43" s="48"/>
      <c r="BU43" s="173"/>
      <c r="BV43" s="173"/>
      <c r="BW43" s="30"/>
      <c r="BX43" s="26"/>
      <c r="BY43" s="48"/>
      <c r="BZ43" s="48"/>
      <c r="CA43" s="173"/>
      <c r="CB43" s="173"/>
      <c r="CC43" s="30"/>
      <c r="CD43" s="26"/>
      <c r="CE43" s="48"/>
      <c r="CF43" s="48"/>
      <c r="CG43" s="173"/>
      <c r="CH43" s="173"/>
      <c r="CI43" s="30"/>
      <c r="CJ43" s="26"/>
      <c r="CK43" s="48"/>
      <c r="CL43" s="48"/>
      <c r="CM43" s="173"/>
      <c r="CN43" s="185"/>
      <c r="CO43" s="94"/>
      <c r="CP43" s="95"/>
    </row>
    <row r="44" spans="1:94" s="157" customFormat="1" ht="156.75" x14ac:dyDescent="0.2">
      <c r="A44" s="89" t="s">
        <v>228</v>
      </c>
      <c r="B44" s="90" t="s">
        <v>164</v>
      </c>
      <c r="C44" s="46" t="s">
        <v>1108</v>
      </c>
      <c r="D44" s="28" t="s">
        <v>138</v>
      </c>
      <c r="E44" s="31" t="s">
        <v>515</v>
      </c>
      <c r="F44" s="47" t="s">
        <v>516</v>
      </c>
      <c r="G44" s="91" t="s">
        <v>13</v>
      </c>
      <c r="H44" s="27" t="s">
        <v>524</v>
      </c>
      <c r="I44" s="92">
        <v>10</v>
      </c>
      <c r="J44" s="92">
        <v>5</v>
      </c>
      <c r="K44" s="92">
        <f t="shared" si="0"/>
        <v>50</v>
      </c>
      <c r="L44" s="93" t="str" cm="1">
        <f t="array" ref="L44">_xlfn.IFS(K44&lt;=0,"No aplica",K44&lt;=39,"Débil",K44&lt;=59,"Necesita mejora",K44&lt;=79,"Aceptable",K44&lt;=100,"Fuerte")</f>
        <v>Necesita mejora</v>
      </c>
      <c r="M44" s="91" t="str" cm="1">
        <f t="array" ref="M44">_xlfn.IFS(AND(G44="Bajo",L44="Fuerte"),"Bajo",AND(G44="Bajo",L44="Aceptable"),"Bajo",AND(G44="Bajo",L44="Necesita mejora"),"Moderado",AND(G44="Bajo",L44="Débil"),"Por encima del promedio",AND(G44="Moderado",L44="Fuerte"),"Bajo",AND(G44="Moderado",L44="Aceptable"),"Moderado",AND(G44="Moderado",L44="Necesita mejora"),"Por encima del promedio",AND(G44="Moderado",L44="Débil"),"Alto",AND(G44="Por encima del promedio",L44="Fuerte"),"Moderado",AND(G44="Por encima del promedio",L44="Aceptable"),"Por encima del promedio",AND(G44="Por encima del promedio",L44="Necesita mejora"),"Alto",AND(G44="Por encima del promedio",L44="Débil"),"Alto",AND(G44="Alto",L44="Fuerte"),"Por encima del promedio",AND(G44="Alto",L44="Aceptable"),"Alto",AND(G44="Alto",L44="Necesita mejora"),"Alto",AND(G44="Alto",L44="Débil"),"Alto")</f>
        <v>Alto</v>
      </c>
      <c r="N44" s="29" t="str" cm="1">
        <f t="array" ref="N44">_xlfn.IFS(M44="Bajo","Asumir",M44="Moderado","Reducir",M44="Por encima del promedio","Evitar",M44="Alto","Evitar")</f>
        <v>Evitar</v>
      </c>
      <c r="O44" s="24" t="s">
        <v>540</v>
      </c>
      <c r="P44" s="26" t="s">
        <v>1105</v>
      </c>
      <c r="Q44" s="24" t="s">
        <v>537</v>
      </c>
      <c r="R44" s="48">
        <v>44562</v>
      </c>
      <c r="S44" s="48">
        <v>44926</v>
      </c>
      <c r="T44" s="26" t="s">
        <v>539</v>
      </c>
      <c r="U44" s="30"/>
      <c r="V44" s="26"/>
      <c r="W44" s="48"/>
      <c r="X44" s="48"/>
      <c r="Y44" s="173"/>
      <c r="Z44" s="173"/>
      <c r="AA44" s="30"/>
      <c r="AB44" s="26"/>
      <c r="AC44" s="48"/>
      <c r="AD44" s="48"/>
      <c r="AE44" s="173"/>
      <c r="AF44" s="173"/>
      <c r="AG44" s="30"/>
      <c r="AH44" s="26"/>
      <c r="AI44" s="48"/>
      <c r="AJ44" s="48"/>
      <c r="AK44" s="173"/>
      <c r="AL44" s="173"/>
      <c r="AM44" s="30"/>
      <c r="AN44" s="26"/>
      <c r="AO44" s="48"/>
      <c r="AP44" s="48"/>
      <c r="AQ44" s="173"/>
      <c r="AR44" s="173"/>
      <c r="AS44" s="30"/>
      <c r="AT44" s="26"/>
      <c r="AU44" s="48"/>
      <c r="AV44" s="48"/>
      <c r="AW44" s="173"/>
      <c r="AX44" s="173"/>
      <c r="AY44" s="30"/>
      <c r="AZ44" s="26"/>
      <c r="BA44" s="48"/>
      <c r="BB44" s="48"/>
      <c r="BC44" s="173"/>
      <c r="BD44" s="173"/>
      <c r="BE44" s="30"/>
      <c r="BF44" s="26"/>
      <c r="BG44" s="48"/>
      <c r="BH44" s="48"/>
      <c r="BI44" s="173"/>
      <c r="BJ44" s="173"/>
      <c r="BK44" s="30"/>
      <c r="BL44" s="26"/>
      <c r="BM44" s="48"/>
      <c r="BN44" s="48"/>
      <c r="BO44" s="173"/>
      <c r="BP44" s="173"/>
      <c r="BQ44" s="30"/>
      <c r="BR44" s="26"/>
      <c r="BS44" s="48"/>
      <c r="BT44" s="48"/>
      <c r="BU44" s="173"/>
      <c r="BV44" s="173"/>
      <c r="BW44" s="30"/>
      <c r="BX44" s="26"/>
      <c r="BY44" s="48"/>
      <c r="BZ44" s="48"/>
      <c r="CA44" s="173"/>
      <c r="CB44" s="173"/>
      <c r="CC44" s="30"/>
      <c r="CD44" s="26"/>
      <c r="CE44" s="48"/>
      <c r="CF44" s="48"/>
      <c r="CG44" s="173"/>
      <c r="CH44" s="173"/>
      <c r="CI44" s="30"/>
      <c r="CJ44" s="26"/>
      <c r="CK44" s="48"/>
      <c r="CL44" s="48"/>
      <c r="CM44" s="173"/>
      <c r="CN44" s="185"/>
      <c r="CO44" s="94"/>
      <c r="CP44" s="95"/>
    </row>
    <row r="45" spans="1:94" ht="49.5" customHeight="1" x14ac:dyDescent="0.2">
      <c r="A45" s="89" t="s">
        <v>229</v>
      </c>
      <c r="B45" s="90" t="s">
        <v>20</v>
      </c>
      <c r="C45" s="46" t="s">
        <v>541</v>
      </c>
      <c r="D45" s="28" t="s">
        <v>134</v>
      </c>
      <c r="E45" s="31" t="s">
        <v>553</v>
      </c>
      <c r="F45" s="47" t="s">
        <v>554</v>
      </c>
      <c r="G45" s="91" t="s">
        <v>13</v>
      </c>
      <c r="H45" s="27" t="s">
        <v>577</v>
      </c>
      <c r="I45" s="92">
        <v>20</v>
      </c>
      <c r="J45" s="92">
        <v>4</v>
      </c>
      <c r="K45" s="92">
        <f t="shared" si="0"/>
        <v>80</v>
      </c>
      <c r="L45" s="93" t="str" cm="1">
        <f t="array" ref="L45">_xlfn.IFS(K45&lt;=0,"No aplica",K45&lt;=39,"Débil",K45&lt;=59,"Necesita mejora",K45&lt;=79,"Aceptable",K45&lt;=100,"Fuerte")</f>
        <v>Fuerte</v>
      </c>
      <c r="M45" s="91" t="str" cm="1">
        <f t="array" ref="M45">_xlfn.IFS(AND(G45="Bajo",L45="Fuerte"),"Bajo",AND(G45="Bajo",L45="Aceptable"),"Bajo",AND(G45="Bajo",L45="Necesita mejora"),"Moderado",AND(G45="Bajo",L45="Débil"),"Por encima del promedio",AND(G45="Moderado",L45="Fuerte"),"Bajo",AND(G45="Moderado",L45="Aceptable"),"Moderado",AND(G45="Moderado",L45="Necesita mejora"),"Por encima del promedio",AND(G45="Moderado",L45="Débil"),"Alto",AND(G45="Por encima del promedio",L45="Fuerte"),"Moderado",AND(G45="Por encima del promedio",L45="Aceptable"),"Por encima del promedio",AND(G45="Por encima del promedio",L45="Necesita mejora"),"Alto",AND(G45="Por encima del promedio",L45="Débil"),"Alto",AND(G45="Alto",L45="Fuerte"),"Por encima del promedio",AND(G45="Alto",L45="Aceptable"),"Alto",AND(G45="Alto",L45="Necesita mejora"),"Alto",AND(G45="Alto",L45="Débil"),"Alto")</f>
        <v>Por encima del promedio</v>
      </c>
      <c r="N45" s="29" t="str" cm="1">
        <f t="array" ref="N45">_xlfn.IFS(M45="Bajo","Asumir",M45="Moderado","Reducir",M45="Por encima del promedio","Evitar",M45="Alto","Evitar")</f>
        <v>Evitar</v>
      </c>
      <c r="O45" s="24" t="s">
        <v>589</v>
      </c>
      <c r="P45" s="26" t="s">
        <v>601</v>
      </c>
      <c r="Q45" s="24" t="s">
        <v>335</v>
      </c>
      <c r="R45" s="48">
        <v>44562</v>
      </c>
      <c r="S45" s="48">
        <v>44926</v>
      </c>
      <c r="T45" s="26" t="s">
        <v>602</v>
      </c>
      <c r="U45" s="30"/>
      <c r="V45" s="26"/>
      <c r="W45" s="48"/>
      <c r="X45" s="48"/>
      <c r="Y45" s="173"/>
      <c r="Z45" s="173"/>
      <c r="AA45" s="30"/>
      <c r="AB45" s="26"/>
      <c r="AC45" s="48"/>
      <c r="AD45" s="48"/>
      <c r="AE45" s="173"/>
      <c r="AF45" s="173"/>
      <c r="AG45" s="30"/>
      <c r="AH45" s="26"/>
      <c r="AI45" s="48"/>
      <c r="AJ45" s="48"/>
      <c r="AK45" s="173"/>
      <c r="AL45" s="173"/>
      <c r="AM45" s="30"/>
      <c r="AN45" s="26"/>
      <c r="AO45" s="48"/>
      <c r="AP45" s="48"/>
      <c r="AQ45" s="173"/>
      <c r="AR45" s="173"/>
      <c r="AS45" s="30"/>
      <c r="AT45" s="26"/>
      <c r="AU45" s="48"/>
      <c r="AV45" s="48"/>
      <c r="AW45" s="173"/>
      <c r="AX45" s="173"/>
      <c r="AY45" s="30"/>
      <c r="AZ45" s="26"/>
      <c r="BA45" s="48"/>
      <c r="BB45" s="48"/>
      <c r="BC45" s="173"/>
      <c r="BD45" s="173"/>
      <c r="BE45" s="30"/>
      <c r="BF45" s="26"/>
      <c r="BG45" s="48"/>
      <c r="BH45" s="48"/>
      <c r="BI45" s="173"/>
      <c r="BJ45" s="173"/>
      <c r="BK45" s="30"/>
      <c r="BL45" s="26"/>
      <c r="BM45" s="48"/>
      <c r="BN45" s="48"/>
      <c r="BO45" s="173"/>
      <c r="BP45" s="173"/>
      <c r="BQ45" s="30"/>
      <c r="BR45" s="26"/>
      <c r="BS45" s="48"/>
      <c r="BT45" s="48"/>
      <c r="BU45" s="173"/>
      <c r="BV45" s="173"/>
      <c r="BW45" s="30"/>
      <c r="BX45" s="26"/>
      <c r="BY45" s="48"/>
      <c r="BZ45" s="48"/>
      <c r="CA45" s="173"/>
      <c r="CB45" s="173"/>
      <c r="CC45" s="30"/>
      <c r="CD45" s="26"/>
      <c r="CE45" s="48"/>
      <c r="CF45" s="48"/>
      <c r="CG45" s="173"/>
      <c r="CH45" s="173"/>
      <c r="CI45" s="30"/>
      <c r="CJ45" s="26"/>
      <c r="CK45" s="48"/>
      <c r="CL45" s="48"/>
      <c r="CM45" s="173"/>
      <c r="CN45" s="185"/>
      <c r="CO45" s="94"/>
      <c r="CP45" s="95"/>
    </row>
    <row r="46" spans="1:94" ht="49.5" customHeight="1" x14ac:dyDescent="0.2">
      <c r="A46" s="89" t="s">
        <v>230</v>
      </c>
      <c r="B46" s="90" t="s">
        <v>20</v>
      </c>
      <c r="C46" s="46" t="s">
        <v>542</v>
      </c>
      <c r="D46" s="28" t="s">
        <v>134</v>
      </c>
      <c r="E46" s="31" t="s">
        <v>555</v>
      </c>
      <c r="F46" s="47" t="s">
        <v>556</v>
      </c>
      <c r="G46" s="91" t="s">
        <v>13</v>
      </c>
      <c r="H46" s="27" t="s">
        <v>578</v>
      </c>
      <c r="I46" s="92">
        <v>15</v>
      </c>
      <c r="J46" s="92">
        <v>4</v>
      </c>
      <c r="K46" s="92">
        <f t="shared" si="0"/>
        <v>60</v>
      </c>
      <c r="L46" s="93" t="str" cm="1">
        <f t="array" ref="L46">_xlfn.IFS(K46&lt;=0,"No aplica",K46&lt;=39,"Débil",K46&lt;=59,"Necesita mejora",K46&lt;=79,"Aceptable",K46&lt;=100,"Fuerte")</f>
        <v>Aceptable</v>
      </c>
      <c r="M46" s="91" t="str" cm="1">
        <f t="array" ref="M46">_xlfn.IFS(AND(G46="Bajo",L46="Fuerte"),"Bajo",AND(G46="Bajo",L46="Aceptable"),"Bajo",AND(G46="Bajo",L46="Necesita mejora"),"Moderado",AND(G46="Bajo",L46="Débil"),"Por encima del promedio",AND(G46="Moderado",L46="Fuerte"),"Bajo",AND(G46="Moderado",L46="Aceptable"),"Moderado",AND(G46="Moderado",L46="Necesita mejora"),"Por encima del promedio",AND(G46="Moderado",L46="Débil"),"Alto",AND(G46="Por encima del promedio",L46="Fuerte"),"Moderado",AND(G46="Por encima del promedio",L46="Aceptable"),"Por encima del promedio",AND(G46="Por encima del promedio",L46="Necesita mejora"),"Alto",AND(G46="Por encima del promedio",L46="Débil"),"Alto",AND(G46="Alto",L46="Fuerte"),"Por encima del promedio",AND(G46="Alto",L46="Aceptable"),"Alto",AND(G46="Alto",L46="Necesita mejora"),"Alto",AND(G46="Alto",L46="Débil"),"Alto")</f>
        <v>Alto</v>
      </c>
      <c r="N46" s="29" t="str" cm="1">
        <f t="array" ref="N46">_xlfn.IFS(M46="Bajo","Asumir",M46="Moderado","Reducir",M46="Por encima del promedio","Evitar",M46="Alto","Evitar")</f>
        <v>Evitar</v>
      </c>
      <c r="O46" s="24" t="s">
        <v>590</v>
      </c>
      <c r="P46" s="26" t="s">
        <v>601</v>
      </c>
      <c r="Q46" s="24" t="s">
        <v>335</v>
      </c>
      <c r="R46" s="48">
        <v>44562</v>
      </c>
      <c r="S46" s="48">
        <v>44926</v>
      </c>
      <c r="T46" s="26" t="s">
        <v>603</v>
      </c>
      <c r="U46" s="30"/>
      <c r="V46" s="26"/>
      <c r="W46" s="48"/>
      <c r="X46" s="48"/>
      <c r="Y46" s="173"/>
      <c r="Z46" s="173"/>
      <c r="AA46" s="30"/>
      <c r="AB46" s="26"/>
      <c r="AC46" s="48"/>
      <c r="AD46" s="48"/>
      <c r="AE46" s="173"/>
      <c r="AF46" s="173"/>
      <c r="AG46" s="30"/>
      <c r="AH46" s="26"/>
      <c r="AI46" s="48"/>
      <c r="AJ46" s="48"/>
      <c r="AK46" s="173"/>
      <c r="AL46" s="173"/>
      <c r="AM46" s="30"/>
      <c r="AN46" s="26"/>
      <c r="AO46" s="48"/>
      <c r="AP46" s="48"/>
      <c r="AQ46" s="173"/>
      <c r="AR46" s="173"/>
      <c r="AS46" s="30"/>
      <c r="AT46" s="26"/>
      <c r="AU46" s="48"/>
      <c r="AV46" s="48"/>
      <c r="AW46" s="173"/>
      <c r="AX46" s="173"/>
      <c r="AY46" s="30"/>
      <c r="AZ46" s="26"/>
      <c r="BA46" s="48"/>
      <c r="BB46" s="48"/>
      <c r="BC46" s="173"/>
      <c r="BD46" s="173"/>
      <c r="BE46" s="30"/>
      <c r="BF46" s="26"/>
      <c r="BG46" s="48"/>
      <c r="BH46" s="48"/>
      <c r="BI46" s="173"/>
      <c r="BJ46" s="173"/>
      <c r="BK46" s="30"/>
      <c r="BL46" s="26"/>
      <c r="BM46" s="48"/>
      <c r="BN46" s="48"/>
      <c r="BO46" s="173"/>
      <c r="BP46" s="173"/>
      <c r="BQ46" s="30"/>
      <c r="BR46" s="26"/>
      <c r="BS46" s="48"/>
      <c r="BT46" s="48"/>
      <c r="BU46" s="173"/>
      <c r="BV46" s="173"/>
      <c r="BW46" s="30"/>
      <c r="BX46" s="26"/>
      <c r="BY46" s="48"/>
      <c r="BZ46" s="48"/>
      <c r="CA46" s="173"/>
      <c r="CB46" s="173"/>
      <c r="CC46" s="30"/>
      <c r="CD46" s="26"/>
      <c r="CE46" s="48"/>
      <c r="CF46" s="48"/>
      <c r="CG46" s="173"/>
      <c r="CH46" s="173"/>
      <c r="CI46" s="30"/>
      <c r="CJ46" s="26"/>
      <c r="CK46" s="48"/>
      <c r="CL46" s="48"/>
      <c r="CM46" s="173"/>
      <c r="CN46" s="185"/>
      <c r="CO46" s="94"/>
      <c r="CP46" s="95"/>
    </row>
    <row r="47" spans="1:94" ht="49.5" customHeight="1" x14ac:dyDescent="0.2">
      <c r="A47" s="89" t="s">
        <v>231</v>
      </c>
      <c r="B47" s="90" t="s">
        <v>20</v>
      </c>
      <c r="C47" s="46" t="s">
        <v>543</v>
      </c>
      <c r="D47" s="28" t="s">
        <v>138</v>
      </c>
      <c r="E47" s="31" t="s">
        <v>557</v>
      </c>
      <c r="F47" s="47" t="s">
        <v>558</v>
      </c>
      <c r="G47" s="91" t="s">
        <v>48</v>
      </c>
      <c r="H47" s="27" t="s">
        <v>579</v>
      </c>
      <c r="I47" s="92">
        <v>15</v>
      </c>
      <c r="J47" s="92">
        <v>5</v>
      </c>
      <c r="K47" s="92">
        <f t="shared" si="0"/>
        <v>75</v>
      </c>
      <c r="L47" s="93" t="str" cm="1">
        <f t="array" ref="L47">_xlfn.IFS(K47&lt;=0,"No aplica",K47&lt;=39,"Débil",K47&lt;=59,"Necesita mejora",K47&lt;=79,"Aceptable",K47&lt;=100,"Fuerte")</f>
        <v>Aceptable</v>
      </c>
      <c r="M47" s="91" t="str" cm="1">
        <f t="array" ref="M47">_xlfn.IFS(AND(G47="Bajo",L47="Fuerte"),"Bajo",AND(G47="Bajo",L47="Aceptable"),"Bajo",AND(G47="Bajo",L47="Necesita mejora"),"Moderado",AND(G47="Bajo",L47="Débil"),"Por encima del promedio",AND(G47="Moderado",L47="Fuerte"),"Bajo",AND(G47="Moderado",L47="Aceptable"),"Moderado",AND(G47="Moderado",L47="Necesita mejora"),"Por encima del promedio",AND(G47="Moderado",L47="Débil"),"Alto",AND(G47="Por encima del promedio",L47="Fuerte"),"Moderado",AND(G47="Por encima del promedio",L47="Aceptable"),"Por encima del promedio",AND(G47="Por encima del promedio",L47="Necesita mejora"),"Alto",AND(G47="Por encima del promedio",L47="Débil"),"Alto",AND(G47="Alto",L47="Fuerte"),"Por encima del promedio",AND(G47="Alto",L47="Aceptable"),"Alto",AND(G47="Alto",L47="Necesita mejora"),"Alto",AND(G47="Alto",L47="Débil"),"Alto")</f>
        <v>Moderado</v>
      </c>
      <c r="N47" s="29" t="str" cm="1">
        <f t="array" ref="N47">_xlfn.IFS(M47="Bajo","Asumir",M47="Moderado","Reducir",M47="Por encima del promedio","Evitar",M47="Alto","Evitar")</f>
        <v>Reducir</v>
      </c>
      <c r="O47" s="24" t="s">
        <v>591</v>
      </c>
      <c r="P47" s="26" t="s">
        <v>601</v>
      </c>
      <c r="Q47" s="24" t="s">
        <v>335</v>
      </c>
      <c r="R47" s="48">
        <v>44562</v>
      </c>
      <c r="S47" s="48">
        <v>44926</v>
      </c>
      <c r="T47" s="26" t="s">
        <v>604</v>
      </c>
      <c r="U47" s="30"/>
      <c r="V47" s="26"/>
      <c r="W47" s="48"/>
      <c r="X47" s="48"/>
      <c r="Y47" s="173"/>
      <c r="Z47" s="173"/>
      <c r="AA47" s="30"/>
      <c r="AB47" s="26"/>
      <c r="AC47" s="48"/>
      <c r="AD47" s="48"/>
      <c r="AE47" s="173"/>
      <c r="AF47" s="173"/>
      <c r="AG47" s="30"/>
      <c r="AH47" s="26"/>
      <c r="AI47" s="48"/>
      <c r="AJ47" s="48"/>
      <c r="AK47" s="173"/>
      <c r="AL47" s="173"/>
      <c r="AM47" s="30"/>
      <c r="AN47" s="26"/>
      <c r="AO47" s="48"/>
      <c r="AP47" s="48"/>
      <c r="AQ47" s="173"/>
      <c r="AR47" s="173"/>
      <c r="AS47" s="30"/>
      <c r="AT47" s="26"/>
      <c r="AU47" s="48"/>
      <c r="AV47" s="48"/>
      <c r="AW47" s="173"/>
      <c r="AX47" s="173"/>
      <c r="AY47" s="30"/>
      <c r="AZ47" s="26"/>
      <c r="BA47" s="48"/>
      <c r="BB47" s="48"/>
      <c r="BC47" s="173"/>
      <c r="BD47" s="173"/>
      <c r="BE47" s="30"/>
      <c r="BF47" s="26"/>
      <c r="BG47" s="48"/>
      <c r="BH47" s="48"/>
      <c r="BI47" s="173"/>
      <c r="BJ47" s="173"/>
      <c r="BK47" s="30"/>
      <c r="BL47" s="26"/>
      <c r="BM47" s="48"/>
      <c r="BN47" s="48"/>
      <c r="BO47" s="173"/>
      <c r="BP47" s="173"/>
      <c r="BQ47" s="30"/>
      <c r="BR47" s="26"/>
      <c r="BS47" s="48"/>
      <c r="BT47" s="48"/>
      <c r="BU47" s="173"/>
      <c r="BV47" s="173"/>
      <c r="BW47" s="30"/>
      <c r="BX47" s="26"/>
      <c r="BY47" s="48"/>
      <c r="BZ47" s="48"/>
      <c r="CA47" s="173"/>
      <c r="CB47" s="173"/>
      <c r="CC47" s="30"/>
      <c r="CD47" s="26"/>
      <c r="CE47" s="48"/>
      <c r="CF47" s="48"/>
      <c r="CG47" s="173"/>
      <c r="CH47" s="173"/>
      <c r="CI47" s="30"/>
      <c r="CJ47" s="26"/>
      <c r="CK47" s="48"/>
      <c r="CL47" s="48"/>
      <c r="CM47" s="173"/>
      <c r="CN47" s="185"/>
      <c r="CO47" s="94"/>
      <c r="CP47" s="95"/>
    </row>
    <row r="48" spans="1:94" ht="49.5" customHeight="1" x14ac:dyDescent="0.2">
      <c r="A48" s="89" t="s">
        <v>232</v>
      </c>
      <c r="B48" s="90" t="s">
        <v>20</v>
      </c>
      <c r="C48" s="46" t="s">
        <v>544</v>
      </c>
      <c r="D48" s="28" t="s">
        <v>134</v>
      </c>
      <c r="E48" s="31" t="s">
        <v>559</v>
      </c>
      <c r="F48" s="47" t="s">
        <v>560</v>
      </c>
      <c r="G48" s="91" t="s">
        <v>13</v>
      </c>
      <c r="H48" s="27" t="s">
        <v>580</v>
      </c>
      <c r="I48" s="92">
        <v>10</v>
      </c>
      <c r="J48" s="92">
        <v>4</v>
      </c>
      <c r="K48" s="92">
        <f t="shared" si="0"/>
        <v>40</v>
      </c>
      <c r="L48" s="93" t="str" cm="1">
        <f t="array" ref="L48">_xlfn.IFS(K48&lt;=0,"No aplica",K48&lt;=39,"Débil",K48&lt;=59,"Necesita mejora",K48&lt;=79,"Aceptable",K48&lt;=100,"Fuerte")</f>
        <v>Necesita mejora</v>
      </c>
      <c r="M48" s="91" t="str" cm="1">
        <f t="array" ref="M48">_xlfn.IFS(AND(G48="Bajo",L48="Fuerte"),"Bajo",AND(G48="Bajo",L48="Aceptable"),"Bajo",AND(G48="Bajo",L48="Necesita mejora"),"Moderado",AND(G48="Bajo",L48="Débil"),"Por encima del promedio",AND(G48="Moderado",L48="Fuerte"),"Bajo",AND(G48="Moderado",L48="Aceptable"),"Moderado",AND(G48="Moderado",L48="Necesita mejora"),"Por encima del promedio",AND(G48="Moderado",L48="Débil"),"Alto",AND(G48="Por encima del promedio",L48="Fuerte"),"Moderado",AND(G48="Por encima del promedio",L48="Aceptable"),"Por encima del promedio",AND(G48="Por encima del promedio",L48="Necesita mejora"),"Alto",AND(G48="Por encima del promedio",L48="Débil"),"Alto",AND(G48="Alto",L48="Fuerte"),"Por encima del promedio",AND(G48="Alto",L48="Aceptable"),"Alto",AND(G48="Alto",L48="Necesita mejora"),"Alto",AND(G48="Alto",L48="Débil"),"Alto")</f>
        <v>Alto</v>
      </c>
      <c r="N48" s="29" t="str" cm="1">
        <f t="array" ref="N48">_xlfn.IFS(M48="Bajo","Asumir",M48="Moderado","Reducir",M48="Por encima del promedio","Evitar",M48="Alto","Evitar")</f>
        <v>Evitar</v>
      </c>
      <c r="O48" s="24" t="s">
        <v>592</v>
      </c>
      <c r="P48" s="26" t="s">
        <v>605</v>
      </c>
      <c r="Q48" s="24" t="s">
        <v>537</v>
      </c>
      <c r="R48" s="48">
        <v>44562</v>
      </c>
      <c r="S48" s="48">
        <v>44926</v>
      </c>
      <c r="T48" s="26" t="s">
        <v>606</v>
      </c>
      <c r="U48" s="30"/>
      <c r="V48" s="26"/>
      <c r="W48" s="48"/>
      <c r="X48" s="48"/>
      <c r="Y48" s="173"/>
      <c r="Z48" s="173"/>
      <c r="AA48" s="30"/>
      <c r="AB48" s="26"/>
      <c r="AC48" s="48"/>
      <c r="AD48" s="48"/>
      <c r="AE48" s="173"/>
      <c r="AF48" s="173"/>
      <c r="AG48" s="30"/>
      <c r="AH48" s="26"/>
      <c r="AI48" s="48"/>
      <c r="AJ48" s="48"/>
      <c r="AK48" s="173"/>
      <c r="AL48" s="173"/>
      <c r="AM48" s="30"/>
      <c r="AN48" s="26"/>
      <c r="AO48" s="48"/>
      <c r="AP48" s="48"/>
      <c r="AQ48" s="173"/>
      <c r="AR48" s="173"/>
      <c r="AS48" s="30"/>
      <c r="AT48" s="26"/>
      <c r="AU48" s="48"/>
      <c r="AV48" s="48"/>
      <c r="AW48" s="173"/>
      <c r="AX48" s="173"/>
      <c r="AY48" s="30"/>
      <c r="AZ48" s="26"/>
      <c r="BA48" s="48"/>
      <c r="BB48" s="48"/>
      <c r="BC48" s="173"/>
      <c r="BD48" s="173"/>
      <c r="BE48" s="30"/>
      <c r="BF48" s="26"/>
      <c r="BG48" s="48"/>
      <c r="BH48" s="48"/>
      <c r="BI48" s="173"/>
      <c r="BJ48" s="173"/>
      <c r="BK48" s="30"/>
      <c r="BL48" s="26"/>
      <c r="BM48" s="48"/>
      <c r="BN48" s="48"/>
      <c r="BO48" s="173"/>
      <c r="BP48" s="173"/>
      <c r="BQ48" s="30"/>
      <c r="BR48" s="26"/>
      <c r="BS48" s="48"/>
      <c r="BT48" s="48"/>
      <c r="BU48" s="173"/>
      <c r="BV48" s="173"/>
      <c r="BW48" s="30"/>
      <c r="BX48" s="26"/>
      <c r="BY48" s="48"/>
      <c r="BZ48" s="48"/>
      <c r="CA48" s="173"/>
      <c r="CB48" s="173"/>
      <c r="CC48" s="30"/>
      <c r="CD48" s="26"/>
      <c r="CE48" s="48"/>
      <c r="CF48" s="48"/>
      <c r="CG48" s="173"/>
      <c r="CH48" s="173"/>
      <c r="CI48" s="30"/>
      <c r="CJ48" s="26"/>
      <c r="CK48" s="48"/>
      <c r="CL48" s="48"/>
      <c r="CM48" s="173"/>
      <c r="CN48" s="185"/>
      <c r="CO48" s="94"/>
      <c r="CP48" s="95"/>
    </row>
    <row r="49" spans="1:94" ht="49.5" customHeight="1" x14ac:dyDescent="0.2">
      <c r="A49" s="89" t="s">
        <v>233</v>
      </c>
      <c r="B49" s="90" t="s">
        <v>20</v>
      </c>
      <c r="C49" s="46" t="s">
        <v>545</v>
      </c>
      <c r="D49" s="28" t="s">
        <v>138</v>
      </c>
      <c r="E49" s="31" t="s">
        <v>561</v>
      </c>
      <c r="F49" s="47" t="s">
        <v>562</v>
      </c>
      <c r="G49" s="91" t="s">
        <v>13</v>
      </c>
      <c r="H49" s="27" t="s">
        <v>581</v>
      </c>
      <c r="I49" s="92">
        <v>10</v>
      </c>
      <c r="J49" s="92">
        <v>4</v>
      </c>
      <c r="K49" s="92">
        <f t="shared" si="0"/>
        <v>40</v>
      </c>
      <c r="L49" s="93" t="str" cm="1">
        <f t="array" ref="L49">_xlfn.IFS(K49&lt;=0,"No aplica",K49&lt;=39,"Débil",K49&lt;=59,"Necesita mejora",K49&lt;=79,"Aceptable",K49&lt;=100,"Fuerte")</f>
        <v>Necesita mejora</v>
      </c>
      <c r="M49" s="91" t="str" cm="1">
        <f t="array" ref="M49">_xlfn.IFS(AND(G49="Bajo",L49="Fuerte"),"Bajo",AND(G49="Bajo",L49="Aceptable"),"Bajo",AND(G49="Bajo",L49="Necesita mejora"),"Moderado",AND(G49="Bajo",L49="Débil"),"Por encima del promedio",AND(G49="Moderado",L49="Fuerte"),"Bajo",AND(G49="Moderado",L49="Aceptable"),"Moderado",AND(G49="Moderado",L49="Necesita mejora"),"Por encima del promedio",AND(G49="Moderado",L49="Débil"),"Alto",AND(G49="Por encima del promedio",L49="Fuerte"),"Moderado",AND(G49="Por encima del promedio",L49="Aceptable"),"Por encima del promedio",AND(G49="Por encima del promedio",L49="Necesita mejora"),"Alto",AND(G49="Por encima del promedio",L49="Débil"),"Alto",AND(G49="Alto",L49="Fuerte"),"Por encima del promedio",AND(G49="Alto",L49="Aceptable"),"Alto",AND(G49="Alto",L49="Necesita mejora"),"Alto",AND(G49="Alto",L49="Débil"),"Alto")</f>
        <v>Alto</v>
      </c>
      <c r="N49" s="29" t="str" cm="1">
        <f t="array" ref="N49">_xlfn.IFS(M49="Bajo","Asumir",M49="Moderado","Reducir",M49="Por encima del promedio","Evitar",M49="Alto","Evitar")</f>
        <v>Evitar</v>
      </c>
      <c r="O49" s="24" t="s">
        <v>593</v>
      </c>
      <c r="P49" s="26" t="s">
        <v>605</v>
      </c>
      <c r="Q49" s="24" t="s">
        <v>537</v>
      </c>
      <c r="R49" s="48">
        <v>44562</v>
      </c>
      <c r="S49" s="48">
        <v>44926</v>
      </c>
      <c r="T49" s="26" t="s">
        <v>607</v>
      </c>
      <c r="U49" s="30"/>
      <c r="V49" s="26"/>
      <c r="W49" s="48"/>
      <c r="X49" s="48"/>
      <c r="Y49" s="173"/>
      <c r="Z49" s="173"/>
      <c r="AA49" s="30"/>
      <c r="AB49" s="26"/>
      <c r="AC49" s="48"/>
      <c r="AD49" s="48"/>
      <c r="AE49" s="173"/>
      <c r="AF49" s="173"/>
      <c r="AG49" s="30"/>
      <c r="AH49" s="26"/>
      <c r="AI49" s="48"/>
      <c r="AJ49" s="48"/>
      <c r="AK49" s="173"/>
      <c r="AL49" s="173"/>
      <c r="AM49" s="30"/>
      <c r="AN49" s="26"/>
      <c r="AO49" s="48"/>
      <c r="AP49" s="48"/>
      <c r="AQ49" s="173"/>
      <c r="AR49" s="173"/>
      <c r="AS49" s="30"/>
      <c r="AT49" s="26"/>
      <c r="AU49" s="48"/>
      <c r="AV49" s="48"/>
      <c r="AW49" s="173"/>
      <c r="AX49" s="173"/>
      <c r="AY49" s="30"/>
      <c r="AZ49" s="26"/>
      <c r="BA49" s="48"/>
      <c r="BB49" s="48"/>
      <c r="BC49" s="173"/>
      <c r="BD49" s="173"/>
      <c r="BE49" s="30"/>
      <c r="BF49" s="26"/>
      <c r="BG49" s="48"/>
      <c r="BH49" s="48"/>
      <c r="BI49" s="173"/>
      <c r="BJ49" s="173"/>
      <c r="BK49" s="30"/>
      <c r="BL49" s="26"/>
      <c r="BM49" s="48"/>
      <c r="BN49" s="48"/>
      <c r="BO49" s="173"/>
      <c r="BP49" s="173"/>
      <c r="BQ49" s="30"/>
      <c r="BR49" s="26"/>
      <c r="BS49" s="48"/>
      <c r="BT49" s="48"/>
      <c r="BU49" s="173"/>
      <c r="BV49" s="173"/>
      <c r="BW49" s="30"/>
      <c r="BX49" s="26"/>
      <c r="BY49" s="48"/>
      <c r="BZ49" s="48"/>
      <c r="CA49" s="173"/>
      <c r="CB49" s="173"/>
      <c r="CC49" s="30"/>
      <c r="CD49" s="26"/>
      <c r="CE49" s="48"/>
      <c r="CF49" s="48"/>
      <c r="CG49" s="173"/>
      <c r="CH49" s="173"/>
      <c r="CI49" s="30"/>
      <c r="CJ49" s="26"/>
      <c r="CK49" s="48"/>
      <c r="CL49" s="48"/>
      <c r="CM49" s="173"/>
      <c r="CN49" s="185"/>
      <c r="CO49" s="94"/>
      <c r="CP49" s="95"/>
    </row>
    <row r="50" spans="1:94" ht="49.5" customHeight="1" x14ac:dyDescent="0.2">
      <c r="A50" s="89" t="s">
        <v>234</v>
      </c>
      <c r="B50" s="90" t="s">
        <v>20</v>
      </c>
      <c r="C50" s="46" t="s">
        <v>546</v>
      </c>
      <c r="D50" s="28" t="s">
        <v>138</v>
      </c>
      <c r="E50" s="31" t="s">
        <v>563</v>
      </c>
      <c r="F50" s="47" t="s">
        <v>564</v>
      </c>
      <c r="G50" s="91" t="s">
        <v>16</v>
      </c>
      <c r="H50" s="27" t="s">
        <v>582</v>
      </c>
      <c r="I50" s="92">
        <v>15</v>
      </c>
      <c r="J50" s="92">
        <v>5</v>
      </c>
      <c r="K50" s="92">
        <f t="shared" si="0"/>
        <v>75</v>
      </c>
      <c r="L50" s="93" t="str" cm="1">
        <f t="array" ref="L50">_xlfn.IFS(K50&lt;=0,"No aplica",K50&lt;=39,"Débil",K50&lt;=59,"Necesita mejora",K50&lt;=79,"Aceptable",K50&lt;=100,"Fuerte")</f>
        <v>Aceptable</v>
      </c>
      <c r="M50" s="91" t="str" cm="1">
        <f t="array" ref="M50">_xlfn.IFS(AND(G50="Bajo",L50="Fuerte"),"Bajo",AND(G50="Bajo",L50="Aceptable"),"Bajo",AND(G50="Bajo",L50="Necesita mejora"),"Moderado",AND(G50="Bajo",L50="Débil"),"Por encima del promedio",AND(G50="Moderado",L50="Fuerte"),"Bajo",AND(G50="Moderado",L50="Aceptable"),"Moderado",AND(G50="Moderado",L50="Necesita mejora"),"Por encima del promedio",AND(G50="Moderado",L50="Débil"),"Alto",AND(G50="Por encima del promedio",L50="Fuerte"),"Moderado",AND(G50="Por encima del promedio",L50="Aceptable"),"Por encima del promedio",AND(G50="Por encima del promedio",L50="Necesita mejora"),"Alto",AND(G50="Por encima del promedio",L50="Débil"),"Alto",AND(G50="Alto",L50="Fuerte"),"Por encima del promedio",AND(G50="Alto",L50="Aceptable"),"Alto",AND(G50="Alto",L50="Necesita mejora"),"Alto",AND(G50="Alto",L50="Débil"),"Alto")</f>
        <v>Por encima del promedio</v>
      </c>
      <c r="N50" s="29" t="str" cm="1">
        <f t="array" ref="N50">_xlfn.IFS(M50="Bajo","Asumir",M50="Moderado","Reducir",M50="Por encima del promedio","Evitar",M50="Alto","Evitar")</f>
        <v>Evitar</v>
      </c>
      <c r="O50" s="24" t="s">
        <v>594</v>
      </c>
      <c r="P50" s="26" t="s">
        <v>608</v>
      </c>
      <c r="Q50" s="24" t="s">
        <v>335</v>
      </c>
      <c r="R50" s="48">
        <v>44562</v>
      </c>
      <c r="S50" s="48">
        <v>44926</v>
      </c>
      <c r="T50" s="26" t="s">
        <v>609</v>
      </c>
      <c r="U50" s="30"/>
      <c r="V50" s="26"/>
      <c r="W50" s="48"/>
      <c r="X50" s="48"/>
      <c r="Y50" s="173"/>
      <c r="Z50" s="173"/>
      <c r="AA50" s="30"/>
      <c r="AB50" s="26"/>
      <c r="AC50" s="48"/>
      <c r="AD50" s="48"/>
      <c r="AE50" s="173"/>
      <c r="AF50" s="173"/>
      <c r="AG50" s="30"/>
      <c r="AH50" s="26"/>
      <c r="AI50" s="48"/>
      <c r="AJ50" s="48"/>
      <c r="AK50" s="173"/>
      <c r="AL50" s="173"/>
      <c r="AM50" s="30"/>
      <c r="AN50" s="26"/>
      <c r="AO50" s="48"/>
      <c r="AP50" s="48"/>
      <c r="AQ50" s="173"/>
      <c r="AR50" s="173"/>
      <c r="AS50" s="30"/>
      <c r="AT50" s="26"/>
      <c r="AU50" s="48"/>
      <c r="AV50" s="48"/>
      <c r="AW50" s="173"/>
      <c r="AX50" s="173"/>
      <c r="AY50" s="30"/>
      <c r="AZ50" s="26"/>
      <c r="BA50" s="48"/>
      <c r="BB50" s="48"/>
      <c r="BC50" s="173"/>
      <c r="BD50" s="173"/>
      <c r="BE50" s="30"/>
      <c r="BF50" s="26"/>
      <c r="BG50" s="48"/>
      <c r="BH50" s="48"/>
      <c r="BI50" s="173"/>
      <c r="BJ50" s="173"/>
      <c r="BK50" s="30"/>
      <c r="BL50" s="26"/>
      <c r="BM50" s="48"/>
      <c r="BN50" s="48"/>
      <c r="BO50" s="173"/>
      <c r="BP50" s="173"/>
      <c r="BQ50" s="30"/>
      <c r="BR50" s="26"/>
      <c r="BS50" s="48"/>
      <c r="BT50" s="48"/>
      <c r="BU50" s="173"/>
      <c r="BV50" s="173"/>
      <c r="BW50" s="30"/>
      <c r="BX50" s="26"/>
      <c r="BY50" s="48"/>
      <c r="BZ50" s="48"/>
      <c r="CA50" s="173"/>
      <c r="CB50" s="173"/>
      <c r="CC50" s="30"/>
      <c r="CD50" s="26"/>
      <c r="CE50" s="48"/>
      <c r="CF50" s="48"/>
      <c r="CG50" s="173"/>
      <c r="CH50" s="173"/>
      <c r="CI50" s="30"/>
      <c r="CJ50" s="26"/>
      <c r="CK50" s="48"/>
      <c r="CL50" s="48"/>
      <c r="CM50" s="173"/>
      <c r="CN50" s="185"/>
      <c r="CO50" s="94"/>
      <c r="CP50" s="95"/>
    </row>
    <row r="51" spans="1:94" ht="49.5" customHeight="1" x14ac:dyDescent="0.2">
      <c r="A51" s="89" t="s">
        <v>235</v>
      </c>
      <c r="B51" s="90" t="s">
        <v>20</v>
      </c>
      <c r="C51" s="46" t="s">
        <v>547</v>
      </c>
      <c r="D51" s="28" t="s">
        <v>138</v>
      </c>
      <c r="E51" s="31" t="s">
        <v>565</v>
      </c>
      <c r="F51" s="47" t="s">
        <v>566</v>
      </c>
      <c r="G51" s="91" t="s">
        <v>13</v>
      </c>
      <c r="H51" s="27" t="s">
        <v>583</v>
      </c>
      <c r="I51" s="92">
        <v>10</v>
      </c>
      <c r="J51" s="92">
        <v>4</v>
      </c>
      <c r="K51" s="92">
        <f t="shared" si="0"/>
        <v>40</v>
      </c>
      <c r="L51" s="93" t="str" cm="1">
        <f t="array" ref="L51">_xlfn.IFS(K51&lt;=0,"No aplica",K51&lt;=39,"Débil",K51&lt;=59,"Necesita mejora",K51&lt;=79,"Aceptable",K51&lt;=100,"Fuerte")</f>
        <v>Necesita mejora</v>
      </c>
      <c r="M51" s="91" t="str" cm="1">
        <f t="array" ref="M51">_xlfn.IFS(AND(G51="Bajo",L51="Fuerte"),"Bajo",AND(G51="Bajo",L51="Aceptable"),"Bajo",AND(G51="Bajo",L51="Necesita mejora"),"Moderado",AND(G51="Bajo",L51="Débil"),"Por encima del promedio",AND(G51="Moderado",L51="Fuerte"),"Bajo",AND(G51="Moderado",L51="Aceptable"),"Moderado",AND(G51="Moderado",L51="Necesita mejora"),"Por encima del promedio",AND(G51="Moderado",L51="Débil"),"Alto",AND(G51="Por encima del promedio",L51="Fuerte"),"Moderado",AND(G51="Por encima del promedio",L51="Aceptable"),"Por encima del promedio",AND(G51="Por encima del promedio",L51="Necesita mejora"),"Alto",AND(G51="Por encima del promedio",L51="Débil"),"Alto",AND(G51="Alto",L51="Fuerte"),"Por encima del promedio",AND(G51="Alto",L51="Aceptable"),"Alto",AND(G51="Alto",L51="Necesita mejora"),"Alto",AND(G51="Alto",L51="Débil"),"Alto")</f>
        <v>Alto</v>
      </c>
      <c r="N51" s="29" t="str" cm="1">
        <f t="array" ref="N51">_xlfn.IFS(M51="Bajo","Asumir",M51="Moderado","Reducir",M51="Por encima del promedio","Evitar",M51="Alto","Evitar")</f>
        <v>Evitar</v>
      </c>
      <c r="O51" s="24" t="s">
        <v>595</v>
      </c>
      <c r="P51" s="26" t="s">
        <v>605</v>
      </c>
      <c r="Q51" s="24" t="s">
        <v>335</v>
      </c>
      <c r="R51" s="48">
        <v>44562</v>
      </c>
      <c r="S51" s="48">
        <v>44926</v>
      </c>
      <c r="T51" s="26" t="s">
        <v>610</v>
      </c>
      <c r="U51" s="30"/>
      <c r="V51" s="26"/>
      <c r="W51" s="48"/>
      <c r="X51" s="48"/>
      <c r="Y51" s="173"/>
      <c r="Z51" s="173"/>
      <c r="AA51" s="30"/>
      <c r="AB51" s="26"/>
      <c r="AC51" s="48"/>
      <c r="AD51" s="48"/>
      <c r="AE51" s="173"/>
      <c r="AF51" s="173"/>
      <c r="AG51" s="30"/>
      <c r="AH51" s="26"/>
      <c r="AI51" s="48"/>
      <c r="AJ51" s="48"/>
      <c r="AK51" s="173"/>
      <c r="AL51" s="173"/>
      <c r="AM51" s="30"/>
      <c r="AN51" s="26"/>
      <c r="AO51" s="48"/>
      <c r="AP51" s="48"/>
      <c r="AQ51" s="173"/>
      <c r="AR51" s="173"/>
      <c r="AS51" s="30"/>
      <c r="AT51" s="26"/>
      <c r="AU51" s="48"/>
      <c r="AV51" s="48"/>
      <c r="AW51" s="173"/>
      <c r="AX51" s="173"/>
      <c r="AY51" s="30"/>
      <c r="AZ51" s="26"/>
      <c r="BA51" s="48"/>
      <c r="BB51" s="48"/>
      <c r="BC51" s="173"/>
      <c r="BD51" s="173"/>
      <c r="BE51" s="30"/>
      <c r="BF51" s="26"/>
      <c r="BG51" s="48"/>
      <c r="BH51" s="48"/>
      <c r="BI51" s="173"/>
      <c r="BJ51" s="173"/>
      <c r="BK51" s="30"/>
      <c r="BL51" s="26"/>
      <c r="BM51" s="48"/>
      <c r="BN51" s="48"/>
      <c r="BO51" s="173"/>
      <c r="BP51" s="173"/>
      <c r="BQ51" s="30"/>
      <c r="BR51" s="26"/>
      <c r="BS51" s="48"/>
      <c r="BT51" s="48"/>
      <c r="BU51" s="173"/>
      <c r="BV51" s="173"/>
      <c r="BW51" s="30"/>
      <c r="BX51" s="26"/>
      <c r="BY51" s="48"/>
      <c r="BZ51" s="48"/>
      <c r="CA51" s="173"/>
      <c r="CB51" s="173"/>
      <c r="CC51" s="30"/>
      <c r="CD51" s="26"/>
      <c r="CE51" s="48"/>
      <c r="CF51" s="48"/>
      <c r="CG51" s="173"/>
      <c r="CH51" s="173"/>
      <c r="CI51" s="30"/>
      <c r="CJ51" s="26"/>
      <c r="CK51" s="48"/>
      <c r="CL51" s="48"/>
      <c r="CM51" s="173"/>
      <c r="CN51" s="185"/>
      <c r="CO51" s="94"/>
      <c r="CP51" s="95"/>
    </row>
    <row r="52" spans="1:94" ht="49.5" customHeight="1" x14ac:dyDescent="0.2">
      <c r="A52" s="89" t="s">
        <v>236</v>
      </c>
      <c r="B52" s="90" t="s">
        <v>20</v>
      </c>
      <c r="C52" s="46" t="s">
        <v>548</v>
      </c>
      <c r="D52" s="28" t="s">
        <v>134</v>
      </c>
      <c r="E52" s="31" t="s">
        <v>567</v>
      </c>
      <c r="F52" s="47" t="s">
        <v>568</v>
      </c>
      <c r="G52" s="91" t="s">
        <v>13</v>
      </c>
      <c r="H52" s="27" t="s">
        <v>584</v>
      </c>
      <c r="I52" s="92">
        <v>10</v>
      </c>
      <c r="J52" s="92">
        <v>4</v>
      </c>
      <c r="K52" s="92">
        <f t="shared" si="0"/>
        <v>40</v>
      </c>
      <c r="L52" s="93" t="str" cm="1">
        <f t="array" ref="L52">_xlfn.IFS(K52&lt;=0,"No aplica",K52&lt;=39,"Débil",K52&lt;=59,"Necesita mejora",K52&lt;=79,"Aceptable",K52&lt;=100,"Fuerte")</f>
        <v>Necesita mejora</v>
      </c>
      <c r="M52" s="91" t="str" cm="1">
        <f t="array" ref="M52">_xlfn.IFS(AND(G52="Bajo",L52="Fuerte"),"Bajo",AND(G52="Bajo",L52="Aceptable"),"Bajo",AND(G52="Bajo",L52="Necesita mejora"),"Moderado",AND(G52="Bajo",L52="Débil"),"Por encima del promedio",AND(G52="Moderado",L52="Fuerte"),"Bajo",AND(G52="Moderado",L52="Aceptable"),"Moderado",AND(G52="Moderado",L52="Necesita mejora"),"Por encima del promedio",AND(G52="Moderado",L52="Débil"),"Alto",AND(G52="Por encima del promedio",L52="Fuerte"),"Moderado",AND(G52="Por encima del promedio",L52="Aceptable"),"Por encima del promedio",AND(G52="Por encima del promedio",L52="Necesita mejora"),"Alto",AND(G52="Por encima del promedio",L52="Débil"),"Alto",AND(G52="Alto",L52="Fuerte"),"Por encima del promedio",AND(G52="Alto",L52="Aceptable"),"Alto",AND(G52="Alto",L52="Necesita mejora"),"Alto",AND(G52="Alto",L52="Débil"),"Alto")</f>
        <v>Alto</v>
      </c>
      <c r="N52" s="29" t="str" cm="1">
        <f t="array" ref="N52">_xlfn.IFS(M52="Bajo","Asumir",M52="Moderado","Reducir",M52="Por encima del promedio","Evitar",M52="Alto","Evitar")</f>
        <v>Evitar</v>
      </c>
      <c r="O52" s="24" t="s">
        <v>596</v>
      </c>
      <c r="P52" s="26" t="s">
        <v>605</v>
      </c>
      <c r="Q52" s="24" t="s">
        <v>335</v>
      </c>
      <c r="R52" s="48">
        <v>44562</v>
      </c>
      <c r="S52" s="48">
        <v>44926</v>
      </c>
      <c r="T52" s="26" t="s">
        <v>611</v>
      </c>
      <c r="U52" s="30"/>
      <c r="V52" s="26"/>
      <c r="W52" s="48"/>
      <c r="X52" s="48"/>
      <c r="Y52" s="173"/>
      <c r="Z52" s="173"/>
      <c r="AA52" s="30"/>
      <c r="AB52" s="26"/>
      <c r="AC52" s="48"/>
      <c r="AD52" s="48"/>
      <c r="AE52" s="173"/>
      <c r="AF52" s="173"/>
      <c r="AG52" s="30"/>
      <c r="AH52" s="26"/>
      <c r="AI52" s="48"/>
      <c r="AJ52" s="48"/>
      <c r="AK52" s="173"/>
      <c r="AL52" s="173"/>
      <c r="AM52" s="30"/>
      <c r="AN52" s="26"/>
      <c r="AO52" s="48"/>
      <c r="AP52" s="48"/>
      <c r="AQ52" s="173"/>
      <c r="AR52" s="173"/>
      <c r="AS52" s="30"/>
      <c r="AT52" s="26"/>
      <c r="AU52" s="48"/>
      <c r="AV52" s="48"/>
      <c r="AW52" s="173"/>
      <c r="AX52" s="173"/>
      <c r="AY52" s="30"/>
      <c r="AZ52" s="26"/>
      <c r="BA52" s="48"/>
      <c r="BB52" s="48"/>
      <c r="BC52" s="173"/>
      <c r="BD52" s="173"/>
      <c r="BE52" s="30"/>
      <c r="BF52" s="26"/>
      <c r="BG52" s="48"/>
      <c r="BH52" s="48"/>
      <c r="BI52" s="173"/>
      <c r="BJ52" s="173"/>
      <c r="BK52" s="30"/>
      <c r="BL52" s="26"/>
      <c r="BM52" s="48"/>
      <c r="BN52" s="48"/>
      <c r="BO52" s="173"/>
      <c r="BP52" s="173"/>
      <c r="BQ52" s="30"/>
      <c r="BR52" s="26"/>
      <c r="BS52" s="48"/>
      <c r="BT52" s="48"/>
      <c r="BU52" s="173"/>
      <c r="BV52" s="173"/>
      <c r="BW52" s="30"/>
      <c r="BX52" s="26"/>
      <c r="BY52" s="48"/>
      <c r="BZ52" s="48"/>
      <c r="CA52" s="173"/>
      <c r="CB52" s="173"/>
      <c r="CC52" s="30"/>
      <c r="CD52" s="26"/>
      <c r="CE52" s="48"/>
      <c r="CF52" s="48"/>
      <c r="CG52" s="173"/>
      <c r="CH52" s="173"/>
      <c r="CI52" s="30"/>
      <c r="CJ52" s="26"/>
      <c r="CK52" s="48"/>
      <c r="CL52" s="48"/>
      <c r="CM52" s="173"/>
      <c r="CN52" s="185"/>
      <c r="CO52" s="94"/>
      <c r="CP52" s="95"/>
    </row>
    <row r="53" spans="1:94" ht="49.5" customHeight="1" x14ac:dyDescent="0.2">
      <c r="A53" s="89" t="s">
        <v>237</v>
      </c>
      <c r="B53" s="90" t="s">
        <v>20</v>
      </c>
      <c r="C53" s="46" t="s">
        <v>549</v>
      </c>
      <c r="D53" s="28" t="s">
        <v>138</v>
      </c>
      <c r="E53" s="31" t="s">
        <v>569</v>
      </c>
      <c r="F53" s="47" t="s">
        <v>570</v>
      </c>
      <c r="G53" s="91" t="s">
        <v>48</v>
      </c>
      <c r="H53" s="27" t="s">
        <v>585</v>
      </c>
      <c r="I53" s="92">
        <v>15</v>
      </c>
      <c r="J53" s="92">
        <v>3</v>
      </c>
      <c r="K53" s="92">
        <f t="shared" si="0"/>
        <v>45</v>
      </c>
      <c r="L53" s="93" t="str" cm="1">
        <f t="array" ref="L53">_xlfn.IFS(K53&lt;=0,"No aplica",K53&lt;=39,"Débil",K53&lt;=59,"Necesita mejora",K53&lt;=79,"Aceptable",K53&lt;=100,"Fuerte")</f>
        <v>Necesita mejora</v>
      </c>
      <c r="M53" s="91" t="str" cm="1">
        <f t="array" ref="M53">_xlfn.IFS(AND(G53="Bajo",L53="Fuerte"),"Bajo",AND(G53="Bajo",L53="Aceptable"),"Bajo",AND(G53="Bajo",L53="Necesita mejora"),"Moderado",AND(G53="Bajo",L53="Débil"),"Por encima del promedio",AND(G53="Moderado",L53="Fuerte"),"Bajo",AND(G53="Moderado",L53="Aceptable"),"Moderado",AND(G53="Moderado",L53="Necesita mejora"),"Por encima del promedio",AND(G53="Moderado",L53="Débil"),"Alto",AND(G53="Por encima del promedio",L53="Fuerte"),"Moderado",AND(G53="Por encima del promedio",L53="Aceptable"),"Por encima del promedio",AND(G53="Por encima del promedio",L53="Necesita mejora"),"Alto",AND(G53="Por encima del promedio",L53="Débil"),"Alto",AND(G53="Alto",L53="Fuerte"),"Por encima del promedio",AND(G53="Alto",L53="Aceptable"),"Alto",AND(G53="Alto",L53="Necesita mejora"),"Alto",AND(G53="Alto",L53="Débil"),"Alto")</f>
        <v>Por encima del promedio</v>
      </c>
      <c r="N53" s="29" t="str" cm="1">
        <f t="array" ref="N53">_xlfn.IFS(M53="Bajo","Asumir",M53="Moderado","Reducir",M53="Por encima del promedio","Evitar",M53="Alto","Evitar")</f>
        <v>Evitar</v>
      </c>
      <c r="O53" s="24" t="s">
        <v>597</v>
      </c>
      <c r="P53" s="26" t="s">
        <v>353</v>
      </c>
      <c r="Q53" s="24" t="s">
        <v>335</v>
      </c>
      <c r="R53" s="48">
        <v>44562</v>
      </c>
      <c r="S53" s="48">
        <v>44926</v>
      </c>
      <c r="T53" s="26" t="s">
        <v>612</v>
      </c>
      <c r="U53" s="30"/>
      <c r="V53" s="26"/>
      <c r="W53" s="48"/>
      <c r="X53" s="48"/>
      <c r="Y53" s="173"/>
      <c r="Z53" s="173"/>
      <c r="AA53" s="30"/>
      <c r="AB53" s="26"/>
      <c r="AC53" s="48"/>
      <c r="AD53" s="48"/>
      <c r="AE53" s="173"/>
      <c r="AF53" s="173"/>
      <c r="AG53" s="30"/>
      <c r="AH53" s="26"/>
      <c r="AI53" s="48"/>
      <c r="AJ53" s="48"/>
      <c r="AK53" s="173"/>
      <c r="AL53" s="173"/>
      <c r="AM53" s="30"/>
      <c r="AN53" s="26"/>
      <c r="AO53" s="48"/>
      <c r="AP53" s="48"/>
      <c r="AQ53" s="173"/>
      <c r="AR53" s="173"/>
      <c r="AS53" s="30"/>
      <c r="AT53" s="26"/>
      <c r="AU53" s="48"/>
      <c r="AV53" s="48"/>
      <c r="AW53" s="173"/>
      <c r="AX53" s="173"/>
      <c r="AY53" s="30"/>
      <c r="AZ53" s="26"/>
      <c r="BA53" s="48"/>
      <c r="BB53" s="48"/>
      <c r="BC53" s="173"/>
      <c r="BD53" s="173"/>
      <c r="BE53" s="30"/>
      <c r="BF53" s="26"/>
      <c r="BG53" s="48"/>
      <c r="BH53" s="48"/>
      <c r="BI53" s="173"/>
      <c r="BJ53" s="173"/>
      <c r="BK53" s="30"/>
      <c r="BL53" s="26"/>
      <c r="BM53" s="48"/>
      <c r="BN53" s="48"/>
      <c r="BO53" s="173"/>
      <c r="BP53" s="173"/>
      <c r="BQ53" s="30"/>
      <c r="BR53" s="26"/>
      <c r="BS53" s="48"/>
      <c r="BT53" s="48"/>
      <c r="BU53" s="173"/>
      <c r="BV53" s="173"/>
      <c r="BW53" s="30"/>
      <c r="BX53" s="26"/>
      <c r="BY53" s="48"/>
      <c r="BZ53" s="48"/>
      <c r="CA53" s="173"/>
      <c r="CB53" s="173"/>
      <c r="CC53" s="30"/>
      <c r="CD53" s="26"/>
      <c r="CE53" s="48"/>
      <c r="CF53" s="48"/>
      <c r="CG53" s="173"/>
      <c r="CH53" s="173"/>
      <c r="CI53" s="30"/>
      <c r="CJ53" s="26"/>
      <c r="CK53" s="48"/>
      <c r="CL53" s="48"/>
      <c r="CM53" s="173"/>
      <c r="CN53" s="185"/>
      <c r="CO53" s="94"/>
      <c r="CP53" s="95"/>
    </row>
    <row r="54" spans="1:94" ht="49.5" customHeight="1" x14ac:dyDescent="0.2">
      <c r="A54" s="89" t="s">
        <v>238</v>
      </c>
      <c r="B54" s="90" t="s">
        <v>20</v>
      </c>
      <c r="C54" s="46" t="s">
        <v>550</v>
      </c>
      <c r="D54" s="28" t="s">
        <v>138</v>
      </c>
      <c r="E54" s="31" t="s">
        <v>571</v>
      </c>
      <c r="F54" s="47" t="s">
        <v>572</v>
      </c>
      <c r="G54" s="91" t="s">
        <v>48</v>
      </c>
      <c r="H54" s="27" t="s">
        <v>586</v>
      </c>
      <c r="I54" s="92">
        <v>10</v>
      </c>
      <c r="J54" s="92">
        <v>4</v>
      </c>
      <c r="K54" s="92">
        <f t="shared" si="0"/>
        <v>40</v>
      </c>
      <c r="L54" s="93" t="str" cm="1">
        <f t="array" ref="L54">_xlfn.IFS(K54&lt;=0,"No aplica",K54&lt;=39,"Débil",K54&lt;=59,"Necesita mejora",K54&lt;=79,"Aceptable",K54&lt;=100,"Fuerte")</f>
        <v>Necesita mejora</v>
      </c>
      <c r="M54" s="91" t="str" cm="1">
        <f t="array" ref="M54">_xlfn.IFS(AND(G54="Bajo",L54="Fuerte"),"Bajo",AND(G54="Bajo",L54="Aceptable"),"Bajo",AND(G54="Bajo",L54="Necesita mejora"),"Moderado",AND(G54="Bajo",L54="Débil"),"Por encima del promedio",AND(G54="Moderado",L54="Fuerte"),"Bajo",AND(G54="Moderado",L54="Aceptable"),"Moderado",AND(G54="Moderado",L54="Necesita mejora"),"Por encima del promedio",AND(G54="Moderado",L54="Débil"),"Alto",AND(G54="Por encima del promedio",L54="Fuerte"),"Moderado",AND(G54="Por encima del promedio",L54="Aceptable"),"Por encima del promedio",AND(G54="Por encima del promedio",L54="Necesita mejora"),"Alto",AND(G54="Por encima del promedio",L54="Débil"),"Alto",AND(G54="Alto",L54="Fuerte"),"Por encima del promedio",AND(G54="Alto",L54="Aceptable"),"Alto",AND(G54="Alto",L54="Necesita mejora"),"Alto",AND(G54="Alto",L54="Débil"),"Alto")</f>
        <v>Por encima del promedio</v>
      </c>
      <c r="N54" s="29" t="str" cm="1">
        <f t="array" ref="N54">_xlfn.IFS(M54="Bajo","Asumir",M54="Moderado","Reducir",M54="Por encima del promedio","Evitar",M54="Alto","Evitar")</f>
        <v>Evitar</v>
      </c>
      <c r="O54" s="24" t="s">
        <v>598</v>
      </c>
      <c r="P54" s="26" t="s">
        <v>613</v>
      </c>
      <c r="Q54" s="24" t="s">
        <v>614</v>
      </c>
      <c r="R54" s="48">
        <v>44562</v>
      </c>
      <c r="S54" s="48">
        <v>44926</v>
      </c>
      <c r="T54" s="26" t="s">
        <v>615</v>
      </c>
      <c r="U54" s="30"/>
      <c r="V54" s="26"/>
      <c r="W54" s="48"/>
      <c r="X54" s="48"/>
      <c r="Y54" s="173"/>
      <c r="Z54" s="173"/>
      <c r="AA54" s="30"/>
      <c r="AB54" s="26"/>
      <c r="AC54" s="48"/>
      <c r="AD54" s="48"/>
      <c r="AE54" s="173"/>
      <c r="AF54" s="173"/>
      <c r="AG54" s="30"/>
      <c r="AH54" s="26"/>
      <c r="AI54" s="48"/>
      <c r="AJ54" s="48"/>
      <c r="AK54" s="173"/>
      <c r="AL54" s="173"/>
      <c r="AM54" s="30"/>
      <c r="AN54" s="26"/>
      <c r="AO54" s="48"/>
      <c r="AP54" s="48"/>
      <c r="AQ54" s="173"/>
      <c r="AR54" s="173"/>
      <c r="AS54" s="30"/>
      <c r="AT54" s="26"/>
      <c r="AU54" s="48"/>
      <c r="AV54" s="48"/>
      <c r="AW54" s="173"/>
      <c r="AX54" s="173"/>
      <c r="AY54" s="30"/>
      <c r="AZ54" s="26"/>
      <c r="BA54" s="48"/>
      <c r="BB54" s="48"/>
      <c r="BC54" s="173"/>
      <c r="BD54" s="173"/>
      <c r="BE54" s="30"/>
      <c r="BF54" s="26"/>
      <c r="BG54" s="48"/>
      <c r="BH54" s="48"/>
      <c r="BI54" s="173"/>
      <c r="BJ54" s="173"/>
      <c r="BK54" s="30"/>
      <c r="BL54" s="26"/>
      <c r="BM54" s="48"/>
      <c r="BN54" s="48"/>
      <c r="BO54" s="173"/>
      <c r="BP54" s="173"/>
      <c r="BQ54" s="30"/>
      <c r="BR54" s="26"/>
      <c r="BS54" s="48"/>
      <c r="BT54" s="48"/>
      <c r="BU54" s="173"/>
      <c r="BV54" s="173"/>
      <c r="BW54" s="30"/>
      <c r="BX54" s="26"/>
      <c r="BY54" s="48"/>
      <c r="BZ54" s="48"/>
      <c r="CA54" s="173"/>
      <c r="CB54" s="173"/>
      <c r="CC54" s="30"/>
      <c r="CD54" s="26"/>
      <c r="CE54" s="48"/>
      <c r="CF54" s="48"/>
      <c r="CG54" s="173"/>
      <c r="CH54" s="173"/>
      <c r="CI54" s="30"/>
      <c r="CJ54" s="26"/>
      <c r="CK54" s="48"/>
      <c r="CL54" s="48"/>
      <c r="CM54" s="173"/>
      <c r="CN54" s="185"/>
      <c r="CO54" s="94"/>
      <c r="CP54" s="95"/>
    </row>
    <row r="55" spans="1:94" ht="49.5" customHeight="1" x14ac:dyDescent="0.2">
      <c r="A55" s="89" t="s">
        <v>239</v>
      </c>
      <c r="B55" s="90" t="s">
        <v>20</v>
      </c>
      <c r="C55" s="46" t="s">
        <v>551</v>
      </c>
      <c r="D55" s="28" t="s">
        <v>152</v>
      </c>
      <c r="E55" s="31" t="s">
        <v>573</v>
      </c>
      <c r="F55" s="47" t="s">
        <v>574</v>
      </c>
      <c r="G55" s="91" t="s">
        <v>48</v>
      </c>
      <c r="H55" s="27" t="s">
        <v>587</v>
      </c>
      <c r="I55" s="92">
        <v>10</v>
      </c>
      <c r="J55" s="92">
        <v>4</v>
      </c>
      <c r="K55" s="92">
        <f t="shared" si="0"/>
        <v>40</v>
      </c>
      <c r="L55" s="93" t="str" cm="1">
        <f t="array" ref="L55">_xlfn.IFS(K55&lt;=0,"No aplica",K55&lt;=39,"Débil",K55&lt;=59,"Necesita mejora",K55&lt;=79,"Aceptable",K55&lt;=100,"Fuerte")</f>
        <v>Necesita mejora</v>
      </c>
      <c r="M55" s="91" t="str" cm="1">
        <f t="array" ref="M55">_xlfn.IFS(AND(G55="Bajo",L55="Fuerte"),"Bajo",AND(G55="Bajo",L55="Aceptable"),"Bajo",AND(G55="Bajo",L55="Necesita mejora"),"Moderado",AND(G55="Bajo",L55="Débil"),"Por encima del promedio",AND(G55="Moderado",L55="Fuerte"),"Bajo",AND(G55="Moderado",L55="Aceptable"),"Moderado",AND(G55="Moderado",L55="Necesita mejora"),"Por encima del promedio",AND(G55="Moderado",L55="Débil"),"Alto",AND(G55="Por encima del promedio",L55="Fuerte"),"Moderado",AND(G55="Por encima del promedio",L55="Aceptable"),"Por encima del promedio",AND(G55="Por encima del promedio",L55="Necesita mejora"),"Alto",AND(G55="Por encima del promedio",L55="Débil"),"Alto",AND(G55="Alto",L55="Fuerte"),"Por encima del promedio",AND(G55="Alto",L55="Aceptable"),"Alto",AND(G55="Alto",L55="Necesita mejora"),"Alto",AND(G55="Alto",L55="Débil"),"Alto")</f>
        <v>Por encima del promedio</v>
      </c>
      <c r="N55" s="29" t="str" cm="1">
        <f t="array" ref="N55">_xlfn.IFS(M55="Bajo","Asumir",M55="Moderado","Reducir",M55="Por encima del promedio","Evitar",M55="Alto","Evitar")</f>
        <v>Evitar</v>
      </c>
      <c r="O55" s="24" t="s">
        <v>599</v>
      </c>
      <c r="P55" s="26" t="s">
        <v>601</v>
      </c>
      <c r="Q55" s="24" t="s">
        <v>335</v>
      </c>
      <c r="R55" s="48">
        <v>44562</v>
      </c>
      <c r="S55" s="48">
        <v>44926</v>
      </c>
      <c r="T55" s="26" t="s">
        <v>616</v>
      </c>
      <c r="U55" s="30"/>
      <c r="V55" s="26"/>
      <c r="W55" s="48"/>
      <c r="X55" s="48"/>
      <c r="Y55" s="173"/>
      <c r="Z55" s="173"/>
      <c r="AA55" s="30"/>
      <c r="AB55" s="26"/>
      <c r="AC55" s="48"/>
      <c r="AD55" s="48"/>
      <c r="AE55" s="173"/>
      <c r="AF55" s="173"/>
      <c r="AG55" s="30"/>
      <c r="AH55" s="26"/>
      <c r="AI55" s="48"/>
      <c r="AJ55" s="48"/>
      <c r="AK55" s="173"/>
      <c r="AL55" s="173"/>
      <c r="AM55" s="30"/>
      <c r="AN55" s="26"/>
      <c r="AO55" s="48"/>
      <c r="AP55" s="48"/>
      <c r="AQ55" s="173"/>
      <c r="AR55" s="173"/>
      <c r="AS55" s="30"/>
      <c r="AT55" s="26"/>
      <c r="AU55" s="48"/>
      <c r="AV55" s="48"/>
      <c r="AW55" s="173"/>
      <c r="AX55" s="173"/>
      <c r="AY55" s="30"/>
      <c r="AZ55" s="26"/>
      <c r="BA55" s="48"/>
      <c r="BB55" s="48"/>
      <c r="BC55" s="173"/>
      <c r="BD55" s="173"/>
      <c r="BE55" s="30"/>
      <c r="BF55" s="26"/>
      <c r="BG55" s="48"/>
      <c r="BH55" s="48"/>
      <c r="BI55" s="173"/>
      <c r="BJ55" s="173"/>
      <c r="BK55" s="30"/>
      <c r="BL55" s="26"/>
      <c r="BM55" s="48"/>
      <c r="BN55" s="48"/>
      <c r="BO55" s="173"/>
      <c r="BP55" s="173"/>
      <c r="BQ55" s="30"/>
      <c r="BR55" s="26"/>
      <c r="BS55" s="48"/>
      <c r="BT55" s="48"/>
      <c r="BU55" s="173"/>
      <c r="BV55" s="173"/>
      <c r="BW55" s="30"/>
      <c r="BX55" s="26"/>
      <c r="BY55" s="48"/>
      <c r="BZ55" s="48"/>
      <c r="CA55" s="173"/>
      <c r="CB55" s="173"/>
      <c r="CC55" s="30"/>
      <c r="CD55" s="26"/>
      <c r="CE55" s="48"/>
      <c r="CF55" s="48"/>
      <c r="CG55" s="173"/>
      <c r="CH55" s="173"/>
      <c r="CI55" s="30"/>
      <c r="CJ55" s="26"/>
      <c r="CK55" s="48"/>
      <c r="CL55" s="48"/>
      <c r="CM55" s="173"/>
      <c r="CN55" s="185"/>
      <c r="CO55" s="94"/>
      <c r="CP55" s="95"/>
    </row>
    <row r="56" spans="1:94" ht="49.5" customHeight="1" x14ac:dyDescent="0.2">
      <c r="A56" s="89" t="s">
        <v>240</v>
      </c>
      <c r="B56" s="90" t="s">
        <v>20</v>
      </c>
      <c r="C56" s="46" t="s">
        <v>552</v>
      </c>
      <c r="D56" s="28" t="s">
        <v>134</v>
      </c>
      <c r="E56" s="31" t="s">
        <v>575</v>
      </c>
      <c r="F56" s="47" t="s">
        <v>576</v>
      </c>
      <c r="G56" s="91" t="s">
        <v>48</v>
      </c>
      <c r="H56" s="27" t="s">
        <v>588</v>
      </c>
      <c r="I56" s="92">
        <v>15</v>
      </c>
      <c r="J56" s="92">
        <v>4</v>
      </c>
      <c r="K56" s="92">
        <f t="shared" si="0"/>
        <v>60</v>
      </c>
      <c r="L56" s="93" t="str" cm="1">
        <f t="array" ref="L56">_xlfn.IFS(K56&lt;=0,"No aplica",K56&lt;=39,"Débil",K56&lt;=59,"Necesita mejora",K56&lt;=79,"Aceptable",K56&lt;=100,"Fuerte")</f>
        <v>Aceptable</v>
      </c>
      <c r="M56" s="91" t="str" cm="1">
        <f t="array" ref="M56">_xlfn.IFS(AND(G56="Bajo",L56="Fuerte"),"Bajo",AND(G56="Bajo",L56="Aceptable"),"Bajo",AND(G56="Bajo",L56="Necesita mejora"),"Moderado",AND(G56="Bajo",L56="Débil"),"Por encima del promedio",AND(G56="Moderado",L56="Fuerte"),"Bajo",AND(G56="Moderado",L56="Aceptable"),"Moderado",AND(G56="Moderado",L56="Necesita mejora"),"Por encima del promedio",AND(G56="Moderado",L56="Débil"),"Alto",AND(G56="Por encima del promedio",L56="Fuerte"),"Moderado",AND(G56="Por encima del promedio",L56="Aceptable"),"Por encima del promedio",AND(G56="Por encima del promedio",L56="Necesita mejora"),"Alto",AND(G56="Por encima del promedio",L56="Débil"),"Alto",AND(G56="Alto",L56="Fuerte"),"Por encima del promedio",AND(G56="Alto",L56="Aceptable"),"Alto",AND(G56="Alto",L56="Necesita mejora"),"Alto",AND(G56="Alto",L56="Débil"),"Alto")</f>
        <v>Moderado</v>
      </c>
      <c r="N56" s="29" t="str" cm="1">
        <f t="array" ref="N56">_xlfn.IFS(M56="Bajo","Asumir",M56="Moderado","Reducir",M56="Por encima del promedio","Evitar",M56="Alto","Evitar")</f>
        <v>Reducir</v>
      </c>
      <c r="O56" s="24" t="s">
        <v>600</v>
      </c>
      <c r="P56" s="26" t="s">
        <v>617</v>
      </c>
      <c r="Q56" s="24" t="s">
        <v>618</v>
      </c>
      <c r="R56" s="48">
        <v>44562</v>
      </c>
      <c r="S56" s="48">
        <v>44926</v>
      </c>
      <c r="T56" s="26" t="s">
        <v>619</v>
      </c>
      <c r="U56" s="30"/>
      <c r="V56" s="26"/>
      <c r="W56" s="48"/>
      <c r="X56" s="48"/>
      <c r="Y56" s="173"/>
      <c r="Z56" s="173"/>
      <c r="AA56" s="30"/>
      <c r="AB56" s="26"/>
      <c r="AC56" s="48"/>
      <c r="AD56" s="48"/>
      <c r="AE56" s="173"/>
      <c r="AF56" s="173"/>
      <c r="AG56" s="30"/>
      <c r="AH56" s="26"/>
      <c r="AI56" s="48"/>
      <c r="AJ56" s="48"/>
      <c r="AK56" s="173"/>
      <c r="AL56" s="173"/>
      <c r="AM56" s="30"/>
      <c r="AN56" s="26"/>
      <c r="AO56" s="48"/>
      <c r="AP56" s="48"/>
      <c r="AQ56" s="173"/>
      <c r="AR56" s="173"/>
      <c r="AS56" s="30"/>
      <c r="AT56" s="26"/>
      <c r="AU56" s="48"/>
      <c r="AV56" s="48"/>
      <c r="AW56" s="173"/>
      <c r="AX56" s="173"/>
      <c r="AY56" s="30"/>
      <c r="AZ56" s="26"/>
      <c r="BA56" s="48"/>
      <c r="BB56" s="48"/>
      <c r="BC56" s="173"/>
      <c r="BD56" s="173"/>
      <c r="BE56" s="30"/>
      <c r="BF56" s="26"/>
      <c r="BG56" s="48"/>
      <c r="BH56" s="48"/>
      <c r="BI56" s="173"/>
      <c r="BJ56" s="173"/>
      <c r="BK56" s="30"/>
      <c r="BL56" s="26"/>
      <c r="BM56" s="48"/>
      <c r="BN56" s="48"/>
      <c r="BO56" s="173"/>
      <c r="BP56" s="173"/>
      <c r="BQ56" s="30"/>
      <c r="BR56" s="26"/>
      <c r="BS56" s="48"/>
      <c r="BT56" s="48"/>
      <c r="BU56" s="173"/>
      <c r="BV56" s="173"/>
      <c r="BW56" s="30"/>
      <c r="BX56" s="26"/>
      <c r="BY56" s="48"/>
      <c r="BZ56" s="48"/>
      <c r="CA56" s="173"/>
      <c r="CB56" s="173"/>
      <c r="CC56" s="30"/>
      <c r="CD56" s="26"/>
      <c r="CE56" s="48"/>
      <c r="CF56" s="48"/>
      <c r="CG56" s="173"/>
      <c r="CH56" s="173"/>
      <c r="CI56" s="30"/>
      <c r="CJ56" s="26"/>
      <c r="CK56" s="48"/>
      <c r="CL56" s="48"/>
      <c r="CM56" s="173"/>
      <c r="CN56" s="185"/>
      <c r="CO56" s="94"/>
      <c r="CP56" s="95"/>
    </row>
    <row r="57" spans="1:94" ht="49.5" customHeight="1" x14ac:dyDescent="0.2">
      <c r="A57" s="89" t="s">
        <v>241</v>
      </c>
      <c r="B57" s="90" t="s">
        <v>166</v>
      </c>
      <c r="C57" s="46" t="s">
        <v>620</v>
      </c>
      <c r="D57" s="28" t="s">
        <v>138</v>
      </c>
      <c r="E57" s="31" t="s">
        <v>624</v>
      </c>
      <c r="F57" s="47" t="s">
        <v>625</v>
      </c>
      <c r="G57" s="91" t="s">
        <v>19</v>
      </c>
      <c r="H57" s="27" t="s">
        <v>632</v>
      </c>
      <c r="I57" s="92">
        <v>20</v>
      </c>
      <c r="J57" s="92">
        <v>4</v>
      </c>
      <c r="K57" s="92">
        <f t="shared" si="0"/>
        <v>80</v>
      </c>
      <c r="L57" s="93" t="str" cm="1">
        <f t="array" ref="L57">_xlfn.IFS(K57&lt;=0,"No aplica",K57&lt;=39,"Débil",K57&lt;=59,"Necesita mejora",K57&lt;=79,"Aceptable",K57&lt;=100,"Fuerte")</f>
        <v>Fuerte</v>
      </c>
      <c r="M57" s="91" t="str" cm="1">
        <f t="array" ref="M57">_xlfn.IFS(AND(G57="Bajo",L57="Fuerte"),"Bajo",AND(G57="Bajo",L57="Aceptable"),"Bajo",AND(G57="Bajo",L57="Necesita mejora"),"Moderado",AND(G57="Bajo",L57="Débil"),"Por encima del promedio",AND(G57="Moderado",L57="Fuerte"),"Bajo",AND(G57="Moderado",L57="Aceptable"),"Moderado",AND(G57="Moderado",L57="Necesita mejora"),"Por encima del promedio",AND(G57="Moderado",L57="Débil"),"Alto",AND(G57="Por encima del promedio",L57="Fuerte"),"Moderado",AND(G57="Por encima del promedio",L57="Aceptable"),"Por encima del promedio",AND(G57="Por encima del promedio",L57="Necesita mejora"),"Alto",AND(G57="Por encima del promedio",L57="Débil"),"Alto",AND(G57="Alto",L57="Fuerte"),"Por encima del promedio",AND(G57="Alto",L57="Aceptable"),"Alto",AND(G57="Alto",L57="Necesita mejora"),"Alto",AND(G57="Alto",L57="Débil"),"Alto")</f>
        <v>Bajo</v>
      </c>
      <c r="N57" s="29" t="str" cm="1">
        <f t="array" ref="N57">_xlfn.IFS(M57="Bajo","Asumir",M57="Moderado","Reducir",M57="Por encima del promedio","Evitar",M57="Alto","Evitar")</f>
        <v>Asumir</v>
      </c>
      <c r="O57" s="24" t="s">
        <v>636</v>
      </c>
      <c r="P57" s="26" t="s">
        <v>637</v>
      </c>
      <c r="Q57" s="24" t="s">
        <v>614</v>
      </c>
      <c r="R57" s="48">
        <v>44562</v>
      </c>
      <c r="S57" s="48">
        <v>44926</v>
      </c>
      <c r="T57" s="26" t="s">
        <v>638</v>
      </c>
      <c r="U57" s="30"/>
      <c r="V57" s="26"/>
      <c r="W57" s="48"/>
      <c r="X57" s="48"/>
      <c r="Y57" s="173"/>
      <c r="Z57" s="173"/>
      <c r="AA57" s="30"/>
      <c r="AB57" s="26"/>
      <c r="AC57" s="48"/>
      <c r="AD57" s="48"/>
      <c r="AE57" s="173"/>
      <c r="AF57" s="173"/>
      <c r="AG57" s="30"/>
      <c r="AH57" s="26"/>
      <c r="AI57" s="48"/>
      <c r="AJ57" s="48"/>
      <c r="AK57" s="173"/>
      <c r="AL57" s="173"/>
      <c r="AM57" s="30"/>
      <c r="AN57" s="26"/>
      <c r="AO57" s="48"/>
      <c r="AP57" s="48"/>
      <c r="AQ57" s="173"/>
      <c r="AR57" s="173"/>
      <c r="AS57" s="30"/>
      <c r="AT57" s="26"/>
      <c r="AU57" s="48"/>
      <c r="AV57" s="48"/>
      <c r="AW57" s="173"/>
      <c r="AX57" s="173"/>
      <c r="AY57" s="30"/>
      <c r="AZ57" s="26"/>
      <c r="BA57" s="48"/>
      <c r="BB57" s="48"/>
      <c r="BC57" s="173"/>
      <c r="BD57" s="173"/>
      <c r="BE57" s="30"/>
      <c r="BF57" s="26"/>
      <c r="BG57" s="48"/>
      <c r="BH57" s="48"/>
      <c r="BI57" s="173"/>
      <c r="BJ57" s="173"/>
      <c r="BK57" s="30"/>
      <c r="BL57" s="26"/>
      <c r="BM57" s="48"/>
      <c r="BN57" s="48"/>
      <c r="BO57" s="173"/>
      <c r="BP57" s="173"/>
      <c r="BQ57" s="30"/>
      <c r="BR57" s="26"/>
      <c r="BS57" s="48"/>
      <c r="BT57" s="48"/>
      <c r="BU57" s="173"/>
      <c r="BV57" s="173"/>
      <c r="BW57" s="30"/>
      <c r="BX57" s="26"/>
      <c r="BY57" s="48"/>
      <c r="BZ57" s="48"/>
      <c r="CA57" s="173"/>
      <c r="CB57" s="173"/>
      <c r="CC57" s="30"/>
      <c r="CD57" s="26"/>
      <c r="CE57" s="48"/>
      <c r="CF57" s="48"/>
      <c r="CG57" s="173"/>
      <c r="CH57" s="173"/>
      <c r="CI57" s="30"/>
      <c r="CJ57" s="26"/>
      <c r="CK57" s="48"/>
      <c r="CL57" s="48"/>
      <c r="CM57" s="173"/>
      <c r="CN57" s="185"/>
      <c r="CO57" s="94"/>
      <c r="CP57" s="95"/>
    </row>
    <row r="58" spans="1:94" ht="99" customHeight="1" x14ac:dyDescent="0.2">
      <c r="A58" s="89" t="s">
        <v>242</v>
      </c>
      <c r="B58" s="90" t="s">
        <v>166</v>
      </c>
      <c r="C58" s="46" t="s">
        <v>621</v>
      </c>
      <c r="D58" s="28" t="s">
        <v>138</v>
      </c>
      <c r="E58" s="31" t="s">
        <v>626</v>
      </c>
      <c r="F58" s="47" t="s">
        <v>627</v>
      </c>
      <c r="G58" s="91" t="s">
        <v>13</v>
      </c>
      <c r="H58" s="27" t="s">
        <v>1117</v>
      </c>
      <c r="I58" s="92">
        <v>15</v>
      </c>
      <c r="J58" s="92">
        <v>5</v>
      </c>
      <c r="K58" s="92">
        <f t="shared" si="0"/>
        <v>75</v>
      </c>
      <c r="L58" s="93" t="str" cm="1">
        <f t="array" ref="L58">_xlfn.IFS(K58&lt;=0,"No aplica",K58&lt;=39,"Débil",K58&lt;=59,"Necesita mejora",K58&lt;=79,"Aceptable",K58&lt;=100,"Fuerte")</f>
        <v>Aceptable</v>
      </c>
      <c r="M58" s="91" t="str" cm="1">
        <f t="array" ref="M58">_xlfn.IFS(AND(G58="Bajo",L58="Fuerte"),"Bajo",AND(G58="Bajo",L58="Aceptable"),"Bajo",AND(G58="Bajo",L58="Necesita mejora"),"Moderado",AND(G58="Bajo",L58="Débil"),"Por encima del promedio",AND(G58="Moderado",L58="Fuerte"),"Bajo",AND(G58="Moderado",L58="Aceptable"),"Moderado",AND(G58="Moderado",L58="Necesita mejora"),"Por encima del promedio",AND(G58="Moderado",L58="Débil"),"Alto",AND(G58="Por encima del promedio",L58="Fuerte"),"Moderado",AND(G58="Por encima del promedio",L58="Aceptable"),"Por encima del promedio",AND(G58="Por encima del promedio",L58="Necesita mejora"),"Alto",AND(G58="Por encima del promedio",L58="Débil"),"Alto",AND(G58="Alto",L58="Fuerte"),"Por encima del promedio",AND(G58="Alto",L58="Aceptable"),"Alto",AND(G58="Alto",L58="Necesita mejora"),"Alto",AND(G58="Alto",L58="Débil"),"Alto")</f>
        <v>Alto</v>
      </c>
      <c r="N58" s="29" t="str" cm="1">
        <f t="array" ref="N58">_xlfn.IFS(M58="Bajo","Asumir",M58="Moderado","Reducir",M58="Por encima del promedio","Evitar",M58="Alto","Evitar")</f>
        <v>Evitar</v>
      </c>
      <c r="O58" s="24" t="s">
        <v>639</v>
      </c>
      <c r="P58" s="26" t="s">
        <v>640</v>
      </c>
      <c r="Q58" s="24" t="s">
        <v>641</v>
      </c>
      <c r="R58" s="48">
        <v>44562</v>
      </c>
      <c r="S58" s="48">
        <v>44926</v>
      </c>
      <c r="T58" s="26" t="s">
        <v>642</v>
      </c>
      <c r="U58" s="30"/>
      <c r="V58" s="26"/>
      <c r="W58" s="48"/>
      <c r="X58" s="48"/>
      <c r="Y58" s="173"/>
      <c r="Z58" s="173"/>
      <c r="AA58" s="30"/>
      <c r="AB58" s="26"/>
      <c r="AC58" s="48"/>
      <c r="AD58" s="48"/>
      <c r="AE58" s="173"/>
      <c r="AF58" s="173"/>
      <c r="AG58" s="30"/>
      <c r="AH58" s="26"/>
      <c r="AI58" s="48"/>
      <c r="AJ58" s="48"/>
      <c r="AK58" s="173"/>
      <c r="AL58" s="173"/>
      <c r="AM58" s="30"/>
      <c r="AN58" s="26"/>
      <c r="AO58" s="48"/>
      <c r="AP58" s="48"/>
      <c r="AQ58" s="173"/>
      <c r="AR58" s="173"/>
      <c r="AS58" s="30"/>
      <c r="AT58" s="26"/>
      <c r="AU58" s="48"/>
      <c r="AV58" s="48"/>
      <c r="AW58" s="173"/>
      <c r="AX58" s="173"/>
      <c r="AY58" s="30"/>
      <c r="AZ58" s="26"/>
      <c r="BA58" s="48"/>
      <c r="BB58" s="48"/>
      <c r="BC58" s="173"/>
      <c r="BD58" s="173"/>
      <c r="BE58" s="30"/>
      <c r="BF58" s="26"/>
      <c r="BG58" s="48"/>
      <c r="BH58" s="48"/>
      <c r="BI58" s="173"/>
      <c r="BJ58" s="173"/>
      <c r="BK58" s="30"/>
      <c r="BL58" s="26"/>
      <c r="BM58" s="48"/>
      <c r="BN58" s="48"/>
      <c r="BO58" s="173"/>
      <c r="BP58" s="173"/>
      <c r="BQ58" s="30"/>
      <c r="BR58" s="26"/>
      <c r="BS58" s="48"/>
      <c r="BT58" s="48"/>
      <c r="BU58" s="173"/>
      <c r="BV58" s="173"/>
      <c r="BW58" s="30"/>
      <c r="BX58" s="26"/>
      <c r="BY58" s="48"/>
      <c r="BZ58" s="48"/>
      <c r="CA58" s="173"/>
      <c r="CB58" s="173"/>
      <c r="CC58" s="30"/>
      <c r="CD58" s="26"/>
      <c r="CE58" s="48"/>
      <c r="CF58" s="48"/>
      <c r="CG58" s="173"/>
      <c r="CH58" s="173"/>
      <c r="CI58" s="30"/>
      <c r="CJ58" s="26"/>
      <c r="CK58" s="48"/>
      <c r="CL58" s="48"/>
      <c r="CM58" s="173"/>
      <c r="CN58" s="185"/>
      <c r="CO58" s="94"/>
      <c r="CP58" s="95"/>
    </row>
    <row r="59" spans="1:94" ht="49.5" customHeight="1" x14ac:dyDescent="0.2">
      <c r="A59" s="89" t="s">
        <v>243</v>
      </c>
      <c r="B59" s="90" t="s">
        <v>166</v>
      </c>
      <c r="C59" s="46" t="s">
        <v>622</v>
      </c>
      <c r="D59" s="28" t="s">
        <v>138</v>
      </c>
      <c r="E59" s="31" t="s">
        <v>628</v>
      </c>
      <c r="F59" s="47" t="s">
        <v>629</v>
      </c>
      <c r="G59" s="91" t="s">
        <v>48</v>
      </c>
      <c r="H59" s="27" t="s">
        <v>1118</v>
      </c>
      <c r="I59" s="92">
        <v>15</v>
      </c>
      <c r="J59" s="92">
        <v>5</v>
      </c>
      <c r="K59" s="92">
        <f t="shared" si="0"/>
        <v>75</v>
      </c>
      <c r="L59" s="93" t="str" cm="1">
        <f t="array" ref="L59">_xlfn.IFS(K59&lt;=0,"No aplica",K59&lt;=39,"Débil",K59&lt;=59,"Necesita mejora",K59&lt;=79,"Aceptable",K59&lt;=100,"Fuerte")</f>
        <v>Aceptable</v>
      </c>
      <c r="M59" s="91" t="str" cm="1">
        <f t="array" ref="M59">_xlfn.IFS(AND(G59="Bajo",L59="Fuerte"),"Bajo",AND(G59="Bajo",L59="Aceptable"),"Bajo",AND(G59="Bajo",L59="Necesita mejora"),"Moderado",AND(G59="Bajo",L59="Débil"),"Por encima del promedio",AND(G59="Moderado",L59="Fuerte"),"Bajo",AND(G59="Moderado",L59="Aceptable"),"Moderado",AND(G59="Moderado",L59="Necesita mejora"),"Por encima del promedio",AND(G59="Moderado",L59="Débil"),"Alto",AND(G59="Por encima del promedio",L59="Fuerte"),"Moderado",AND(G59="Por encima del promedio",L59="Aceptable"),"Por encima del promedio",AND(G59="Por encima del promedio",L59="Necesita mejora"),"Alto",AND(G59="Por encima del promedio",L59="Débil"),"Alto",AND(G59="Alto",L59="Fuerte"),"Por encima del promedio",AND(G59="Alto",L59="Aceptable"),"Alto",AND(G59="Alto",L59="Necesita mejora"),"Alto",AND(G59="Alto",L59="Débil"),"Alto")</f>
        <v>Moderado</v>
      </c>
      <c r="N59" s="29" t="str" cm="1">
        <f t="array" ref="N59">_xlfn.IFS(M59="Bajo","Asumir",M59="Moderado","Reducir",M59="Por encima del promedio","Evitar",M59="Alto","Evitar")</f>
        <v>Reducir</v>
      </c>
      <c r="O59" s="24" t="s">
        <v>643</v>
      </c>
      <c r="P59" s="26" t="s">
        <v>644</v>
      </c>
      <c r="Q59" s="24" t="s">
        <v>641</v>
      </c>
      <c r="R59" s="48">
        <v>44562</v>
      </c>
      <c r="S59" s="48">
        <v>44926</v>
      </c>
      <c r="T59" s="26" t="s">
        <v>645</v>
      </c>
      <c r="U59" s="30"/>
      <c r="V59" s="26"/>
      <c r="W59" s="48"/>
      <c r="X59" s="48"/>
      <c r="Y59" s="173"/>
      <c r="Z59" s="173"/>
      <c r="AA59" s="30"/>
      <c r="AB59" s="26"/>
      <c r="AC59" s="48"/>
      <c r="AD59" s="48"/>
      <c r="AE59" s="173"/>
      <c r="AF59" s="173"/>
      <c r="AG59" s="30"/>
      <c r="AH59" s="26"/>
      <c r="AI59" s="48"/>
      <c r="AJ59" s="48"/>
      <c r="AK59" s="173"/>
      <c r="AL59" s="173"/>
      <c r="AM59" s="30"/>
      <c r="AN59" s="26"/>
      <c r="AO59" s="48"/>
      <c r="AP59" s="48"/>
      <c r="AQ59" s="173"/>
      <c r="AR59" s="173"/>
      <c r="AS59" s="30"/>
      <c r="AT59" s="26"/>
      <c r="AU59" s="48"/>
      <c r="AV59" s="48"/>
      <c r="AW59" s="173"/>
      <c r="AX59" s="173"/>
      <c r="AY59" s="30"/>
      <c r="AZ59" s="26"/>
      <c r="BA59" s="48"/>
      <c r="BB59" s="48"/>
      <c r="BC59" s="173"/>
      <c r="BD59" s="173"/>
      <c r="BE59" s="30"/>
      <c r="BF59" s="26"/>
      <c r="BG59" s="48"/>
      <c r="BH59" s="48"/>
      <c r="BI59" s="173"/>
      <c r="BJ59" s="173"/>
      <c r="BK59" s="30"/>
      <c r="BL59" s="26"/>
      <c r="BM59" s="48"/>
      <c r="BN59" s="48"/>
      <c r="BO59" s="173"/>
      <c r="BP59" s="173"/>
      <c r="BQ59" s="30"/>
      <c r="BR59" s="26"/>
      <c r="BS59" s="48"/>
      <c r="BT59" s="48"/>
      <c r="BU59" s="173"/>
      <c r="BV59" s="173"/>
      <c r="BW59" s="30"/>
      <c r="BX59" s="26"/>
      <c r="BY59" s="48"/>
      <c r="BZ59" s="48"/>
      <c r="CA59" s="173"/>
      <c r="CB59" s="173"/>
      <c r="CC59" s="30"/>
      <c r="CD59" s="26"/>
      <c r="CE59" s="48"/>
      <c r="CF59" s="48"/>
      <c r="CG59" s="173"/>
      <c r="CH59" s="173"/>
      <c r="CI59" s="30"/>
      <c r="CJ59" s="26"/>
      <c r="CK59" s="48"/>
      <c r="CL59" s="48"/>
      <c r="CM59" s="173"/>
      <c r="CN59" s="185"/>
      <c r="CO59" s="94"/>
      <c r="CP59" s="95"/>
    </row>
    <row r="60" spans="1:94" ht="121.5" customHeight="1" x14ac:dyDescent="0.2">
      <c r="A60" s="89" t="s">
        <v>244</v>
      </c>
      <c r="B60" s="90" t="s">
        <v>166</v>
      </c>
      <c r="C60" s="46" t="s">
        <v>623</v>
      </c>
      <c r="D60" s="28" t="s">
        <v>138</v>
      </c>
      <c r="E60" s="31" t="s">
        <v>630</v>
      </c>
      <c r="F60" s="47" t="s">
        <v>631</v>
      </c>
      <c r="G60" s="91" t="s">
        <v>16</v>
      </c>
      <c r="H60" s="27" t="s">
        <v>1115</v>
      </c>
      <c r="I60" s="92">
        <v>15</v>
      </c>
      <c r="J60" s="92">
        <v>4</v>
      </c>
      <c r="K60" s="92">
        <f t="shared" si="0"/>
        <v>60</v>
      </c>
      <c r="L60" s="93" t="str" cm="1">
        <f t="array" ref="L60">_xlfn.IFS(K60&lt;=0,"No aplica",K60&lt;=39,"Débil",K60&lt;=59,"Necesita mejora",K60&lt;=79,"Aceptable",K60&lt;=100,"Fuerte")</f>
        <v>Aceptable</v>
      </c>
      <c r="M60" s="91" t="str" cm="1">
        <f t="array" ref="M60">_xlfn.IFS(AND(G60="Bajo",L60="Fuerte"),"Bajo",AND(G60="Bajo",L60="Aceptable"),"Bajo",AND(G60="Bajo",L60="Necesita mejora"),"Moderado",AND(G60="Bajo",L60="Débil"),"Por encima del promedio",AND(G60="Moderado",L60="Fuerte"),"Bajo",AND(G60="Moderado",L60="Aceptable"),"Moderado",AND(G60="Moderado",L60="Necesita mejora"),"Por encima del promedio",AND(G60="Moderado",L60="Débil"),"Alto",AND(G60="Por encima del promedio",L60="Fuerte"),"Moderado",AND(G60="Por encima del promedio",L60="Aceptable"),"Por encima del promedio",AND(G60="Por encima del promedio",L60="Necesita mejora"),"Alto",AND(G60="Por encima del promedio",L60="Débil"),"Alto",AND(G60="Alto",L60="Fuerte"),"Por encima del promedio",AND(G60="Alto",L60="Aceptable"),"Alto",AND(G60="Alto",L60="Necesita mejora"),"Alto",AND(G60="Alto",L60="Débil"),"Alto")</f>
        <v>Por encima del promedio</v>
      </c>
      <c r="N60" s="29" t="str" cm="1">
        <f t="array" ref="N60">_xlfn.IFS(M60="Bajo","Asumir",M60="Moderado","Reducir",M60="Por encima del promedio","Evitar",M60="Alto","Evitar")</f>
        <v>Evitar</v>
      </c>
      <c r="O60" s="24" t="s">
        <v>646</v>
      </c>
      <c r="P60" s="26" t="s">
        <v>644</v>
      </c>
      <c r="Q60" s="24" t="s">
        <v>537</v>
      </c>
      <c r="R60" s="48">
        <v>44562</v>
      </c>
      <c r="S60" s="48">
        <v>44926</v>
      </c>
      <c r="T60" s="26" t="s">
        <v>394</v>
      </c>
      <c r="U60" s="30"/>
      <c r="V60" s="26"/>
      <c r="W60" s="48"/>
      <c r="X60" s="48"/>
      <c r="Y60" s="173"/>
      <c r="Z60" s="173"/>
      <c r="AA60" s="30"/>
      <c r="AB60" s="26"/>
      <c r="AC60" s="48"/>
      <c r="AD60" s="48"/>
      <c r="AE60" s="173"/>
      <c r="AF60" s="173"/>
      <c r="AG60" s="30"/>
      <c r="AH60" s="26"/>
      <c r="AI60" s="48"/>
      <c r="AJ60" s="48"/>
      <c r="AK60" s="173"/>
      <c r="AL60" s="173"/>
      <c r="AM60" s="30"/>
      <c r="AN60" s="26"/>
      <c r="AO60" s="48"/>
      <c r="AP60" s="48"/>
      <c r="AQ60" s="173"/>
      <c r="AR60" s="173"/>
      <c r="AS60" s="30"/>
      <c r="AT60" s="26"/>
      <c r="AU60" s="48"/>
      <c r="AV60" s="48"/>
      <c r="AW60" s="173"/>
      <c r="AX60" s="173"/>
      <c r="AY60" s="30"/>
      <c r="AZ60" s="26"/>
      <c r="BA60" s="48"/>
      <c r="BB60" s="48"/>
      <c r="BC60" s="173"/>
      <c r="BD60" s="173"/>
      <c r="BE60" s="30"/>
      <c r="BF60" s="26"/>
      <c r="BG60" s="48"/>
      <c r="BH60" s="48"/>
      <c r="BI60" s="173"/>
      <c r="BJ60" s="173"/>
      <c r="BK60" s="30"/>
      <c r="BL60" s="26"/>
      <c r="BM60" s="48"/>
      <c r="BN60" s="48"/>
      <c r="BO60" s="173"/>
      <c r="BP60" s="173"/>
      <c r="BQ60" s="30"/>
      <c r="BR60" s="26"/>
      <c r="BS60" s="48"/>
      <c r="BT60" s="48"/>
      <c r="BU60" s="173"/>
      <c r="BV60" s="173"/>
      <c r="BW60" s="30"/>
      <c r="BX60" s="26"/>
      <c r="BY60" s="48"/>
      <c r="BZ60" s="48"/>
      <c r="CA60" s="173"/>
      <c r="CB60" s="173"/>
      <c r="CC60" s="30"/>
      <c r="CD60" s="26"/>
      <c r="CE60" s="48"/>
      <c r="CF60" s="48"/>
      <c r="CG60" s="173"/>
      <c r="CH60" s="173"/>
      <c r="CI60" s="30"/>
      <c r="CJ60" s="26"/>
      <c r="CK60" s="48"/>
      <c r="CL60" s="48"/>
      <c r="CM60" s="173"/>
      <c r="CN60" s="185"/>
      <c r="CO60" s="94"/>
      <c r="CP60" s="95"/>
    </row>
    <row r="61" spans="1:94" ht="49.5" customHeight="1" x14ac:dyDescent="0.2">
      <c r="A61" s="89" t="s">
        <v>245</v>
      </c>
      <c r="B61" s="90" t="s">
        <v>20</v>
      </c>
      <c r="C61" s="46" t="s">
        <v>647</v>
      </c>
      <c r="D61" s="28" t="s">
        <v>152</v>
      </c>
      <c r="E61" s="31" t="s">
        <v>653</v>
      </c>
      <c r="F61" s="47" t="s">
        <v>654</v>
      </c>
      <c r="G61" s="91" t="s">
        <v>48</v>
      </c>
      <c r="H61" s="27" t="s">
        <v>665</v>
      </c>
      <c r="I61" s="92">
        <v>10</v>
      </c>
      <c r="J61" s="92">
        <v>4</v>
      </c>
      <c r="K61" s="92">
        <f t="shared" si="0"/>
        <v>40</v>
      </c>
      <c r="L61" s="93" t="str" cm="1">
        <f t="array" ref="L61">_xlfn.IFS(K61&lt;=0,"No aplica",K61&lt;=39,"Débil",K61&lt;=59,"Necesita mejora",K61&lt;=79,"Aceptable",K61&lt;=100,"Fuerte")</f>
        <v>Necesita mejora</v>
      </c>
      <c r="M61" s="91" t="str" cm="1">
        <f t="array" ref="M61">_xlfn.IFS(AND(G61="Bajo",L61="Fuerte"),"Bajo",AND(G61="Bajo",L61="Aceptable"),"Bajo",AND(G61="Bajo",L61="Necesita mejora"),"Moderado",AND(G61="Bajo",L61="Débil"),"Por encima del promedio",AND(G61="Moderado",L61="Fuerte"),"Bajo",AND(G61="Moderado",L61="Aceptable"),"Moderado",AND(G61="Moderado",L61="Necesita mejora"),"Por encima del promedio",AND(G61="Moderado",L61="Débil"),"Alto",AND(G61="Por encima del promedio",L61="Fuerte"),"Moderado",AND(G61="Por encima del promedio",L61="Aceptable"),"Por encima del promedio",AND(G61="Por encima del promedio",L61="Necesita mejora"),"Alto",AND(G61="Por encima del promedio",L61="Débil"),"Alto",AND(G61="Alto",L61="Fuerte"),"Por encima del promedio",AND(G61="Alto",L61="Aceptable"),"Alto",AND(G61="Alto",L61="Necesita mejora"),"Alto",AND(G61="Alto",L61="Débil"),"Alto")</f>
        <v>Por encima del promedio</v>
      </c>
      <c r="N61" s="29" t="str" cm="1">
        <f t="array" ref="N61">_xlfn.IFS(M61="Bajo","Asumir",M61="Moderado","Reducir",M61="Por encima del promedio","Evitar",M61="Alto","Evitar")</f>
        <v>Evitar</v>
      </c>
      <c r="O61" s="24" t="s">
        <v>671</v>
      </c>
      <c r="P61" s="26" t="s">
        <v>672</v>
      </c>
      <c r="Q61" s="24" t="s">
        <v>673</v>
      </c>
      <c r="R61" s="48">
        <v>44562</v>
      </c>
      <c r="S61" s="48">
        <v>44926</v>
      </c>
      <c r="T61" s="26" t="s">
        <v>394</v>
      </c>
      <c r="U61" s="30"/>
      <c r="V61" s="26"/>
      <c r="W61" s="48"/>
      <c r="X61" s="48"/>
      <c r="Y61" s="173"/>
      <c r="Z61" s="173"/>
      <c r="AA61" s="30"/>
      <c r="AB61" s="26"/>
      <c r="AC61" s="48"/>
      <c r="AD61" s="48"/>
      <c r="AE61" s="173"/>
      <c r="AF61" s="173"/>
      <c r="AG61" s="30"/>
      <c r="AH61" s="26"/>
      <c r="AI61" s="48"/>
      <c r="AJ61" s="48"/>
      <c r="AK61" s="173"/>
      <c r="AL61" s="173"/>
      <c r="AM61" s="30"/>
      <c r="AN61" s="26"/>
      <c r="AO61" s="48"/>
      <c r="AP61" s="48"/>
      <c r="AQ61" s="173"/>
      <c r="AR61" s="173"/>
      <c r="AS61" s="30"/>
      <c r="AT61" s="26"/>
      <c r="AU61" s="48"/>
      <c r="AV61" s="48"/>
      <c r="AW61" s="173"/>
      <c r="AX61" s="173"/>
      <c r="AY61" s="30"/>
      <c r="AZ61" s="26"/>
      <c r="BA61" s="48"/>
      <c r="BB61" s="48"/>
      <c r="BC61" s="173"/>
      <c r="BD61" s="173"/>
      <c r="BE61" s="30"/>
      <c r="BF61" s="26"/>
      <c r="BG61" s="48"/>
      <c r="BH61" s="48"/>
      <c r="BI61" s="173"/>
      <c r="BJ61" s="173"/>
      <c r="BK61" s="30"/>
      <c r="BL61" s="26"/>
      <c r="BM61" s="48"/>
      <c r="BN61" s="48"/>
      <c r="BO61" s="173"/>
      <c r="BP61" s="173"/>
      <c r="BQ61" s="30"/>
      <c r="BR61" s="26"/>
      <c r="BS61" s="48"/>
      <c r="BT61" s="48"/>
      <c r="BU61" s="173"/>
      <c r="BV61" s="173"/>
      <c r="BW61" s="30"/>
      <c r="BX61" s="26"/>
      <c r="BY61" s="48"/>
      <c r="BZ61" s="48"/>
      <c r="CA61" s="173"/>
      <c r="CB61" s="173"/>
      <c r="CC61" s="30"/>
      <c r="CD61" s="26"/>
      <c r="CE61" s="48"/>
      <c r="CF61" s="48"/>
      <c r="CG61" s="173"/>
      <c r="CH61" s="173"/>
      <c r="CI61" s="30"/>
      <c r="CJ61" s="26"/>
      <c r="CK61" s="48"/>
      <c r="CL61" s="48"/>
      <c r="CM61" s="173"/>
      <c r="CN61" s="185"/>
      <c r="CO61" s="94"/>
      <c r="CP61" s="95"/>
    </row>
    <row r="62" spans="1:94" ht="49.5" customHeight="1" x14ac:dyDescent="0.2">
      <c r="A62" s="89" t="s">
        <v>246</v>
      </c>
      <c r="B62" s="90" t="s">
        <v>119</v>
      </c>
      <c r="C62" s="46" t="s">
        <v>648</v>
      </c>
      <c r="D62" s="28" t="s">
        <v>152</v>
      </c>
      <c r="E62" s="31" t="s">
        <v>655</v>
      </c>
      <c r="F62" s="47" t="s">
        <v>656</v>
      </c>
      <c r="G62" s="91" t="s">
        <v>48</v>
      </c>
      <c r="H62" s="27" t="s">
        <v>666</v>
      </c>
      <c r="I62" s="92">
        <v>10</v>
      </c>
      <c r="J62" s="92">
        <v>4</v>
      </c>
      <c r="K62" s="92">
        <f t="shared" si="0"/>
        <v>40</v>
      </c>
      <c r="L62" s="93" t="str" cm="1">
        <f t="array" ref="L62">_xlfn.IFS(K62&lt;=0,"No aplica",K62&lt;=39,"Débil",K62&lt;=59,"Necesita mejora",K62&lt;=79,"Aceptable",K62&lt;=100,"Fuerte")</f>
        <v>Necesita mejora</v>
      </c>
      <c r="M62" s="91" t="str" cm="1">
        <f t="array" ref="M62">_xlfn.IFS(AND(G62="Bajo",L62="Fuerte"),"Bajo",AND(G62="Bajo",L62="Aceptable"),"Bajo",AND(G62="Bajo",L62="Necesita mejora"),"Moderado",AND(G62="Bajo",L62="Débil"),"Por encima del promedio",AND(G62="Moderado",L62="Fuerte"),"Bajo",AND(G62="Moderado",L62="Aceptable"),"Moderado",AND(G62="Moderado",L62="Necesita mejora"),"Por encima del promedio",AND(G62="Moderado",L62="Débil"),"Alto",AND(G62="Por encima del promedio",L62="Fuerte"),"Moderado",AND(G62="Por encima del promedio",L62="Aceptable"),"Por encima del promedio",AND(G62="Por encima del promedio",L62="Necesita mejora"),"Alto",AND(G62="Por encima del promedio",L62="Débil"),"Alto",AND(G62="Alto",L62="Fuerte"),"Por encima del promedio",AND(G62="Alto",L62="Aceptable"),"Alto",AND(G62="Alto",L62="Necesita mejora"),"Alto",AND(G62="Alto",L62="Débil"),"Alto")</f>
        <v>Por encima del promedio</v>
      </c>
      <c r="N62" s="29" t="str" cm="1">
        <f t="array" ref="N62">_xlfn.IFS(M62="Bajo","Asumir",M62="Moderado","Reducir",M62="Por encima del promedio","Evitar",M62="Alto","Evitar")</f>
        <v>Evitar</v>
      </c>
      <c r="O62" s="24" t="s">
        <v>674</v>
      </c>
      <c r="P62" s="26" t="s">
        <v>484</v>
      </c>
      <c r="Q62" s="24" t="s">
        <v>673</v>
      </c>
      <c r="R62" s="48">
        <v>44562</v>
      </c>
      <c r="S62" s="48">
        <v>44926</v>
      </c>
      <c r="T62" s="26" t="s">
        <v>394</v>
      </c>
      <c r="U62" s="30"/>
      <c r="V62" s="26"/>
      <c r="W62" s="48"/>
      <c r="X62" s="48"/>
      <c r="Y62" s="173"/>
      <c r="Z62" s="173"/>
      <c r="AA62" s="30"/>
      <c r="AB62" s="26"/>
      <c r="AC62" s="48"/>
      <c r="AD62" s="48"/>
      <c r="AE62" s="173"/>
      <c r="AF62" s="173"/>
      <c r="AG62" s="30"/>
      <c r="AH62" s="26"/>
      <c r="AI62" s="48"/>
      <c r="AJ62" s="48"/>
      <c r="AK62" s="173"/>
      <c r="AL62" s="173"/>
      <c r="AM62" s="30"/>
      <c r="AN62" s="26"/>
      <c r="AO62" s="48"/>
      <c r="AP62" s="48"/>
      <c r="AQ62" s="173"/>
      <c r="AR62" s="173"/>
      <c r="AS62" s="30"/>
      <c r="AT62" s="26"/>
      <c r="AU62" s="48"/>
      <c r="AV62" s="48"/>
      <c r="AW62" s="173"/>
      <c r="AX62" s="173"/>
      <c r="AY62" s="30"/>
      <c r="AZ62" s="26"/>
      <c r="BA62" s="48"/>
      <c r="BB62" s="48"/>
      <c r="BC62" s="173"/>
      <c r="BD62" s="173"/>
      <c r="BE62" s="30"/>
      <c r="BF62" s="26"/>
      <c r="BG62" s="48"/>
      <c r="BH62" s="48"/>
      <c r="BI62" s="173"/>
      <c r="BJ62" s="173"/>
      <c r="BK62" s="30"/>
      <c r="BL62" s="26"/>
      <c r="BM62" s="48"/>
      <c r="BN62" s="48"/>
      <c r="BO62" s="173"/>
      <c r="BP62" s="173"/>
      <c r="BQ62" s="30"/>
      <c r="BR62" s="26"/>
      <c r="BS62" s="48"/>
      <c r="BT62" s="48"/>
      <c r="BU62" s="173"/>
      <c r="BV62" s="173"/>
      <c r="BW62" s="30"/>
      <c r="BX62" s="26"/>
      <c r="BY62" s="48"/>
      <c r="BZ62" s="48"/>
      <c r="CA62" s="173"/>
      <c r="CB62" s="173"/>
      <c r="CC62" s="30"/>
      <c r="CD62" s="26"/>
      <c r="CE62" s="48"/>
      <c r="CF62" s="48"/>
      <c r="CG62" s="173"/>
      <c r="CH62" s="173"/>
      <c r="CI62" s="30"/>
      <c r="CJ62" s="26"/>
      <c r="CK62" s="48"/>
      <c r="CL62" s="48"/>
      <c r="CM62" s="173"/>
      <c r="CN62" s="185"/>
      <c r="CO62" s="94"/>
      <c r="CP62" s="95"/>
    </row>
    <row r="63" spans="1:94" ht="49.5" customHeight="1" x14ac:dyDescent="0.2">
      <c r="A63" s="89" t="s">
        <v>247</v>
      </c>
      <c r="B63" s="90" t="s">
        <v>166</v>
      </c>
      <c r="C63" s="46" t="s">
        <v>649</v>
      </c>
      <c r="D63" s="28" t="s">
        <v>152</v>
      </c>
      <c r="E63" s="31" t="s">
        <v>657</v>
      </c>
      <c r="F63" s="47" t="s">
        <v>658</v>
      </c>
      <c r="G63" s="91" t="s">
        <v>48</v>
      </c>
      <c r="H63" s="27" t="s">
        <v>667</v>
      </c>
      <c r="I63" s="92">
        <v>10</v>
      </c>
      <c r="J63" s="92">
        <v>4</v>
      </c>
      <c r="K63" s="92">
        <f t="shared" si="0"/>
        <v>40</v>
      </c>
      <c r="L63" s="93" t="str" cm="1">
        <f t="array" ref="L63">_xlfn.IFS(K63&lt;=0,"No aplica",K63&lt;=39,"Débil",K63&lt;=59,"Necesita mejora",K63&lt;=79,"Aceptable",K63&lt;=100,"Fuerte")</f>
        <v>Necesita mejora</v>
      </c>
      <c r="M63" s="91" t="str" cm="1">
        <f t="array" ref="M63">_xlfn.IFS(AND(G63="Bajo",L63="Fuerte"),"Bajo",AND(G63="Bajo",L63="Aceptable"),"Bajo",AND(G63="Bajo",L63="Necesita mejora"),"Moderado",AND(G63="Bajo",L63="Débil"),"Por encima del promedio",AND(G63="Moderado",L63="Fuerte"),"Bajo",AND(G63="Moderado",L63="Aceptable"),"Moderado",AND(G63="Moderado",L63="Necesita mejora"),"Por encima del promedio",AND(G63="Moderado",L63="Débil"),"Alto",AND(G63="Por encima del promedio",L63="Fuerte"),"Moderado",AND(G63="Por encima del promedio",L63="Aceptable"),"Por encima del promedio",AND(G63="Por encima del promedio",L63="Necesita mejora"),"Alto",AND(G63="Por encima del promedio",L63="Débil"),"Alto",AND(G63="Alto",L63="Fuerte"),"Por encima del promedio",AND(G63="Alto",L63="Aceptable"),"Alto",AND(G63="Alto",L63="Necesita mejora"),"Alto",AND(G63="Alto",L63="Débil"),"Alto")</f>
        <v>Por encima del promedio</v>
      </c>
      <c r="N63" s="29" t="str" cm="1">
        <f t="array" ref="N63">_xlfn.IFS(M63="Bajo","Asumir",M63="Moderado","Reducir",M63="Por encima del promedio","Evitar",M63="Alto","Evitar")</f>
        <v>Evitar</v>
      </c>
      <c r="O63" s="24" t="s">
        <v>675</v>
      </c>
      <c r="P63" s="26" t="s">
        <v>676</v>
      </c>
      <c r="Q63" s="24" t="s">
        <v>335</v>
      </c>
      <c r="R63" s="48">
        <v>44562</v>
      </c>
      <c r="S63" s="48">
        <v>44926</v>
      </c>
      <c r="T63" s="26" t="s">
        <v>394</v>
      </c>
      <c r="U63" s="30"/>
      <c r="V63" s="26"/>
      <c r="W63" s="48"/>
      <c r="X63" s="48"/>
      <c r="Y63" s="173"/>
      <c r="Z63" s="173"/>
      <c r="AA63" s="30"/>
      <c r="AB63" s="26"/>
      <c r="AC63" s="48"/>
      <c r="AD63" s="48"/>
      <c r="AE63" s="173"/>
      <c r="AF63" s="173"/>
      <c r="AG63" s="30"/>
      <c r="AH63" s="26"/>
      <c r="AI63" s="48"/>
      <c r="AJ63" s="48"/>
      <c r="AK63" s="173"/>
      <c r="AL63" s="173"/>
      <c r="AM63" s="30"/>
      <c r="AN63" s="26"/>
      <c r="AO63" s="48"/>
      <c r="AP63" s="48"/>
      <c r="AQ63" s="173"/>
      <c r="AR63" s="173"/>
      <c r="AS63" s="30"/>
      <c r="AT63" s="26"/>
      <c r="AU63" s="48"/>
      <c r="AV63" s="48"/>
      <c r="AW63" s="173"/>
      <c r="AX63" s="173"/>
      <c r="AY63" s="30"/>
      <c r="AZ63" s="26"/>
      <c r="BA63" s="48"/>
      <c r="BB63" s="48"/>
      <c r="BC63" s="173"/>
      <c r="BD63" s="173"/>
      <c r="BE63" s="30"/>
      <c r="BF63" s="26"/>
      <c r="BG63" s="48"/>
      <c r="BH63" s="48"/>
      <c r="BI63" s="173"/>
      <c r="BJ63" s="173"/>
      <c r="BK63" s="30"/>
      <c r="BL63" s="26"/>
      <c r="BM63" s="48"/>
      <c r="BN63" s="48"/>
      <c r="BO63" s="173"/>
      <c r="BP63" s="173"/>
      <c r="BQ63" s="30"/>
      <c r="BR63" s="26"/>
      <c r="BS63" s="48"/>
      <c r="BT63" s="48"/>
      <c r="BU63" s="173"/>
      <c r="BV63" s="173"/>
      <c r="BW63" s="30"/>
      <c r="BX63" s="26"/>
      <c r="BY63" s="48"/>
      <c r="BZ63" s="48"/>
      <c r="CA63" s="173"/>
      <c r="CB63" s="173"/>
      <c r="CC63" s="30"/>
      <c r="CD63" s="26"/>
      <c r="CE63" s="48"/>
      <c r="CF63" s="48"/>
      <c r="CG63" s="173"/>
      <c r="CH63" s="173"/>
      <c r="CI63" s="30"/>
      <c r="CJ63" s="26"/>
      <c r="CK63" s="48"/>
      <c r="CL63" s="48"/>
      <c r="CM63" s="173"/>
      <c r="CN63" s="185"/>
      <c r="CO63" s="94"/>
      <c r="CP63" s="95"/>
    </row>
    <row r="64" spans="1:94" ht="49.5" customHeight="1" x14ac:dyDescent="0.2">
      <c r="A64" s="89" t="s">
        <v>248</v>
      </c>
      <c r="B64" s="90" t="s">
        <v>166</v>
      </c>
      <c r="C64" s="46" t="s">
        <v>650</v>
      </c>
      <c r="D64" s="28" t="s">
        <v>152</v>
      </c>
      <c r="E64" s="31" t="s">
        <v>659</v>
      </c>
      <c r="F64" s="47" t="s">
        <v>660</v>
      </c>
      <c r="G64" s="91" t="s">
        <v>48</v>
      </c>
      <c r="H64" s="27" t="s">
        <v>1119</v>
      </c>
      <c r="I64" s="92">
        <v>10</v>
      </c>
      <c r="J64" s="92">
        <v>4</v>
      </c>
      <c r="K64" s="92">
        <f t="shared" si="0"/>
        <v>40</v>
      </c>
      <c r="L64" s="93" t="str" cm="1">
        <f t="array" ref="L64">_xlfn.IFS(K64&lt;=0,"No aplica",K64&lt;=39,"Débil",K64&lt;=59,"Necesita mejora",K64&lt;=79,"Aceptable",K64&lt;=100,"Fuerte")</f>
        <v>Necesita mejora</v>
      </c>
      <c r="M64" s="91" t="str" cm="1">
        <f t="array" ref="M64">_xlfn.IFS(AND(G64="Bajo",L64="Fuerte"),"Bajo",AND(G64="Bajo",L64="Aceptable"),"Bajo",AND(G64="Bajo",L64="Necesita mejora"),"Moderado",AND(G64="Bajo",L64="Débil"),"Por encima del promedio",AND(G64="Moderado",L64="Fuerte"),"Bajo",AND(G64="Moderado",L64="Aceptable"),"Moderado",AND(G64="Moderado",L64="Necesita mejora"),"Por encima del promedio",AND(G64="Moderado",L64="Débil"),"Alto",AND(G64="Por encima del promedio",L64="Fuerte"),"Moderado",AND(G64="Por encima del promedio",L64="Aceptable"),"Por encima del promedio",AND(G64="Por encima del promedio",L64="Necesita mejora"),"Alto",AND(G64="Por encima del promedio",L64="Débil"),"Alto",AND(G64="Alto",L64="Fuerte"),"Por encima del promedio",AND(G64="Alto",L64="Aceptable"),"Alto",AND(G64="Alto",L64="Necesita mejora"),"Alto",AND(G64="Alto",L64="Débil"),"Alto")</f>
        <v>Por encima del promedio</v>
      </c>
      <c r="N64" s="29" t="str" cm="1">
        <f t="array" ref="N64">_xlfn.IFS(M64="Bajo","Asumir",M64="Moderado","Reducir",M64="Por encima del promedio","Evitar",M64="Alto","Evitar")</f>
        <v>Evitar</v>
      </c>
      <c r="O64" s="24" t="s">
        <v>677</v>
      </c>
      <c r="P64" s="26" t="s">
        <v>676</v>
      </c>
      <c r="Q64" s="24" t="s">
        <v>335</v>
      </c>
      <c r="R64" s="48">
        <v>44562</v>
      </c>
      <c r="S64" s="48">
        <v>44926</v>
      </c>
      <c r="T64" s="26" t="s">
        <v>394</v>
      </c>
      <c r="U64" s="30"/>
      <c r="V64" s="26"/>
      <c r="W64" s="48"/>
      <c r="X64" s="48"/>
      <c r="Y64" s="173"/>
      <c r="Z64" s="173"/>
      <c r="AA64" s="30"/>
      <c r="AB64" s="26"/>
      <c r="AC64" s="48"/>
      <c r="AD64" s="48"/>
      <c r="AE64" s="173"/>
      <c r="AF64" s="173"/>
      <c r="AG64" s="30"/>
      <c r="AH64" s="26"/>
      <c r="AI64" s="48"/>
      <c r="AJ64" s="48"/>
      <c r="AK64" s="173"/>
      <c r="AL64" s="173"/>
      <c r="AM64" s="30"/>
      <c r="AN64" s="26"/>
      <c r="AO64" s="48"/>
      <c r="AP64" s="48"/>
      <c r="AQ64" s="173"/>
      <c r="AR64" s="173"/>
      <c r="AS64" s="30"/>
      <c r="AT64" s="26"/>
      <c r="AU64" s="48"/>
      <c r="AV64" s="48"/>
      <c r="AW64" s="173"/>
      <c r="AX64" s="173"/>
      <c r="AY64" s="30"/>
      <c r="AZ64" s="26"/>
      <c r="BA64" s="48"/>
      <c r="BB64" s="48"/>
      <c r="BC64" s="173"/>
      <c r="BD64" s="173"/>
      <c r="BE64" s="30"/>
      <c r="BF64" s="26"/>
      <c r="BG64" s="48"/>
      <c r="BH64" s="48"/>
      <c r="BI64" s="173"/>
      <c r="BJ64" s="173"/>
      <c r="BK64" s="30"/>
      <c r="BL64" s="26"/>
      <c r="BM64" s="48"/>
      <c r="BN64" s="48"/>
      <c r="BO64" s="173"/>
      <c r="BP64" s="173"/>
      <c r="BQ64" s="30"/>
      <c r="BR64" s="26"/>
      <c r="BS64" s="48"/>
      <c r="BT64" s="48"/>
      <c r="BU64" s="173"/>
      <c r="BV64" s="173"/>
      <c r="BW64" s="30"/>
      <c r="BX64" s="26"/>
      <c r="BY64" s="48"/>
      <c r="BZ64" s="48"/>
      <c r="CA64" s="173"/>
      <c r="CB64" s="173"/>
      <c r="CC64" s="30"/>
      <c r="CD64" s="26"/>
      <c r="CE64" s="48"/>
      <c r="CF64" s="48"/>
      <c r="CG64" s="173"/>
      <c r="CH64" s="173"/>
      <c r="CI64" s="30"/>
      <c r="CJ64" s="26"/>
      <c r="CK64" s="48"/>
      <c r="CL64" s="48"/>
      <c r="CM64" s="173"/>
      <c r="CN64" s="185"/>
      <c r="CO64" s="94"/>
      <c r="CP64" s="95"/>
    </row>
    <row r="65" spans="1:94" ht="49.5" customHeight="1" x14ac:dyDescent="0.2">
      <c r="A65" s="89" t="s">
        <v>249</v>
      </c>
      <c r="B65" s="90" t="s">
        <v>166</v>
      </c>
      <c r="C65" s="46" t="s">
        <v>651</v>
      </c>
      <c r="D65" s="28" t="s">
        <v>152</v>
      </c>
      <c r="E65" s="31" t="s">
        <v>661</v>
      </c>
      <c r="F65" s="47" t="s">
        <v>662</v>
      </c>
      <c r="G65" s="91" t="s">
        <v>13</v>
      </c>
      <c r="H65" s="27" t="s">
        <v>1120</v>
      </c>
      <c r="I65" s="92">
        <v>15</v>
      </c>
      <c r="J65" s="92">
        <v>5</v>
      </c>
      <c r="K65" s="92">
        <f t="shared" si="0"/>
        <v>75</v>
      </c>
      <c r="L65" s="93" t="str" cm="1">
        <f t="array" ref="L65">_xlfn.IFS(K65&lt;=0,"No aplica",K65&lt;=39,"Débil",K65&lt;=59,"Necesita mejora",K65&lt;=79,"Aceptable",K65&lt;=100,"Fuerte")</f>
        <v>Aceptable</v>
      </c>
      <c r="M65" s="91" t="str" cm="1">
        <f t="array" ref="M65">_xlfn.IFS(AND(G65="Bajo",L65="Fuerte"),"Bajo",AND(G65="Bajo",L65="Aceptable"),"Bajo",AND(G65="Bajo",L65="Necesita mejora"),"Moderado",AND(G65="Bajo",L65="Débil"),"Por encima del promedio",AND(G65="Moderado",L65="Fuerte"),"Bajo",AND(G65="Moderado",L65="Aceptable"),"Moderado",AND(G65="Moderado",L65="Necesita mejora"),"Por encima del promedio",AND(G65="Moderado",L65="Débil"),"Alto",AND(G65="Por encima del promedio",L65="Fuerte"),"Moderado",AND(G65="Por encima del promedio",L65="Aceptable"),"Por encima del promedio",AND(G65="Por encima del promedio",L65="Necesita mejora"),"Alto",AND(G65="Por encima del promedio",L65="Débil"),"Alto",AND(G65="Alto",L65="Fuerte"),"Por encima del promedio",AND(G65="Alto",L65="Aceptable"),"Alto",AND(G65="Alto",L65="Necesita mejora"),"Alto",AND(G65="Alto",L65="Débil"),"Alto")</f>
        <v>Alto</v>
      </c>
      <c r="N65" s="29" t="str" cm="1">
        <f t="array" ref="N65">_xlfn.IFS(M65="Bajo","Asumir",M65="Moderado","Reducir",M65="Por encima del promedio","Evitar",M65="Alto","Evitar")</f>
        <v>Evitar</v>
      </c>
      <c r="O65" s="24" t="s">
        <v>636</v>
      </c>
      <c r="P65" s="26" t="s">
        <v>676</v>
      </c>
      <c r="Q65" s="24" t="s">
        <v>335</v>
      </c>
      <c r="R65" s="48">
        <v>44562</v>
      </c>
      <c r="S65" s="48">
        <v>44926</v>
      </c>
      <c r="T65" s="26" t="s">
        <v>638</v>
      </c>
      <c r="U65" s="30"/>
      <c r="V65" s="26"/>
      <c r="W65" s="48"/>
      <c r="X65" s="48"/>
      <c r="Y65" s="173"/>
      <c r="Z65" s="173"/>
      <c r="AA65" s="30"/>
      <c r="AB65" s="26"/>
      <c r="AC65" s="48"/>
      <c r="AD65" s="48"/>
      <c r="AE65" s="173"/>
      <c r="AF65" s="173"/>
      <c r="AG65" s="30"/>
      <c r="AH65" s="26"/>
      <c r="AI65" s="48"/>
      <c r="AJ65" s="48"/>
      <c r="AK65" s="173"/>
      <c r="AL65" s="173"/>
      <c r="AM65" s="30"/>
      <c r="AN65" s="26"/>
      <c r="AO65" s="48"/>
      <c r="AP65" s="48"/>
      <c r="AQ65" s="173"/>
      <c r="AR65" s="173"/>
      <c r="AS65" s="30"/>
      <c r="AT65" s="26"/>
      <c r="AU65" s="48"/>
      <c r="AV65" s="48"/>
      <c r="AW65" s="173"/>
      <c r="AX65" s="173"/>
      <c r="AY65" s="30"/>
      <c r="AZ65" s="26"/>
      <c r="BA65" s="48"/>
      <c r="BB65" s="48"/>
      <c r="BC65" s="173"/>
      <c r="BD65" s="173"/>
      <c r="BE65" s="30"/>
      <c r="BF65" s="26"/>
      <c r="BG65" s="48"/>
      <c r="BH65" s="48"/>
      <c r="BI65" s="173"/>
      <c r="BJ65" s="173"/>
      <c r="BK65" s="30"/>
      <c r="BL65" s="26"/>
      <c r="BM65" s="48"/>
      <c r="BN65" s="48"/>
      <c r="BO65" s="173"/>
      <c r="BP65" s="173"/>
      <c r="BQ65" s="30"/>
      <c r="BR65" s="26"/>
      <c r="BS65" s="48"/>
      <c r="BT65" s="48"/>
      <c r="BU65" s="173"/>
      <c r="BV65" s="173"/>
      <c r="BW65" s="30"/>
      <c r="BX65" s="26"/>
      <c r="BY65" s="48"/>
      <c r="BZ65" s="48"/>
      <c r="CA65" s="173"/>
      <c r="CB65" s="173"/>
      <c r="CC65" s="30"/>
      <c r="CD65" s="26"/>
      <c r="CE65" s="48"/>
      <c r="CF65" s="48"/>
      <c r="CG65" s="173"/>
      <c r="CH65" s="173"/>
      <c r="CI65" s="30"/>
      <c r="CJ65" s="26"/>
      <c r="CK65" s="48"/>
      <c r="CL65" s="48"/>
      <c r="CM65" s="173"/>
      <c r="CN65" s="185"/>
      <c r="CO65" s="94"/>
      <c r="CP65" s="95"/>
    </row>
    <row r="66" spans="1:94" ht="49.5" customHeight="1" x14ac:dyDescent="0.2">
      <c r="A66" s="89" t="s">
        <v>250</v>
      </c>
      <c r="B66" s="90" t="s">
        <v>166</v>
      </c>
      <c r="C66" s="46" t="s">
        <v>652</v>
      </c>
      <c r="D66" s="28" t="s">
        <v>138</v>
      </c>
      <c r="E66" s="31" t="s">
        <v>663</v>
      </c>
      <c r="F66" s="47" t="s">
        <v>664</v>
      </c>
      <c r="G66" s="91" t="s">
        <v>16</v>
      </c>
      <c r="H66" s="27" t="s">
        <v>1121</v>
      </c>
      <c r="I66" s="92">
        <v>15</v>
      </c>
      <c r="J66" s="92">
        <v>4</v>
      </c>
      <c r="K66" s="92">
        <f t="shared" si="0"/>
        <v>60</v>
      </c>
      <c r="L66" s="93" t="str" cm="1">
        <f t="array" ref="L66">_xlfn.IFS(K66&lt;=0,"No aplica",K66&lt;=39,"Débil",K66&lt;=59,"Necesita mejora",K66&lt;=79,"Aceptable",K66&lt;=100,"Fuerte")</f>
        <v>Aceptable</v>
      </c>
      <c r="M66" s="91" t="str" cm="1">
        <f t="array" ref="M66">_xlfn.IFS(AND(G66="Bajo",L66="Fuerte"),"Bajo",AND(G66="Bajo",L66="Aceptable"),"Bajo",AND(G66="Bajo",L66="Necesita mejora"),"Moderado",AND(G66="Bajo",L66="Débil"),"Por encima del promedio",AND(G66="Moderado",L66="Fuerte"),"Bajo",AND(G66="Moderado",L66="Aceptable"),"Moderado",AND(G66="Moderado",L66="Necesita mejora"),"Por encima del promedio",AND(G66="Moderado",L66="Débil"),"Alto",AND(G66="Por encima del promedio",L66="Fuerte"),"Moderado",AND(G66="Por encima del promedio",L66="Aceptable"),"Por encima del promedio",AND(G66="Por encima del promedio",L66="Necesita mejora"),"Alto",AND(G66="Por encima del promedio",L66="Débil"),"Alto",AND(G66="Alto",L66="Fuerte"),"Por encima del promedio",AND(G66="Alto",L66="Aceptable"),"Alto",AND(G66="Alto",L66="Necesita mejora"),"Alto",AND(G66="Alto",L66="Débil"),"Alto")</f>
        <v>Por encima del promedio</v>
      </c>
      <c r="N66" s="29" t="str" cm="1">
        <f t="array" ref="N66">_xlfn.IFS(M66="Bajo","Asumir",M66="Moderado","Reducir",M66="Por encima del promedio","Evitar",M66="Alto","Evitar")</f>
        <v>Evitar</v>
      </c>
      <c r="O66" s="24" t="s">
        <v>678</v>
      </c>
      <c r="P66" s="26" t="s">
        <v>644</v>
      </c>
      <c r="Q66" s="24" t="s">
        <v>335</v>
      </c>
      <c r="R66" s="48">
        <v>44562</v>
      </c>
      <c r="S66" s="48">
        <v>44926</v>
      </c>
      <c r="T66" s="26" t="s">
        <v>679</v>
      </c>
      <c r="U66" s="30"/>
      <c r="V66" s="26"/>
      <c r="W66" s="48"/>
      <c r="X66" s="48"/>
      <c r="Y66" s="173"/>
      <c r="Z66" s="173"/>
      <c r="AA66" s="30"/>
      <c r="AB66" s="26"/>
      <c r="AC66" s="48"/>
      <c r="AD66" s="48"/>
      <c r="AE66" s="173"/>
      <c r="AF66" s="173"/>
      <c r="AG66" s="30"/>
      <c r="AH66" s="26"/>
      <c r="AI66" s="48"/>
      <c r="AJ66" s="48"/>
      <c r="AK66" s="173"/>
      <c r="AL66" s="173"/>
      <c r="AM66" s="30"/>
      <c r="AN66" s="26"/>
      <c r="AO66" s="48"/>
      <c r="AP66" s="48"/>
      <c r="AQ66" s="173"/>
      <c r="AR66" s="173"/>
      <c r="AS66" s="30"/>
      <c r="AT66" s="26"/>
      <c r="AU66" s="48"/>
      <c r="AV66" s="48"/>
      <c r="AW66" s="173"/>
      <c r="AX66" s="173"/>
      <c r="AY66" s="30"/>
      <c r="AZ66" s="26"/>
      <c r="BA66" s="48"/>
      <c r="BB66" s="48"/>
      <c r="BC66" s="173"/>
      <c r="BD66" s="173"/>
      <c r="BE66" s="30"/>
      <c r="BF66" s="26"/>
      <c r="BG66" s="48"/>
      <c r="BH66" s="48"/>
      <c r="BI66" s="173"/>
      <c r="BJ66" s="173"/>
      <c r="BK66" s="30"/>
      <c r="BL66" s="26"/>
      <c r="BM66" s="48"/>
      <c r="BN66" s="48"/>
      <c r="BO66" s="173"/>
      <c r="BP66" s="173"/>
      <c r="BQ66" s="30"/>
      <c r="BR66" s="26"/>
      <c r="BS66" s="48"/>
      <c r="BT66" s="48"/>
      <c r="BU66" s="173"/>
      <c r="BV66" s="173"/>
      <c r="BW66" s="30"/>
      <c r="BX66" s="26"/>
      <c r="BY66" s="48"/>
      <c r="BZ66" s="48"/>
      <c r="CA66" s="173"/>
      <c r="CB66" s="173"/>
      <c r="CC66" s="30"/>
      <c r="CD66" s="26"/>
      <c r="CE66" s="48"/>
      <c r="CF66" s="48"/>
      <c r="CG66" s="173"/>
      <c r="CH66" s="173"/>
      <c r="CI66" s="30"/>
      <c r="CJ66" s="26"/>
      <c r="CK66" s="48"/>
      <c r="CL66" s="48"/>
      <c r="CM66" s="173"/>
      <c r="CN66" s="185"/>
      <c r="CO66" s="94"/>
      <c r="CP66" s="95"/>
    </row>
    <row r="67" spans="1:94" ht="49.5" customHeight="1" x14ac:dyDescent="0.2">
      <c r="A67" s="89" t="s">
        <v>251</v>
      </c>
      <c r="B67" s="90" t="s">
        <v>176</v>
      </c>
      <c r="C67" s="46" t="s">
        <v>684</v>
      </c>
      <c r="D67" s="28" t="s">
        <v>138</v>
      </c>
      <c r="E67" s="31" t="s">
        <v>663</v>
      </c>
      <c r="F67" s="47" t="s">
        <v>664</v>
      </c>
      <c r="G67" s="91" t="s">
        <v>16</v>
      </c>
      <c r="H67" s="27" t="s">
        <v>670</v>
      </c>
      <c r="I67" s="92">
        <v>15</v>
      </c>
      <c r="J67" s="92">
        <v>4</v>
      </c>
      <c r="K67" s="92">
        <f t="shared" si="0"/>
        <v>60</v>
      </c>
      <c r="L67" s="93" t="str" cm="1">
        <f t="array" ref="L67">_xlfn.IFS(K67&lt;=0,"No aplica",K67&lt;=39,"Débil",K67&lt;=59,"Necesita mejora",K67&lt;=79,"Aceptable",K67&lt;=100,"Fuerte")</f>
        <v>Aceptable</v>
      </c>
      <c r="M67" s="91" t="str" cm="1">
        <f t="array" ref="M67">_xlfn.IFS(AND(G67="Bajo",L67="Fuerte"),"Bajo",AND(G67="Bajo",L67="Aceptable"),"Bajo",AND(G67="Bajo",L67="Necesita mejora"),"Moderado",AND(G67="Bajo",L67="Débil"),"Por encima del promedio",AND(G67="Moderado",L67="Fuerte"),"Bajo",AND(G67="Moderado",L67="Aceptable"),"Moderado",AND(G67="Moderado",L67="Necesita mejora"),"Por encima del promedio",AND(G67="Moderado",L67="Débil"),"Alto",AND(G67="Por encima del promedio",L67="Fuerte"),"Moderado",AND(G67="Por encima del promedio",L67="Aceptable"),"Por encima del promedio",AND(G67="Por encima del promedio",L67="Necesita mejora"),"Alto",AND(G67="Por encima del promedio",L67="Débil"),"Alto",AND(G67="Alto",L67="Fuerte"),"Por encima del promedio",AND(G67="Alto",L67="Aceptable"),"Alto",AND(G67="Alto",L67="Necesita mejora"),"Alto",AND(G67="Alto",L67="Débil"),"Alto")</f>
        <v>Por encima del promedio</v>
      </c>
      <c r="N67" s="29" t="str" cm="1">
        <f t="array" ref="N67">_xlfn.IFS(M67="Bajo","Asumir",M67="Moderado","Reducir",M67="Por encima del promedio","Evitar",M67="Alto","Evitar")</f>
        <v>Evitar</v>
      </c>
      <c r="O67" s="24" t="s">
        <v>680</v>
      </c>
      <c r="P67" s="26" t="s">
        <v>681</v>
      </c>
      <c r="Q67" s="24" t="s">
        <v>682</v>
      </c>
      <c r="R67" s="48">
        <v>44562</v>
      </c>
      <c r="S67" s="48">
        <v>44926</v>
      </c>
      <c r="T67" s="26" t="s">
        <v>683</v>
      </c>
      <c r="U67" s="30"/>
      <c r="V67" s="26"/>
      <c r="W67" s="48"/>
      <c r="X67" s="48"/>
      <c r="Y67" s="173"/>
      <c r="Z67" s="173"/>
      <c r="AA67" s="30"/>
      <c r="AB67" s="26"/>
      <c r="AC67" s="48"/>
      <c r="AD67" s="48"/>
      <c r="AE67" s="173"/>
      <c r="AF67" s="173"/>
      <c r="AG67" s="30"/>
      <c r="AH67" s="26"/>
      <c r="AI67" s="48"/>
      <c r="AJ67" s="48"/>
      <c r="AK67" s="173"/>
      <c r="AL67" s="173"/>
      <c r="AM67" s="30"/>
      <c r="AN67" s="26"/>
      <c r="AO67" s="48"/>
      <c r="AP67" s="48"/>
      <c r="AQ67" s="173"/>
      <c r="AR67" s="173"/>
      <c r="AS67" s="30"/>
      <c r="AT67" s="26"/>
      <c r="AU67" s="48"/>
      <c r="AV67" s="48"/>
      <c r="AW67" s="173"/>
      <c r="AX67" s="173"/>
      <c r="AY67" s="30"/>
      <c r="AZ67" s="26"/>
      <c r="BA67" s="48"/>
      <c r="BB67" s="48"/>
      <c r="BC67" s="173"/>
      <c r="BD67" s="173"/>
      <c r="BE67" s="30"/>
      <c r="BF67" s="26"/>
      <c r="BG67" s="48"/>
      <c r="BH67" s="48"/>
      <c r="BI67" s="173"/>
      <c r="BJ67" s="173"/>
      <c r="BK67" s="30"/>
      <c r="BL67" s="26"/>
      <c r="BM67" s="48"/>
      <c r="BN67" s="48"/>
      <c r="BO67" s="173"/>
      <c r="BP67" s="173"/>
      <c r="BQ67" s="30"/>
      <c r="BR67" s="26"/>
      <c r="BS67" s="48"/>
      <c r="BT67" s="48"/>
      <c r="BU67" s="173"/>
      <c r="BV67" s="173"/>
      <c r="BW67" s="30"/>
      <c r="BX67" s="26"/>
      <c r="BY67" s="48"/>
      <c r="BZ67" s="48"/>
      <c r="CA67" s="173"/>
      <c r="CB67" s="173"/>
      <c r="CC67" s="30"/>
      <c r="CD67" s="26"/>
      <c r="CE67" s="48"/>
      <c r="CF67" s="48"/>
      <c r="CG67" s="173"/>
      <c r="CH67" s="173"/>
      <c r="CI67" s="30"/>
      <c r="CJ67" s="26"/>
      <c r="CK67" s="48"/>
      <c r="CL67" s="48"/>
      <c r="CM67" s="173"/>
      <c r="CN67" s="185"/>
      <c r="CO67" s="94"/>
      <c r="CP67" s="95"/>
    </row>
    <row r="68" spans="1:94" ht="49.5" customHeight="1" x14ac:dyDescent="0.2">
      <c r="A68" s="89" t="s">
        <v>252</v>
      </c>
      <c r="B68" s="90" t="s">
        <v>176</v>
      </c>
      <c r="C68" s="46" t="s">
        <v>685</v>
      </c>
      <c r="D68" s="28" t="s">
        <v>138</v>
      </c>
      <c r="E68" s="31" t="s">
        <v>689</v>
      </c>
      <c r="F68" s="47" t="s">
        <v>690</v>
      </c>
      <c r="G68" s="91" t="s">
        <v>19</v>
      </c>
      <c r="H68" s="27" t="s">
        <v>694</v>
      </c>
      <c r="I68" s="92">
        <v>20</v>
      </c>
      <c r="J68" s="92">
        <v>5</v>
      </c>
      <c r="K68" s="92">
        <f t="shared" si="0"/>
        <v>100</v>
      </c>
      <c r="L68" s="93" t="str" cm="1">
        <f t="array" ref="L68">_xlfn.IFS(K68&lt;=0,"No aplica",K68&lt;=39,"Débil",K68&lt;=59,"Necesita mejora",K68&lt;=79,"Aceptable",K68&lt;=100,"Fuerte")</f>
        <v>Fuerte</v>
      </c>
      <c r="M68" s="91" t="str" cm="1">
        <f t="array" ref="M68">_xlfn.IFS(AND(G68="Bajo",L68="Fuerte"),"Bajo",AND(G68="Bajo",L68="Aceptable"),"Bajo",AND(G68="Bajo",L68="Necesita mejora"),"Moderado",AND(G68="Bajo",L68="Débil"),"Por encima del promedio",AND(G68="Moderado",L68="Fuerte"),"Bajo",AND(G68="Moderado",L68="Aceptable"),"Moderado",AND(G68="Moderado",L68="Necesita mejora"),"Por encima del promedio",AND(G68="Moderado",L68="Débil"),"Alto",AND(G68="Por encima del promedio",L68="Fuerte"),"Moderado",AND(G68="Por encima del promedio",L68="Aceptable"),"Por encima del promedio",AND(G68="Por encima del promedio",L68="Necesita mejora"),"Alto",AND(G68="Por encima del promedio",L68="Débil"),"Alto",AND(G68="Alto",L68="Fuerte"),"Por encima del promedio",AND(G68="Alto",L68="Aceptable"),"Alto",AND(G68="Alto",L68="Necesita mejora"),"Alto",AND(G68="Alto",L68="Débil"),"Alto")</f>
        <v>Bajo</v>
      </c>
      <c r="N68" s="29" t="str" cm="1">
        <f t="array" ref="N68">_xlfn.IFS(M68="Bajo","Asumir",M68="Moderado","Reducir",M68="Por encima del promedio","Evitar",M68="Alto","Evitar")</f>
        <v>Asumir</v>
      </c>
      <c r="O68" s="24" t="s">
        <v>697</v>
      </c>
      <c r="P68" s="26" t="s">
        <v>698</v>
      </c>
      <c r="Q68" s="24" t="s">
        <v>682</v>
      </c>
      <c r="R68" s="48">
        <v>44562</v>
      </c>
      <c r="S68" s="48">
        <v>44926</v>
      </c>
      <c r="T68" s="26" t="s">
        <v>699</v>
      </c>
      <c r="U68" s="30"/>
      <c r="V68" s="26"/>
      <c r="W68" s="48"/>
      <c r="X68" s="48"/>
      <c r="Y68" s="173"/>
      <c r="Z68" s="173"/>
      <c r="AA68" s="30"/>
      <c r="AB68" s="26"/>
      <c r="AC68" s="48"/>
      <c r="AD68" s="48"/>
      <c r="AE68" s="173"/>
      <c r="AF68" s="173"/>
      <c r="AG68" s="30"/>
      <c r="AH68" s="26"/>
      <c r="AI68" s="48"/>
      <c r="AJ68" s="48"/>
      <c r="AK68" s="173"/>
      <c r="AL68" s="173"/>
      <c r="AM68" s="30"/>
      <c r="AN68" s="26"/>
      <c r="AO68" s="48"/>
      <c r="AP68" s="48"/>
      <c r="AQ68" s="173"/>
      <c r="AR68" s="173"/>
      <c r="AS68" s="30"/>
      <c r="AT68" s="26"/>
      <c r="AU68" s="48"/>
      <c r="AV68" s="48"/>
      <c r="AW68" s="173"/>
      <c r="AX68" s="173"/>
      <c r="AY68" s="30"/>
      <c r="AZ68" s="26"/>
      <c r="BA68" s="48"/>
      <c r="BB68" s="48"/>
      <c r="BC68" s="173"/>
      <c r="BD68" s="173"/>
      <c r="BE68" s="30"/>
      <c r="BF68" s="26"/>
      <c r="BG68" s="48"/>
      <c r="BH68" s="48"/>
      <c r="BI68" s="173"/>
      <c r="BJ68" s="173"/>
      <c r="BK68" s="30"/>
      <c r="BL68" s="26"/>
      <c r="BM68" s="48"/>
      <c r="BN68" s="48"/>
      <c r="BO68" s="173"/>
      <c r="BP68" s="173"/>
      <c r="BQ68" s="30"/>
      <c r="BR68" s="26"/>
      <c r="BS68" s="48"/>
      <c r="BT68" s="48"/>
      <c r="BU68" s="173"/>
      <c r="BV68" s="173"/>
      <c r="BW68" s="30"/>
      <c r="BX68" s="26"/>
      <c r="BY68" s="48"/>
      <c r="BZ68" s="48"/>
      <c r="CA68" s="173"/>
      <c r="CB68" s="173"/>
      <c r="CC68" s="30"/>
      <c r="CD68" s="26"/>
      <c r="CE68" s="48"/>
      <c r="CF68" s="48"/>
      <c r="CG68" s="173"/>
      <c r="CH68" s="173"/>
      <c r="CI68" s="30"/>
      <c r="CJ68" s="26"/>
      <c r="CK68" s="48"/>
      <c r="CL68" s="48"/>
      <c r="CM68" s="173"/>
      <c r="CN68" s="185"/>
      <c r="CO68" s="94"/>
      <c r="CP68" s="95"/>
    </row>
    <row r="69" spans="1:94" ht="49.5" customHeight="1" x14ac:dyDescent="0.2">
      <c r="A69" s="89" t="s">
        <v>253</v>
      </c>
      <c r="B69" s="90" t="s">
        <v>176</v>
      </c>
      <c r="C69" s="46" t="s">
        <v>686</v>
      </c>
      <c r="D69" s="28" t="s">
        <v>138</v>
      </c>
      <c r="E69" s="31" t="s">
        <v>691</v>
      </c>
      <c r="F69" s="47" t="s">
        <v>690</v>
      </c>
      <c r="G69" s="91" t="s">
        <v>19</v>
      </c>
      <c r="H69" s="27" t="s">
        <v>694</v>
      </c>
      <c r="I69" s="92">
        <v>15</v>
      </c>
      <c r="J69" s="92">
        <v>5</v>
      </c>
      <c r="K69" s="92">
        <f t="shared" si="0"/>
        <v>75</v>
      </c>
      <c r="L69" s="93" t="str" cm="1">
        <f t="array" ref="L69">_xlfn.IFS(K69&lt;=0,"No aplica",K69&lt;=39,"Débil",K69&lt;=59,"Necesita mejora",K69&lt;=79,"Aceptable",K69&lt;=100,"Fuerte")</f>
        <v>Aceptable</v>
      </c>
      <c r="M69" s="91" t="str" cm="1">
        <f t="array" ref="M69">_xlfn.IFS(AND(G69="Bajo",L69="Fuerte"),"Bajo",AND(G69="Bajo",L69="Aceptable"),"Bajo",AND(G69="Bajo",L69="Necesita mejora"),"Moderado",AND(G69="Bajo",L69="Débil"),"Por encima del promedio",AND(G69="Moderado",L69="Fuerte"),"Bajo",AND(G69="Moderado",L69="Aceptable"),"Moderado",AND(G69="Moderado",L69="Necesita mejora"),"Por encima del promedio",AND(G69="Moderado",L69="Débil"),"Alto",AND(G69="Por encima del promedio",L69="Fuerte"),"Moderado",AND(G69="Por encima del promedio",L69="Aceptable"),"Por encima del promedio",AND(G69="Por encima del promedio",L69="Necesita mejora"),"Alto",AND(G69="Por encima del promedio",L69="Débil"),"Alto",AND(G69="Alto",L69="Fuerte"),"Por encima del promedio",AND(G69="Alto",L69="Aceptable"),"Alto",AND(G69="Alto",L69="Necesita mejora"),"Alto",AND(G69="Alto",L69="Débil"),"Alto")</f>
        <v>Bajo</v>
      </c>
      <c r="N69" s="29" t="str" cm="1">
        <f t="array" ref="N69">_xlfn.IFS(M69="Bajo","Asumir",M69="Moderado","Reducir",M69="Por encima del promedio","Evitar",M69="Alto","Evitar")</f>
        <v>Asumir</v>
      </c>
      <c r="O69" s="24" t="s">
        <v>700</v>
      </c>
      <c r="P69" s="26" t="s">
        <v>698</v>
      </c>
      <c r="Q69" s="24" t="s">
        <v>682</v>
      </c>
      <c r="R69" s="48">
        <v>44562</v>
      </c>
      <c r="S69" s="48">
        <v>44926</v>
      </c>
      <c r="T69" s="26" t="s">
        <v>699</v>
      </c>
      <c r="U69" s="30"/>
      <c r="V69" s="26"/>
      <c r="W69" s="48"/>
      <c r="X69" s="48"/>
      <c r="Y69" s="173"/>
      <c r="Z69" s="173"/>
      <c r="AA69" s="30"/>
      <c r="AB69" s="26"/>
      <c r="AC69" s="48"/>
      <c r="AD69" s="48"/>
      <c r="AE69" s="173"/>
      <c r="AF69" s="173"/>
      <c r="AG69" s="30"/>
      <c r="AH69" s="26"/>
      <c r="AI69" s="48"/>
      <c r="AJ69" s="48"/>
      <c r="AK69" s="173"/>
      <c r="AL69" s="173"/>
      <c r="AM69" s="30"/>
      <c r="AN69" s="26"/>
      <c r="AO69" s="48"/>
      <c r="AP69" s="48"/>
      <c r="AQ69" s="173"/>
      <c r="AR69" s="173"/>
      <c r="AS69" s="30"/>
      <c r="AT69" s="26"/>
      <c r="AU69" s="48"/>
      <c r="AV69" s="48"/>
      <c r="AW69" s="173"/>
      <c r="AX69" s="173"/>
      <c r="AY69" s="30"/>
      <c r="AZ69" s="26"/>
      <c r="BA69" s="48"/>
      <c r="BB69" s="48"/>
      <c r="BC69" s="173"/>
      <c r="BD69" s="173"/>
      <c r="BE69" s="30"/>
      <c r="BF69" s="26"/>
      <c r="BG69" s="48"/>
      <c r="BH69" s="48"/>
      <c r="BI69" s="173"/>
      <c r="BJ69" s="173"/>
      <c r="BK69" s="30"/>
      <c r="BL69" s="26"/>
      <c r="BM69" s="48"/>
      <c r="BN69" s="48"/>
      <c r="BO69" s="173"/>
      <c r="BP69" s="173"/>
      <c r="BQ69" s="30"/>
      <c r="BR69" s="26"/>
      <c r="BS69" s="48"/>
      <c r="BT69" s="48"/>
      <c r="BU69" s="173"/>
      <c r="BV69" s="173"/>
      <c r="BW69" s="30"/>
      <c r="BX69" s="26"/>
      <c r="BY69" s="48"/>
      <c r="BZ69" s="48"/>
      <c r="CA69" s="173"/>
      <c r="CB69" s="173"/>
      <c r="CC69" s="30"/>
      <c r="CD69" s="26"/>
      <c r="CE69" s="48"/>
      <c r="CF69" s="48"/>
      <c r="CG69" s="173"/>
      <c r="CH69" s="173"/>
      <c r="CI69" s="30"/>
      <c r="CJ69" s="26"/>
      <c r="CK69" s="48"/>
      <c r="CL69" s="48"/>
      <c r="CM69" s="173"/>
      <c r="CN69" s="185"/>
      <c r="CO69" s="94"/>
      <c r="CP69" s="95"/>
    </row>
    <row r="70" spans="1:94" ht="49.5" customHeight="1" x14ac:dyDescent="0.2">
      <c r="A70" s="89" t="s">
        <v>254</v>
      </c>
      <c r="B70" s="90" t="s">
        <v>176</v>
      </c>
      <c r="C70" s="46" t="s">
        <v>687</v>
      </c>
      <c r="D70" s="28" t="s">
        <v>138</v>
      </c>
      <c r="E70" s="31" t="s">
        <v>692</v>
      </c>
      <c r="F70" s="47" t="s">
        <v>693</v>
      </c>
      <c r="G70" s="91" t="s">
        <v>19</v>
      </c>
      <c r="H70" s="27" t="s">
        <v>695</v>
      </c>
      <c r="I70" s="92">
        <v>10</v>
      </c>
      <c r="J70" s="92">
        <v>5</v>
      </c>
      <c r="K70" s="92">
        <f t="shared" si="0"/>
        <v>50</v>
      </c>
      <c r="L70" s="93" t="str" cm="1">
        <f t="array" ref="L70">_xlfn.IFS(K70&lt;=0,"No aplica",K70&lt;=39,"Débil",K70&lt;=59,"Necesita mejora",K70&lt;=79,"Aceptable",K70&lt;=100,"Fuerte")</f>
        <v>Necesita mejora</v>
      </c>
      <c r="M70" s="91" t="str" cm="1">
        <f t="array" ref="M70">_xlfn.IFS(AND(G70="Bajo",L70="Fuerte"),"Bajo",AND(G70="Bajo",L70="Aceptable"),"Bajo",AND(G70="Bajo",L70="Necesita mejora"),"Moderado",AND(G70="Bajo",L70="Débil"),"Por encima del promedio",AND(G70="Moderado",L70="Fuerte"),"Bajo",AND(G70="Moderado",L70="Aceptable"),"Moderado",AND(G70="Moderado",L70="Necesita mejora"),"Por encima del promedio",AND(G70="Moderado",L70="Débil"),"Alto",AND(G70="Por encima del promedio",L70="Fuerte"),"Moderado",AND(G70="Por encima del promedio",L70="Aceptable"),"Por encima del promedio",AND(G70="Por encima del promedio",L70="Necesita mejora"),"Alto",AND(G70="Por encima del promedio",L70="Débil"),"Alto",AND(G70="Alto",L70="Fuerte"),"Por encima del promedio",AND(G70="Alto",L70="Aceptable"),"Alto",AND(G70="Alto",L70="Necesita mejora"),"Alto",AND(G70="Alto",L70="Débil"),"Alto")</f>
        <v>Moderado</v>
      </c>
      <c r="N70" s="29" t="str" cm="1">
        <f t="array" ref="N70">_xlfn.IFS(M70="Bajo","Asumir",M70="Moderado","Reducir",M70="Por encima del promedio","Evitar",M70="Alto","Evitar")</f>
        <v>Reducir</v>
      </c>
      <c r="O70" s="24" t="s">
        <v>701</v>
      </c>
      <c r="P70" s="26" t="s">
        <v>698</v>
      </c>
      <c r="Q70" s="24"/>
      <c r="R70" s="48">
        <v>44562</v>
      </c>
      <c r="S70" s="48">
        <v>44926</v>
      </c>
      <c r="T70" s="26" t="s">
        <v>702</v>
      </c>
      <c r="U70" s="30"/>
      <c r="V70" s="26"/>
      <c r="W70" s="48"/>
      <c r="X70" s="48"/>
      <c r="Y70" s="173"/>
      <c r="Z70" s="173"/>
      <c r="AA70" s="30"/>
      <c r="AB70" s="26"/>
      <c r="AC70" s="48"/>
      <c r="AD70" s="48"/>
      <c r="AE70" s="173"/>
      <c r="AF70" s="173"/>
      <c r="AG70" s="30"/>
      <c r="AH70" s="26"/>
      <c r="AI70" s="48"/>
      <c r="AJ70" s="48"/>
      <c r="AK70" s="173"/>
      <c r="AL70" s="173"/>
      <c r="AM70" s="30"/>
      <c r="AN70" s="26"/>
      <c r="AO70" s="48"/>
      <c r="AP70" s="48"/>
      <c r="AQ70" s="173"/>
      <c r="AR70" s="173"/>
      <c r="AS70" s="30"/>
      <c r="AT70" s="26"/>
      <c r="AU70" s="48"/>
      <c r="AV70" s="48"/>
      <c r="AW70" s="173"/>
      <c r="AX70" s="173"/>
      <c r="AY70" s="30"/>
      <c r="AZ70" s="26"/>
      <c r="BA70" s="48"/>
      <c r="BB70" s="48"/>
      <c r="BC70" s="173"/>
      <c r="BD70" s="173"/>
      <c r="BE70" s="30"/>
      <c r="BF70" s="26"/>
      <c r="BG70" s="48"/>
      <c r="BH70" s="48"/>
      <c r="BI70" s="173"/>
      <c r="BJ70" s="173"/>
      <c r="BK70" s="30"/>
      <c r="BL70" s="26"/>
      <c r="BM70" s="48"/>
      <c r="BN70" s="48"/>
      <c r="BO70" s="173"/>
      <c r="BP70" s="173"/>
      <c r="BQ70" s="30"/>
      <c r="BR70" s="26"/>
      <c r="BS70" s="48"/>
      <c r="BT70" s="48"/>
      <c r="BU70" s="173"/>
      <c r="BV70" s="173"/>
      <c r="BW70" s="30"/>
      <c r="BX70" s="26"/>
      <c r="BY70" s="48"/>
      <c r="BZ70" s="48"/>
      <c r="CA70" s="173"/>
      <c r="CB70" s="173"/>
      <c r="CC70" s="30"/>
      <c r="CD70" s="26"/>
      <c r="CE70" s="48"/>
      <c r="CF70" s="48"/>
      <c r="CG70" s="173"/>
      <c r="CH70" s="173"/>
      <c r="CI70" s="30"/>
      <c r="CJ70" s="26"/>
      <c r="CK70" s="48"/>
      <c r="CL70" s="48"/>
      <c r="CM70" s="173"/>
      <c r="CN70" s="185"/>
      <c r="CO70" s="94"/>
      <c r="CP70" s="95"/>
    </row>
    <row r="71" spans="1:94" ht="49.5" customHeight="1" x14ac:dyDescent="0.2">
      <c r="A71" s="89" t="s">
        <v>255</v>
      </c>
      <c r="B71" s="90" t="s">
        <v>176</v>
      </c>
      <c r="C71" s="46" t="s">
        <v>688</v>
      </c>
      <c r="D71" s="28" t="s">
        <v>138</v>
      </c>
      <c r="E71" s="31" t="s">
        <v>689</v>
      </c>
      <c r="F71" s="47" t="s">
        <v>690</v>
      </c>
      <c r="G71" s="91" t="s">
        <v>48</v>
      </c>
      <c r="H71" s="27" t="s">
        <v>696</v>
      </c>
      <c r="I71" s="92">
        <v>15</v>
      </c>
      <c r="J71" s="92">
        <v>5</v>
      </c>
      <c r="K71" s="92">
        <f t="shared" si="0"/>
        <v>75</v>
      </c>
      <c r="L71" s="93" t="str" cm="1">
        <f t="array" ref="L71">_xlfn.IFS(K71&lt;=0,"No aplica",K71&lt;=39,"Débil",K71&lt;=59,"Necesita mejora",K71&lt;=79,"Aceptable",K71&lt;=100,"Fuerte")</f>
        <v>Aceptable</v>
      </c>
      <c r="M71" s="91" t="str" cm="1">
        <f t="array" ref="M71">_xlfn.IFS(AND(G71="Bajo",L71="Fuerte"),"Bajo",AND(G71="Bajo",L71="Aceptable"),"Bajo",AND(G71="Bajo",L71="Necesita mejora"),"Moderado",AND(G71="Bajo",L71="Débil"),"Por encima del promedio",AND(G71="Moderado",L71="Fuerte"),"Bajo",AND(G71="Moderado",L71="Aceptable"),"Moderado",AND(G71="Moderado",L71="Necesita mejora"),"Por encima del promedio",AND(G71="Moderado",L71="Débil"),"Alto",AND(G71="Por encima del promedio",L71="Fuerte"),"Moderado",AND(G71="Por encima del promedio",L71="Aceptable"),"Por encima del promedio",AND(G71="Por encima del promedio",L71="Necesita mejora"),"Alto",AND(G71="Por encima del promedio",L71="Débil"),"Alto",AND(G71="Alto",L71="Fuerte"),"Por encima del promedio",AND(G71="Alto",L71="Aceptable"),"Alto",AND(G71="Alto",L71="Necesita mejora"),"Alto",AND(G71="Alto",L71="Débil"),"Alto")</f>
        <v>Moderado</v>
      </c>
      <c r="N71" s="29" t="str" cm="1">
        <f t="array" ref="N71">_xlfn.IFS(M71="Bajo","Asumir",M71="Moderado","Reducir",M71="Por encima del promedio","Evitar",M71="Alto","Evitar")</f>
        <v>Reducir</v>
      </c>
      <c r="O71" s="24" t="s">
        <v>703</v>
      </c>
      <c r="P71" s="26" t="s">
        <v>704</v>
      </c>
      <c r="Q71" s="24" t="s">
        <v>682</v>
      </c>
      <c r="R71" s="48">
        <v>44562</v>
      </c>
      <c r="S71" s="48">
        <v>44926</v>
      </c>
      <c r="T71" s="26" t="s">
        <v>705</v>
      </c>
      <c r="U71" s="30"/>
      <c r="V71" s="26"/>
      <c r="W71" s="48"/>
      <c r="X71" s="48"/>
      <c r="Y71" s="173"/>
      <c r="Z71" s="173"/>
      <c r="AA71" s="30"/>
      <c r="AB71" s="26"/>
      <c r="AC71" s="48"/>
      <c r="AD71" s="48"/>
      <c r="AE71" s="173"/>
      <c r="AF71" s="173"/>
      <c r="AG71" s="30"/>
      <c r="AH71" s="26"/>
      <c r="AI71" s="48"/>
      <c r="AJ71" s="48"/>
      <c r="AK71" s="173"/>
      <c r="AL71" s="173"/>
      <c r="AM71" s="30"/>
      <c r="AN71" s="26"/>
      <c r="AO71" s="48"/>
      <c r="AP71" s="48"/>
      <c r="AQ71" s="173"/>
      <c r="AR71" s="173"/>
      <c r="AS71" s="30"/>
      <c r="AT71" s="26"/>
      <c r="AU71" s="48"/>
      <c r="AV71" s="48"/>
      <c r="AW71" s="173"/>
      <c r="AX71" s="173"/>
      <c r="AY71" s="30"/>
      <c r="AZ71" s="26"/>
      <c r="BA71" s="48"/>
      <c r="BB71" s="48"/>
      <c r="BC71" s="173"/>
      <c r="BD71" s="173"/>
      <c r="BE71" s="30"/>
      <c r="BF71" s="26"/>
      <c r="BG71" s="48"/>
      <c r="BH71" s="48"/>
      <c r="BI71" s="173"/>
      <c r="BJ71" s="173"/>
      <c r="BK71" s="30"/>
      <c r="BL71" s="26"/>
      <c r="BM71" s="48"/>
      <c r="BN71" s="48"/>
      <c r="BO71" s="173"/>
      <c r="BP71" s="173"/>
      <c r="BQ71" s="30"/>
      <c r="BR71" s="26"/>
      <c r="BS71" s="48"/>
      <c r="BT71" s="48"/>
      <c r="BU71" s="173"/>
      <c r="BV71" s="173"/>
      <c r="BW71" s="30"/>
      <c r="BX71" s="26"/>
      <c r="BY71" s="48"/>
      <c r="BZ71" s="48"/>
      <c r="CA71" s="173"/>
      <c r="CB71" s="173"/>
      <c r="CC71" s="30"/>
      <c r="CD71" s="26"/>
      <c r="CE71" s="48"/>
      <c r="CF71" s="48"/>
      <c r="CG71" s="173"/>
      <c r="CH71" s="173"/>
      <c r="CI71" s="30"/>
      <c r="CJ71" s="26"/>
      <c r="CK71" s="48"/>
      <c r="CL71" s="48"/>
      <c r="CM71" s="173"/>
      <c r="CN71" s="185"/>
      <c r="CO71" s="94"/>
      <c r="CP71" s="95"/>
    </row>
    <row r="72" spans="1:94" ht="49.5" customHeight="1" x14ac:dyDescent="0.2">
      <c r="A72" s="89" t="s">
        <v>256</v>
      </c>
      <c r="B72" s="90" t="s">
        <v>22</v>
      </c>
      <c r="C72" s="46" t="s">
        <v>706</v>
      </c>
      <c r="D72" s="28" t="s">
        <v>134</v>
      </c>
      <c r="E72" s="31" t="s">
        <v>711</v>
      </c>
      <c r="F72" s="47" t="s">
        <v>712</v>
      </c>
      <c r="G72" s="91" t="s">
        <v>13</v>
      </c>
      <c r="H72" s="27" t="s">
        <v>721</v>
      </c>
      <c r="I72" s="92">
        <v>15</v>
      </c>
      <c r="J72" s="92">
        <v>5</v>
      </c>
      <c r="K72" s="92">
        <f t="shared" si="0"/>
        <v>75</v>
      </c>
      <c r="L72" s="93" t="str" cm="1">
        <f t="array" ref="L72">_xlfn.IFS(K72&lt;=0,"No aplica",K72&lt;=39,"Débil",K72&lt;=59,"Necesita mejora",K72&lt;=79,"Aceptable",K72&lt;=100,"Fuerte")</f>
        <v>Aceptable</v>
      </c>
      <c r="M72" s="91" t="str" cm="1">
        <f t="array" ref="M72">_xlfn.IFS(AND(G72="Bajo",L72="Fuerte"),"Bajo",AND(G72="Bajo",L72="Aceptable"),"Bajo",AND(G72="Bajo",L72="Necesita mejora"),"Moderado",AND(G72="Bajo",L72="Débil"),"Por encima del promedio",AND(G72="Moderado",L72="Fuerte"),"Bajo",AND(G72="Moderado",L72="Aceptable"),"Moderado",AND(G72="Moderado",L72="Necesita mejora"),"Por encima del promedio",AND(G72="Moderado",L72="Débil"),"Alto",AND(G72="Por encima del promedio",L72="Fuerte"),"Moderado",AND(G72="Por encima del promedio",L72="Aceptable"),"Por encima del promedio",AND(G72="Por encima del promedio",L72="Necesita mejora"),"Alto",AND(G72="Por encima del promedio",L72="Débil"),"Alto",AND(G72="Alto",L72="Fuerte"),"Por encima del promedio",AND(G72="Alto",L72="Aceptable"),"Alto",AND(G72="Alto",L72="Necesita mejora"),"Alto",AND(G72="Alto",L72="Débil"),"Alto")</f>
        <v>Alto</v>
      </c>
      <c r="N72" s="29" t="str" cm="1">
        <f t="array" ref="N72">_xlfn.IFS(M72="Bajo","Asumir",M72="Moderado","Reducir",M72="Por encima del promedio","Evitar",M72="Alto","Evitar")</f>
        <v>Evitar</v>
      </c>
      <c r="O72" s="24" t="s">
        <v>703</v>
      </c>
      <c r="P72" s="26" t="s">
        <v>704</v>
      </c>
      <c r="Q72" s="24" t="s">
        <v>682</v>
      </c>
      <c r="R72" s="48">
        <v>44562</v>
      </c>
      <c r="S72" s="48">
        <v>44926</v>
      </c>
      <c r="T72" s="26" t="s">
        <v>705</v>
      </c>
      <c r="U72" s="30"/>
      <c r="V72" s="26"/>
      <c r="W72" s="48"/>
      <c r="X72" s="48"/>
      <c r="Y72" s="173"/>
      <c r="Z72" s="173"/>
      <c r="AA72" s="30"/>
      <c r="AB72" s="26"/>
      <c r="AC72" s="48"/>
      <c r="AD72" s="48"/>
      <c r="AE72" s="173"/>
      <c r="AF72" s="173"/>
      <c r="AG72" s="30"/>
      <c r="AH72" s="26"/>
      <c r="AI72" s="48"/>
      <c r="AJ72" s="48"/>
      <c r="AK72" s="173"/>
      <c r="AL72" s="173"/>
      <c r="AM72" s="30"/>
      <c r="AN72" s="26"/>
      <c r="AO72" s="48"/>
      <c r="AP72" s="48"/>
      <c r="AQ72" s="173"/>
      <c r="AR72" s="173"/>
      <c r="AS72" s="30"/>
      <c r="AT72" s="26"/>
      <c r="AU72" s="48"/>
      <c r="AV72" s="48"/>
      <c r="AW72" s="173"/>
      <c r="AX72" s="173"/>
      <c r="AY72" s="30"/>
      <c r="AZ72" s="26"/>
      <c r="BA72" s="48"/>
      <c r="BB72" s="48"/>
      <c r="BC72" s="173"/>
      <c r="BD72" s="173"/>
      <c r="BE72" s="30"/>
      <c r="BF72" s="26"/>
      <c r="BG72" s="48"/>
      <c r="BH72" s="48"/>
      <c r="BI72" s="173"/>
      <c r="BJ72" s="173"/>
      <c r="BK72" s="30"/>
      <c r="BL72" s="26"/>
      <c r="BM72" s="48"/>
      <c r="BN72" s="48"/>
      <c r="BO72" s="173"/>
      <c r="BP72" s="173"/>
      <c r="BQ72" s="30"/>
      <c r="BR72" s="26"/>
      <c r="BS72" s="48"/>
      <c r="BT72" s="48"/>
      <c r="BU72" s="173"/>
      <c r="BV72" s="173"/>
      <c r="BW72" s="30"/>
      <c r="BX72" s="26"/>
      <c r="BY72" s="48"/>
      <c r="BZ72" s="48"/>
      <c r="CA72" s="173"/>
      <c r="CB72" s="173"/>
      <c r="CC72" s="30"/>
      <c r="CD72" s="26"/>
      <c r="CE72" s="48"/>
      <c r="CF72" s="48"/>
      <c r="CG72" s="173"/>
      <c r="CH72" s="173"/>
      <c r="CI72" s="30"/>
      <c r="CJ72" s="26"/>
      <c r="CK72" s="48"/>
      <c r="CL72" s="48"/>
      <c r="CM72" s="173"/>
      <c r="CN72" s="185"/>
      <c r="CO72" s="94"/>
      <c r="CP72" s="95"/>
    </row>
    <row r="73" spans="1:94" ht="49.5" customHeight="1" x14ac:dyDescent="0.2">
      <c r="A73" s="89" t="s">
        <v>257</v>
      </c>
      <c r="B73" s="90" t="s">
        <v>22</v>
      </c>
      <c r="C73" s="46" t="s">
        <v>707</v>
      </c>
      <c r="D73" s="28" t="s">
        <v>134</v>
      </c>
      <c r="E73" s="31" t="s">
        <v>713</v>
      </c>
      <c r="F73" s="47" t="s">
        <v>714</v>
      </c>
      <c r="G73" s="91" t="s">
        <v>13</v>
      </c>
      <c r="H73" s="27" t="s">
        <v>722</v>
      </c>
      <c r="I73" s="92">
        <v>10</v>
      </c>
      <c r="J73" s="92">
        <v>5</v>
      </c>
      <c r="K73" s="92">
        <f t="shared" si="0"/>
        <v>50</v>
      </c>
      <c r="L73" s="93" t="str" cm="1">
        <f t="array" ref="L73">_xlfn.IFS(K73&lt;=0,"No aplica",K73&lt;=39,"Débil",K73&lt;=59,"Necesita mejora",K73&lt;=79,"Aceptable",K73&lt;=100,"Fuerte")</f>
        <v>Necesita mejora</v>
      </c>
      <c r="M73" s="91" t="str" cm="1">
        <f t="array" ref="M73">_xlfn.IFS(AND(G73="Bajo",L73="Fuerte"),"Bajo",AND(G73="Bajo",L73="Aceptable"),"Bajo",AND(G73="Bajo",L73="Necesita mejora"),"Moderado",AND(G73="Bajo",L73="Débil"),"Por encima del promedio",AND(G73="Moderado",L73="Fuerte"),"Bajo",AND(G73="Moderado",L73="Aceptable"),"Moderado",AND(G73="Moderado",L73="Necesita mejora"),"Por encima del promedio",AND(G73="Moderado",L73="Débil"),"Alto",AND(G73="Por encima del promedio",L73="Fuerte"),"Moderado",AND(G73="Por encima del promedio",L73="Aceptable"),"Por encima del promedio",AND(G73="Por encima del promedio",L73="Necesita mejora"),"Alto",AND(G73="Por encima del promedio",L73="Débil"),"Alto",AND(G73="Alto",L73="Fuerte"),"Por encima del promedio",AND(G73="Alto",L73="Aceptable"),"Alto",AND(G73="Alto",L73="Necesita mejora"),"Alto",AND(G73="Alto",L73="Débil"),"Alto")</f>
        <v>Alto</v>
      </c>
      <c r="N73" s="29" t="str" cm="1">
        <f t="array" ref="N73">_xlfn.IFS(M73="Bajo","Asumir",M73="Moderado","Reducir",M73="Por encima del promedio","Evitar",M73="Alto","Evitar")</f>
        <v>Evitar</v>
      </c>
      <c r="O73" s="24" t="s">
        <v>726</v>
      </c>
      <c r="P73" s="26" t="s">
        <v>727</v>
      </c>
      <c r="Q73" s="24" t="s">
        <v>728</v>
      </c>
      <c r="R73" s="48">
        <v>44562</v>
      </c>
      <c r="S73" s="48">
        <v>44926</v>
      </c>
      <c r="T73" s="26" t="s">
        <v>729</v>
      </c>
      <c r="U73" s="30"/>
      <c r="V73" s="26"/>
      <c r="W73" s="48"/>
      <c r="X73" s="48"/>
      <c r="Y73" s="173"/>
      <c r="Z73" s="173"/>
      <c r="AA73" s="30"/>
      <c r="AB73" s="26"/>
      <c r="AC73" s="48"/>
      <c r="AD73" s="48"/>
      <c r="AE73" s="173"/>
      <c r="AF73" s="173"/>
      <c r="AG73" s="30"/>
      <c r="AH73" s="26"/>
      <c r="AI73" s="48"/>
      <c r="AJ73" s="48"/>
      <c r="AK73" s="173"/>
      <c r="AL73" s="173"/>
      <c r="AM73" s="30"/>
      <c r="AN73" s="26"/>
      <c r="AO73" s="48"/>
      <c r="AP73" s="48"/>
      <c r="AQ73" s="173"/>
      <c r="AR73" s="173"/>
      <c r="AS73" s="30"/>
      <c r="AT73" s="26"/>
      <c r="AU73" s="48"/>
      <c r="AV73" s="48"/>
      <c r="AW73" s="173"/>
      <c r="AX73" s="173"/>
      <c r="AY73" s="30"/>
      <c r="AZ73" s="26"/>
      <c r="BA73" s="48"/>
      <c r="BB73" s="48"/>
      <c r="BC73" s="173"/>
      <c r="BD73" s="173"/>
      <c r="BE73" s="30"/>
      <c r="BF73" s="26"/>
      <c r="BG73" s="48"/>
      <c r="BH73" s="48"/>
      <c r="BI73" s="173"/>
      <c r="BJ73" s="173"/>
      <c r="BK73" s="30"/>
      <c r="BL73" s="26"/>
      <c r="BM73" s="48"/>
      <c r="BN73" s="48"/>
      <c r="BO73" s="173"/>
      <c r="BP73" s="173"/>
      <c r="BQ73" s="30"/>
      <c r="BR73" s="26"/>
      <c r="BS73" s="48"/>
      <c r="BT73" s="48"/>
      <c r="BU73" s="173"/>
      <c r="BV73" s="173"/>
      <c r="BW73" s="30"/>
      <c r="BX73" s="26"/>
      <c r="BY73" s="48"/>
      <c r="BZ73" s="48"/>
      <c r="CA73" s="173"/>
      <c r="CB73" s="173"/>
      <c r="CC73" s="30"/>
      <c r="CD73" s="26"/>
      <c r="CE73" s="48"/>
      <c r="CF73" s="48"/>
      <c r="CG73" s="173"/>
      <c r="CH73" s="173"/>
      <c r="CI73" s="30"/>
      <c r="CJ73" s="26"/>
      <c r="CK73" s="48"/>
      <c r="CL73" s="48"/>
      <c r="CM73" s="173"/>
      <c r="CN73" s="185"/>
      <c r="CO73" s="94"/>
      <c r="CP73" s="95"/>
    </row>
    <row r="74" spans="1:94" ht="49.5" customHeight="1" x14ac:dyDescent="0.2">
      <c r="A74" s="89" t="s">
        <v>258</v>
      </c>
      <c r="B74" s="90" t="s">
        <v>22</v>
      </c>
      <c r="C74" s="46" t="s">
        <v>708</v>
      </c>
      <c r="D74" s="28" t="s">
        <v>134</v>
      </c>
      <c r="E74" s="31" t="s">
        <v>715</v>
      </c>
      <c r="F74" s="47" t="s">
        <v>716</v>
      </c>
      <c r="G74" s="91" t="s">
        <v>13</v>
      </c>
      <c r="H74" s="27" t="s">
        <v>723</v>
      </c>
      <c r="I74" s="92">
        <v>10</v>
      </c>
      <c r="J74" s="92">
        <v>5</v>
      </c>
      <c r="K74" s="92">
        <f t="shared" ref="K74:K136" si="2">+I74*J74</f>
        <v>50</v>
      </c>
      <c r="L74" s="93" t="str" cm="1">
        <f t="array" ref="L74">_xlfn.IFS(K74&lt;=0,"No aplica",K74&lt;=39,"Débil",K74&lt;=59,"Necesita mejora",K74&lt;=79,"Aceptable",K74&lt;=100,"Fuerte")</f>
        <v>Necesita mejora</v>
      </c>
      <c r="M74" s="91" t="str" cm="1">
        <f t="array" ref="M74">_xlfn.IFS(AND(G74="Bajo",L74="Fuerte"),"Bajo",AND(G74="Bajo",L74="Aceptable"),"Bajo",AND(G74="Bajo",L74="Necesita mejora"),"Moderado",AND(G74="Bajo",L74="Débil"),"Por encima del promedio",AND(G74="Moderado",L74="Fuerte"),"Bajo",AND(G74="Moderado",L74="Aceptable"),"Moderado",AND(G74="Moderado",L74="Necesita mejora"),"Por encima del promedio",AND(G74="Moderado",L74="Débil"),"Alto",AND(G74="Por encima del promedio",L74="Fuerte"),"Moderado",AND(G74="Por encima del promedio",L74="Aceptable"),"Por encima del promedio",AND(G74="Por encima del promedio",L74="Necesita mejora"),"Alto",AND(G74="Por encima del promedio",L74="Débil"),"Alto",AND(G74="Alto",L74="Fuerte"),"Por encima del promedio",AND(G74="Alto",L74="Aceptable"),"Alto",AND(G74="Alto",L74="Necesita mejora"),"Alto",AND(G74="Alto",L74="Débil"),"Alto")</f>
        <v>Alto</v>
      </c>
      <c r="N74" s="29" t="str" cm="1">
        <f t="array" ref="N74">_xlfn.IFS(M74="Bajo","Asumir",M74="Moderado","Reducir",M74="Por encima del promedio","Evitar",M74="Alto","Evitar")</f>
        <v>Evitar</v>
      </c>
      <c r="O74" s="24" t="s">
        <v>730</v>
      </c>
      <c r="P74" s="26" t="s">
        <v>731</v>
      </c>
      <c r="Q74" s="24" t="s">
        <v>335</v>
      </c>
      <c r="R74" s="48">
        <v>44562</v>
      </c>
      <c r="S74" s="48">
        <v>44926</v>
      </c>
      <c r="T74" s="26" t="s">
        <v>732</v>
      </c>
      <c r="U74" s="30"/>
      <c r="V74" s="26"/>
      <c r="W74" s="48"/>
      <c r="X74" s="48"/>
      <c r="Y74" s="173"/>
      <c r="Z74" s="173"/>
      <c r="AA74" s="30"/>
      <c r="AB74" s="26"/>
      <c r="AC74" s="48"/>
      <c r="AD74" s="48"/>
      <c r="AE74" s="173"/>
      <c r="AF74" s="173"/>
      <c r="AG74" s="30"/>
      <c r="AH74" s="26"/>
      <c r="AI74" s="48"/>
      <c r="AJ74" s="48"/>
      <c r="AK74" s="173"/>
      <c r="AL74" s="173"/>
      <c r="AM74" s="30"/>
      <c r="AN74" s="26"/>
      <c r="AO74" s="48"/>
      <c r="AP74" s="48"/>
      <c r="AQ74" s="173"/>
      <c r="AR74" s="173"/>
      <c r="AS74" s="30"/>
      <c r="AT74" s="26"/>
      <c r="AU74" s="48"/>
      <c r="AV74" s="48"/>
      <c r="AW74" s="173"/>
      <c r="AX74" s="173"/>
      <c r="AY74" s="30"/>
      <c r="AZ74" s="26"/>
      <c r="BA74" s="48"/>
      <c r="BB74" s="48"/>
      <c r="BC74" s="173"/>
      <c r="BD74" s="173"/>
      <c r="BE74" s="30"/>
      <c r="BF74" s="26"/>
      <c r="BG74" s="48"/>
      <c r="BH74" s="48"/>
      <c r="BI74" s="173"/>
      <c r="BJ74" s="173"/>
      <c r="BK74" s="30"/>
      <c r="BL74" s="26"/>
      <c r="BM74" s="48"/>
      <c r="BN74" s="48"/>
      <c r="BO74" s="173"/>
      <c r="BP74" s="173"/>
      <c r="BQ74" s="30"/>
      <c r="BR74" s="26"/>
      <c r="BS74" s="48"/>
      <c r="BT74" s="48"/>
      <c r="BU74" s="173"/>
      <c r="BV74" s="173"/>
      <c r="BW74" s="30"/>
      <c r="BX74" s="26"/>
      <c r="BY74" s="48"/>
      <c r="BZ74" s="48"/>
      <c r="CA74" s="173"/>
      <c r="CB74" s="173"/>
      <c r="CC74" s="30"/>
      <c r="CD74" s="26"/>
      <c r="CE74" s="48"/>
      <c r="CF74" s="48"/>
      <c r="CG74" s="173"/>
      <c r="CH74" s="173"/>
      <c r="CI74" s="30"/>
      <c r="CJ74" s="26"/>
      <c r="CK74" s="48"/>
      <c r="CL74" s="48"/>
      <c r="CM74" s="173"/>
      <c r="CN74" s="185"/>
      <c r="CO74" s="94"/>
      <c r="CP74" s="95"/>
    </row>
    <row r="75" spans="1:94" ht="49.5" customHeight="1" x14ac:dyDescent="0.2">
      <c r="A75" s="89" t="s">
        <v>259</v>
      </c>
      <c r="B75" s="90" t="s">
        <v>22</v>
      </c>
      <c r="C75" s="46" t="s">
        <v>709</v>
      </c>
      <c r="D75" s="28" t="s">
        <v>134</v>
      </c>
      <c r="E75" s="31" t="s">
        <v>717</v>
      </c>
      <c r="F75" s="47" t="s">
        <v>718</v>
      </c>
      <c r="G75" s="91" t="s">
        <v>16</v>
      </c>
      <c r="H75" s="27" t="s">
        <v>724</v>
      </c>
      <c r="I75" s="92">
        <v>15</v>
      </c>
      <c r="J75" s="92">
        <v>5</v>
      </c>
      <c r="K75" s="92">
        <f t="shared" si="2"/>
        <v>75</v>
      </c>
      <c r="L75" s="93" t="str" cm="1">
        <f t="array" ref="L75">_xlfn.IFS(K75&lt;=0,"No aplica",K75&lt;=39,"Débil",K75&lt;=59,"Necesita mejora",K75&lt;=79,"Aceptable",K75&lt;=100,"Fuerte")</f>
        <v>Aceptable</v>
      </c>
      <c r="M75" s="91" t="str" cm="1">
        <f t="array" ref="M75">_xlfn.IFS(AND(G75="Bajo",L75="Fuerte"),"Bajo",AND(G75="Bajo",L75="Aceptable"),"Bajo",AND(G75="Bajo",L75="Necesita mejora"),"Moderado",AND(G75="Bajo",L75="Débil"),"Por encima del promedio",AND(G75="Moderado",L75="Fuerte"),"Bajo",AND(G75="Moderado",L75="Aceptable"),"Moderado",AND(G75="Moderado",L75="Necesita mejora"),"Por encima del promedio",AND(G75="Moderado",L75="Débil"),"Alto",AND(G75="Por encima del promedio",L75="Fuerte"),"Moderado",AND(G75="Por encima del promedio",L75="Aceptable"),"Por encima del promedio",AND(G75="Por encima del promedio",L75="Necesita mejora"),"Alto",AND(G75="Por encima del promedio",L75="Débil"),"Alto",AND(G75="Alto",L75="Fuerte"),"Por encima del promedio",AND(G75="Alto",L75="Aceptable"),"Alto",AND(G75="Alto",L75="Necesita mejora"),"Alto",AND(G75="Alto",L75="Débil"),"Alto")</f>
        <v>Por encima del promedio</v>
      </c>
      <c r="N75" s="29" t="str" cm="1">
        <f t="array" ref="N75">_xlfn.IFS(M75="Bajo","Asumir",M75="Moderado","Reducir",M75="Por encima del promedio","Evitar",M75="Alto","Evitar")</f>
        <v>Evitar</v>
      </c>
      <c r="O75" s="24" t="s">
        <v>733</v>
      </c>
      <c r="P75" s="26" t="s">
        <v>727</v>
      </c>
      <c r="Q75" s="24" t="s">
        <v>728</v>
      </c>
      <c r="R75" s="48">
        <v>44562</v>
      </c>
      <c r="S75" s="48">
        <v>44926</v>
      </c>
      <c r="T75" s="26" t="s">
        <v>734</v>
      </c>
      <c r="U75" s="30"/>
      <c r="V75" s="26"/>
      <c r="W75" s="48"/>
      <c r="X75" s="48"/>
      <c r="Y75" s="173"/>
      <c r="Z75" s="173"/>
      <c r="AA75" s="30"/>
      <c r="AB75" s="26"/>
      <c r="AC75" s="48"/>
      <c r="AD75" s="48"/>
      <c r="AE75" s="173"/>
      <c r="AF75" s="173"/>
      <c r="AG75" s="30"/>
      <c r="AH75" s="26"/>
      <c r="AI75" s="48"/>
      <c r="AJ75" s="48"/>
      <c r="AK75" s="173"/>
      <c r="AL75" s="173"/>
      <c r="AM75" s="30"/>
      <c r="AN75" s="26"/>
      <c r="AO75" s="48"/>
      <c r="AP75" s="48"/>
      <c r="AQ75" s="173"/>
      <c r="AR75" s="173"/>
      <c r="AS75" s="30"/>
      <c r="AT75" s="26"/>
      <c r="AU75" s="48"/>
      <c r="AV75" s="48"/>
      <c r="AW75" s="173"/>
      <c r="AX75" s="173"/>
      <c r="AY75" s="30"/>
      <c r="AZ75" s="26"/>
      <c r="BA75" s="48"/>
      <c r="BB75" s="48"/>
      <c r="BC75" s="173"/>
      <c r="BD75" s="173"/>
      <c r="BE75" s="30"/>
      <c r="BF75" s="26"/>
      <c r="BG75" s="48"/>
      <c r="BH75" s="48"/>
      <c r="BI75" s="173"/>
      <c r="BJ75" s="173"/>
      <c r="BK75" s="30"/>
      <c r="BL75" s="26"/>
      <c r="BM75" s="48"/>
      <c r="BN75" s="48"/>
      <c r="BO75" s="173"/>
      <c r="BP75" s="173"/>
      <c r="BQ75" s="30"/>
      <c r="BR75" s="26"/>
      <c r="BS75" s="48"/>
      <c r="BT75" s="48"/>
      <c r="BU75" s="173"/>
      <c r="BV75" s="173"/>
      <c r="BW75" s="30"/>
      <c r="BX75" s="26"/>
      <c r="BY75" s="48"/>
      <c r="BZ75" s="48"/>
      <c r="CA75" s="173"/>
      <c r="CB75" s="173"/>
      <c r="CC75" s="30"/>
      <c r="CD75" s="26"/>
      <c r="CE75" s="48"/>
      <c r="CF75" s="48"/>
      <c r="CG75" s="173"/>
      <c r="CH75" s="173"/>
      <c r="CI75" s="30"/>
      <c r="CJ75" s="26"/>
      <c r="CK75" s="48"/>
      <c r="CL75" s="48"/>
      <c r="CM75" s="173"/>
      <c r="CN75" s="185"/>
      <c r="CO75" s="94"/>
      <c r="CP75" s="95"/>
    </row>
    <row r="76" spans="1:94" ht="49.5" customHeight="1" x14ac:dyDescent="0.2">
      <c r="A76" s="89" t="s">
        <v>260</v>
      </c>
      <c r="B76" s="90" t="s">
        <v>22</v>
      </c>
      <c r="C76" s="46" t="s">
        <v>710</v>
      </c>
      <c r="D76" s="28" t="s">
        <v>134</v>
      </c>
      <c r="E76" s="31" t="s">
        <v>719</v>
      </c>
      <c r="F76" s="47" t="s">
        <v>720</v>
      </c>
      <c r="G76" s="91" t="s">
        <v>13</v>
      </c>
      <c r="H76" s="27" t="s">
        <v>725</v>
      </c>
      <c r="I76" s="92">
        <v>15</v>
      </c>
      <c r="J76" s="92">
        <v>5</v>
      </c>
      <c r="K76" s="92">
        <f t="shared" si="2"/>
        <v>75</v>
      </c>
      <c r="L76" s="93" t="str" cm="1">
        <f t="array" ref="L76">_xlfn.IFS(K76&lt;=0,"No aplica",K76&lt;=39,"Débil",K76&lt;=59,"Necesita mejora",K76&lt;=79,"Aceptable",K76&lt;=100,"Fuerte")</f>
        <v>Aceptable</v>
      </c>
      <c r="M76" s="91" t="str" cm="1">
        <f t="array" ref="M76">_xlfn.IFS(AND(G76="Bajo",L76="Fuerte"),"Bajo",AND(G76="Bajo",L76="Aceptable"),"Bajo",AND(G76="Bajo",L76="Necesita mejora"),"Moderado",AND(G76="Bajo",L76="Débil"),"Por encima del promedio",AND(G76="Moderado",L76="Fuerte"),"Bajo",AND(G76="Moderado",L76="Aceptable"),"Moderado",AND(G76="Moderado",L76="Necesita mejora"),"Por encima del promedio",AND(G76="Moderado",L76="Débil"),"Alto",AND(G76="Por encima del promedio",L76="Fuerte"),"Moderado",AND(G76="Por encima del promedio",L76="Aceptable"),"Por encima del promedio",AND(G76="Por encima del promedio",L76="Necesita mejora"),"Alto",AND(G76="Por encima del promedio",L76="Débil"),"Alto",AND(G76="Alto",L76="Fuerte"),"Por encima del promedio",AND(G76="Alto",L76="Aceptable"),"Alto",AND(G76="Alto",L76="Necesita mejora"),"Alto",AND(G76="Alto",L76="Débil"),"Alto")</f>
        <v>Alto</v>
      </c>
      <c r="N76" s="29" t="str" cm="1">
        <f t="array" ref="N76">_xlfn.IFS(M76="Bajo","Asumir",M76="Moderado","Reducir",M76="Por encima del promedio","Evitar",M76="Alto","Evitar")</f>
        <v>Evitar</v>
      </c>
      <c r="O76" s="24" t="s">
        <v>735</v>
      </c>
      <c r="P76" s="26" t="s">
        <v>736</v>
      </c>
      <c r="Q76" s="24" t="s">
        <v>381</v>
      </c>
      <c r="R76" s="48">
        <v>44562</v>
      </c>
      <c r="S76" s="48">
        <v>44926</v>
      </c>
      <c r="T76" s="26" t="s">
        <v>737</v>
      </c>
      <c r="U76" s="30"/>
      <c r="V76" s="26"/>
      <c r="W76" s="48"/>
      <c r="X76" s="48"/>
      <c r="Y76" s="173"/>
      <c r="Z76" s="173"/>
      <c r="AA76" s="30"/>
      <c r="AB76" s="26"/>
      <c r="AC76" s="48"/>
      <c r="AD76" s="48"/>
      <c r="AE76" s="173"/>
      <c r="AF76" s="173"/>
      <c r="AG76" s="30"/>
      <c r="AH76" s="26"/>
      <c r="AI76" s="48"/>
      <c r="AJ76" s="48"/>
      <c r="AK76" s="173"/>
      <c r="AL76" s="173"/>
      <c r="AM76" s="30"/>
      <c r="AN76" s="26"/>
      <c r="AO76" s="48"/>
      <c r="AP76" s="48"/>
      <c r="AQ76" s="173"/>
      <c r="AR76" s="173"/>
      <c r="AS76" s="30"/>
      <c r="AT76" s="26"/>
      <c r="AU76" s="48"/>
      <c r="AV76" s="48"/>
      <c r="AW76" s="173"/>
      <c r="AX76" s="173"/>
      <c r="AY76" s="30"/>
      <c r="AZ76" s="26"/>
      <c r="BA76" s="48"/>
      <c r="BB76" s="48"/>
      <c r="BC76" s="173"/>
      <c r="BD76" s="173"/>
      <c r="BE76" s="30"/>
      <c r="BF76" s="26"/>
      <c r="BG76" s="48"/>
      <c r="BH76" s="48"/>
      <c r="BI76" s="173"/>
      <c r="BJ76" s="173"/>
      <c r="BK76" s="30"/>
      <c r="BL76" s="26"/>
      <c r="BM76" s="48"/>
      <c r="BN76" s="48"/>
      <c r="BO76" s="173"/>
      <c r="BP76" s="173"/>
      <c r="BQ76" s="30"/>
      <c r="BR76" s="26"/>
      <c r="BS76" s="48"/>
      <c r="BT76" s="48"/>
      <c r="BU76" s="173"/>
      <c r="BV76" s="173"/>
      <c r="BW76" s="30"/>
      <c r="BX76" s="26"/>
      <c r="BY76" s="48"/>
      <c r="BZ76" s="48"/>
      <c r="CA76" s="173"/>
      <c r="CB76" s="173"/>
      <c r="CC76" s="30"/>
      <c r="CD76" s="26"/>
      <c r="CE76" s="48"/>
      <c r="CF76" s="48"/>
      <c r="CG76" s="173"/>
      <c r="CH76" s="173"/>
      <c r="CI76" s="30"/>
      <c r="CJ76" s="26"/>
      <c r="CK76" s="48"/>
      <c r="CL76" s="48"/>
      <c r="CM76" s="173"/>
      <c r="CN76" s="185"/>
      <c r="CO76" s="94"/>
      <c r="CP76" s="95"/>
    </row>
    <row r="77" spans="1:94" ht="49.5" customHeight="1" x14ac:dyDescent="0.2">
      <c r="A77" s="89" t="s">
        <v>261</v>
      </c>
      <c r="B77" s="90" t="s">
        <v>168</v>
      </c>
      <c r="C77" s="46" t="s">
        <v>738</v>
      </c>
      <c r="D77" s="28" t="s">
        <v>138</v>
      </c>
      <c r="E77" s="31" t="s">
        <v>743</v>
      </c>
      <c r="F77" s="47" t="s">
        <v>744</v>
      </c>
      <c r="G77" s="91" t="s">
        <v>19</v>
      </c>
      <c r="H77" s="27" t="s">
        <v>753</v>
      </c>
      <c r="I77" s="92">
        <v>15</v>
      </c>
      <c r="J77" s="92">
        <v>5</v>
      </c>
      <c r="K77" s="92">
        <f t="shared" si="2"/>
        <v>75</v>
      </c>
      <c r="L77" s="93" t="str" cm="1">
        <f t="array" ref="L77">_xlfn.IFS(K77&lt;=0,"No aplica",K77&lt;=39,"Débil",K77&lt;=59,"Necesita mejora",K77&lt;=79,"Aceptable",K77&lt;=100,"Fuerte")</f>
        <v>Aceptable</v>
      </c>
      <c r="M77" s="91" t="str" cm="1">
        <f t="array" ref="M77">_xlfn.IFS(AND(G77="Bajo",L77="Fuerte"),"Bajo",AND(G77="Bajo",L77="Aceptable"),"Bajo",AND(G77="Bajo",L77="Necesita mejora"),"Moderado",AND(G77="Bajo",L77="Débil"),"Por encima del promedio",AND(G77="Moderado",L77="Fuerte"),"Bajo",AND(G77="Moderado",L77="Aceptable"),"Moderado",AND(G77="Moderado",L77="Necesita mejora"),"Por encima del promedio",AND(G77="Moderado",L77="Débil"),"Alto",AND(G77="Por encima del promedio",L77="Fuerte"),"Moderado",AND(G77="Por encima del promedio",L77="Aceptable"),"Por encima del promedio",AND(G77="Por encima del promedio",L77="Necesita mejora"),"Alto",AND(G77="Por encima del promedio",L77="Débil"),"Alto",AND(G77="Alto",L77="Fuerte"),"Por encima del promedio",AND(G77="Alto",L77="Aceptable"),"Alto",AND(G77="Alto",L77="Necesita mejora"),"Alto",AND(G77="Alto",L77="Débil"),"Alto")</f>
        <v>Bajo</v>
      </c>
      <c r="N77" s="29" t="str" cm="1">
        <f t="array" ref="N77">_xlfn.IFS(M77="Bajo","Asumir",M77="Moderado","Reducir",M77="Por encima del promedio","Evitar",M77="Alto","Evitar")</f>
        <v>Asumir</v>
      </c>
      <c r="O77" s="24" t="s">
        <v>758</v>
      </c>
      <c r="P77" s="26" t="s">
        <v>759</v>
      </c>
      <c r="Q77" s="24" t="s">
        <v>335</v>
      </c>
      <c r="R77" s="48">
        <v>44927</v>
      </c>
      <c r="S77" s="48">
        <v>45291</v>
      </c>
      <c r="T77" s="26" t="s">
        <v>760</v>
      </c>
      <c r="U77" s="30"/>
      <c r="V77" s="26"/>
      <c r="W77" s="48"/>
      <c r="X77" s="48"/>
      <c r="Y77" s="173"/>
      <c r="Z77" s="173"/>
      <c r="AA77" s="30"/>
      <c r="AB77" s="26"/>
      <c r="AC77" s="48"/>
      <c r="AD77" s="48"/>
      <c r="AE77" s="173"/>
      <c r="AF77" s="173"/>
      <c r="AG77" s="30"/>
      <c r="AH77" s="26"/>
      <c r="AI77" s="48"/>
      <c r="AJ77" s="48"/>
      <c r="AK77" s="173"/>
      <c r="AL77" s="173"/>
      <c r="AM77" s="30"/>
      <c r="AN77" s="26"/>
      <c r="AO77" s="48"/>
      <c r="AP77" s="48"/>
      <c r="AQ77" s="173"/>
      <c r="AR77" s="173"/>
      <c r="AS77" s="30"/>
      <c r="AT77" s="26"/>
      <c r="AU77" s="48"/>
      <c r="AV77" s="48"/>
      <c r="AW77" s="173"/>
      <c r="AX77" s="173"/>
      <c r="AY77" s="30"/>
      <c r="AZ77" s="26"/>
      <c r="BA77" s="48"/>
      <c r="BB77" s="48"/>
      <c r="BC77" s="173"/>
      <c r="BD77" s="173"/>
      <c r="BE77" s="30"/>
      <c r="BF77" s="26"/>
      <c r="BG77" s="48"/>
      <c r="BH77" s="48"/>
      <c r="BI77" s="173"/>
      <c r="BJ77" s="173"/>
      <c r="BK77" s="30"/>
      <c r="BL77" s="26"/>
      <c r="BM77" s="48"/>
      <c r="BN77" s="48"/>
      <c r="BO77" s="173"/>
      <c r="BP77" s="173"/>
      <c r="BQ77" s="30"/>
      <c r="BR77" s="26"/>
      <c r="BS77" s="48"/>
      <c r="BT77" s="48"/>
      <c r="BU77" s="173"/>
      <c r="BV77" s="173"/>
      <c r="BW77" s="30"/>
      <c r="BX77" s="26"/>
      <c r="BY77" s="48"/>
      <c r="BZ77" s="48"/>
      <c r="CA77" s="173"/>
      <c r="CB77" s="173"/>
      <c r="CC77" s="30"/>
      <c r="CD77" s="26"/>
      <c r="CE77" s="48"/>
      <c r="CF77" s="48"/>
      <c r="CG77" s="173"/>
      <c r="CH77" s="173"/>
      <c r="CI77" s="30"/>
      <c r="CJ77" s="26"/>
      <c r="CK77" s="48"/>
      <c r="CL77" s="48"/>
      <c r="CM77" s="173"/>
      <c r="CN77" s="185"/>
      <c r="CO77" s="94"/>
      <c r="CP77" s="95"/>
    </row>
    <row r="78" spans="1:94" ht="49.5" customHeight="1" x14ac:dyDescent="0.2">
      <c r="A78" s="89" t="s">
        <v>262</v>
      </c>
      <c r="B78" s="90" t="s">
        <v>168</v>
      </c>
      <c r="C78" s="46" t="s">
        <v>739</v>
      </c>
      <c r="D78" s="28" t="s">
        <v>138</v>
      </c>
      <c r="E78" s="31" t="s">
        <v>745</v>
      </c>
      <c r="F78" s="47" t="s">
        <v>746</v>
      </c>
      <c r="G78" s="91" t="s">
        <v>48</v>
      </c>
      <c r="H78" s="27" t="s">
        <v>754</v>
      </c>
      <c r="I78" s="92">
        <v>10</v>
      </c>
      <c r="J78" s="92">
        <v>5</v>
      </c>
      <c r="K78" s="92">
        <f t="shared" si="2"/>
        <v>50</v>
      </c>
      <c r="L78" s="93" t="str" cm="1">
        <f t="array" ref="L78">_xlfn.IFS(K78&lt;=0,"No aplica",K78&lt;=39,"Débil",K78&lt;=59,"Necesita mejora",K78&lt;=79,"Aceptable",K78&lt;=100,"Fuerte")</f>
        <v>Necesita mejora</v>
      </c>
      <c r="M78" s="91" t="str" cm="1">
        <f t="array" ref="M78">_xlfn.IFS(AND(G78="Bajo",L78="Fuerte"),"Bajo",AND(G78="Bajo",L78="Aceptable"),"Bajo",AND(G78="Bajo",L78="Necesita mejora"),"Moderado",AND(G78="Bajo",L78="Débil"),"Por encima del promedio",AND(G78="Moderado",L78="Fuerte"),"Bajo",AND(G78="Moderado",L78="Aceptable"),"Moderado",AND(G78="Moderado",L78="Necesita mejora"),"Por encima del promedio",AND(G78="Moderado",L78="Débil"),"Alto",AND(G78="Por encima del promedio",L78="Fuerte"),"Moderado",AND(G78="Por encima del promedio",L78="Aceptable"),"Por encima del promedio",AND(G78="Por encima del promedio",L78="Necesita mejora"),"Alto",AND(G78="Por encima del promedio",L78="Débil"),"Alto",AND(G78="Alto",L78="Fuerte"),"Por encima del promedio",AND(G78="Alto",L78="Aceptable"),"Alto",AND(G78="Alto",L78="Necesita mejora"),"Alto",AND(G78="Alto",L78="Débil"),"Alto")</f>
        <v>Por encima del promedio</v>
      </c>
      <c r="N78" s="29" t="str" cm="1">
        <f t="array" ref="N78">_xlfn.IFS(M78="Bajo","Asumir",M78="Moderado","Reducir",M78="Por encima del promedio","Evitar",M78="Alto","Evitar")</f>
        <v>Evitar</v>
      </c>
      <c r="O78" s="24" t="s">
        <v>761</v>
      </c>
      <c r="P78" s="26" t="s">
        <v>759</v>
      </c>
      <c r="Q78" s="24" t="s">
        <v>335</v>
      </c>
      <c r="R78" s="48">
        <v>44927</v>
      </c>
      <c r="S78" s="48">
        <v>45291</v>
      </c>
      <c r="T78" s="26" t="s">
        <v>394</v>
      </c>
      <c r="U78" s="30"/>
      <c r="V78" s="26"/>
      <c r="W78" s="48"/>
      <c r="X78" s="48"/>
      <c r="Y78" s="173"/>
      <c r="Z78" s="173"/>
      <c r="AA78" s="30"/>
      <c r="AB78" s="26"/>
      <c r="AC78" s="48"/>
      <c r="AD78" s="48"/>
      <c r="AE78" s="173"/>
      <c r="AF78" s="173"/>
      <c r="AG78" s="30"/>
      <c r="AH78" s="26"/>
      <c r="AI78" s="48"/>
      <c r="AJ78" s="48"/>
      <c r="AK78" s="173"/>
      <c r="AL78" s="173"/>
      <c r="AM78" s="30"/>
      <c r="AN78" s="26"/>
      <c r="AO78" s="48"/>
      <c r="AP78" s="48"/>
      <c r="AQ78" s="173"/>
      <c r="AR78" s="173"/>
      <c r="AS78" s="30"/>
      <c r="AT78" s="26"/>
      <c r="AU78" s="48"/>
      <c r="AV78" s="48"/>
      <c r="AW78" s="173"/>
      <c r="AX78" s="173"/>
      <c r="AY78" s="30"/>
      <c r="AZ78" s="26"/>
      <c r="BA78" s="48"/>
      <c r="BB78" s="48"/>
      <c r="BC78" s="173"/>
      <c r="BD78" s="173"/>
      <c r="BE78" s="30"/>
      <c r="BF78" s="26"/>
      <c r="BG78" s="48"/>
      <c r="BH78" s="48"/>
      <c r="BI78" s="173"/>
      <c r="BJ78" s="173"/>
      <c r="BK78" s="30"/>
      <c r="BL78" s="26"/>
      <c r="BM78" s="48"/>
      <c r="BN78" s="48"/>
      <c r="BO78" s="173"/>
      <c r="BP78" s="173"/>
      <c r="BQ78" s="30"/>
      <c r="BR78" s="26"/>
      <c r="BS78" s="48"/>
      <c r="BT78" s="48"/>
      <c r="BU78" s="173"/>
      <c r="BV78" s="173"/>
      <c r="BW78" s="30"/>
      <c r="BX78" s="26"/>
      <c r="BY78" s="48"/>
      <c r="BZ78" s="48"/>
      <c r="CA78" s="173"/>
      <c r="CB78" s="173"/>
      <c r="CC78" s="30"/>
      <c r="CD78" s="26"/>
      <c r="CE78" s="48"/>
      <c r="CF78" s="48"/>
      <c r="CG78" s="173"/>
      <c r="CH78" s="173"/>
      <c r="CI78" s="30"/>
      <c r="CJ78" s="26"/>
      <c r="CK78" s="48"/>
      <c r="CL78" s="48"/>
      <c r="CM78" s="173"/>
      <c r="CN78" s="185"/>
      <c r="CO78" s="94"/>
      <c r="CP78" s="95"/>
    </row>
    <row r="79" spans="1:94" ht="49.5" customHeight="1" x14ac:dyDescent="0.2">
      <c r="A79" s="89" t="s">
        <v>263</v>
      </c>
      <c r="B79" s="90" t="s">
        <v>168</v>
      </c>
      <c r="C79" s="46" t="s">
        <v>740</v>
      </c>
      <c r="D79" s="28" t="s">
        <v>138</v>
      </c>
      <c r="E79" s="31" t="s">
        <v>747</v>
      </c>
      <c r="F79" s="47" t="s">
        <v>748</v>
      </c>
      <c r="G79" s="91" t="s">
        <v>13</v>
      </c>
      <c r="H79" s="27" t="s">
        <v>755</v>
      </c>
      <c r="I79" s="92">
        <v>15</v>
      </c>
      <c r="J79" s="92">
        <v>5</v>
      </c>
      <c r="K79" s="92">
        <f t="shared" si="2"/>
        <v>75</v>
      </c>
      <c r="L79" s="93" t="str" cm="1">
        <f t="array" ref="L79">_xlfn.IFS(K79&lt;=0,"No aplica",K79&lt;=39,"Débil",K79&lt;=59,"Necesita mejora",K79&lt;=79,"Aceptable",K79&lt;=100,"Fuerte")</f>
        <v>Aceptable</v>
      </c>
      <c r="M79" s="91" t="str" cm="1">
        <f t="array" ref="M79">_xlfn.IFS(AND(G79="Bajo",L79="Fuerte"),"Bajo",AND(G79="Bajo",L79="Aceptable"),"Bajo",AND(G79="Bajo",L79="Necesita mejora"),"Moderado",AND(G79="Bajo",L79="Débil"),"Por encima del promedio",AND(G79="Moderado",L79="Fuerte"),"Bajo",AND(G79="Moderado",L79="Aceptable"),"Moderado",AND(G79="Moderado",L79="Necesita mejora"),"Por encima del promedio",AND(G79="Moderado",L79="Débil"),"Alto",AND(G79="Por encima del promedio",L79="Fuerte"),"Moderado",AND(G79="Por encima del promedio",L79="Aceptable"),"Por encima del promedio",AND(G79="Por encima del promedio",L79="Necesita mejora"),"Alto",AND(G79="Por encima del promedio",L79="Débil"),"Alto",AND(G79="Alto",L79="Fuerte"),"Por encima del promedio",AND(G79="Alto",L79="Aceptable"),"Alto",AND(G79="Alto",L79="Necesita mejora"),"Alto",AND(G79="Alto",L79="Débil"),"Alto")</f>
        <v>Alto</v>
      </c>
      <c r="N79" s="29" t="str" cm="1">
        <f t="array" ref="N79">_xlfn.IFS(M79="Bajo","Asumir",M79="Moderado","Reducir",M79="Por encima del promedio","Evitar",M79="Alto","Evitar")</f>
        <v>Evitar</v>
      </c>
      <c r="O79" s="24" t="s">
        <v>762</v>
      </c>
      <c r="P79" s="26" t="s">
        <v>763</v>
      </c>
      <c r="Q79" s="24" t="s">
        <v>335</v>
      </c>
      <c r="R79" s="48">
        <v>44927</v>
      </c>
      <c r="S79" s="48">
        <v>45291</v>
      </c>
      <c r="T79" s="26" t="s">
        <v>764</v>
      </c>
      <c r="U79" s="30"/>
      <c r="V79" s="26"/>
      <c r="W79" s="48"/>
      <c r="X79" s="48"/>
      <c r="Y79" s="173"/>
      <c r="Z79" s="173"/>
      <c r="AA79" s="30"/>
      <c r="AB79" s="26"/>
      <c r="AC79" s="48"/>
      <c r="AD79" s="48"/>
      <c r="AE79" s="173"/>
      <c r="AF79" s="173"/>
      <c r="AG79" s="30"/>
      <c r="AH79" s="26"/>
      <c r="AI79" s="48"/>
      <c r="AJ79" s="48"/>
      <c r="AK79" s="173"/>
      <c r="AL79" s="173"/>
      <c r="AM79" s="30"/>
      <c r="AN79" s="26"/>
      <c r="AO79" s="48"/>
      <c r="AP79" s="48"/>
      <c r="AQ79" s="173"/>
      <c r="AR79" s="173"/>
      <c r="AS79" s="30"/>
      <c r="AT79" s="26"/>
      <c r="AU79" s="48"/>
      <c r="AV79" s="48"/>
      <c r="AW79" s="173"/>
      <c r="AX79" s="173"/>
      <c r="AY79" s="30"/>
      <c r="AZ79" s="26"/>
      <c r="BA79" s="48"/>
      <c r="BB79" s="48"/>
      <c r="BC79" s="173"/>
      <c r="BD79" s="173"/>
      <c r="BE79" s="30"/>
      <c r="BF79" s="26"/>
      <c r="BG79" s="48"/>
      <c r="BH79" s="48"/>
      <c r="BI79" s="173"/>
      <c r="BJ79" s="173"/>
      <c r="BK79" s="30"/>
      <c r="BL79" s="26"/>
      <c r="BM79" s="48"/>
      <c r="BN79" s="48"/>
      <c r="BO79" s="173"/>
      <c r="BP79" s="173"/>
      <c r="BQ79" s="30"/>
      <c r="BR79" s="26"/>
      <c r="BS79" s="48"/>
      <c r="BT79" s="48"/>
      <c r="BU79" s="173"/>
      <c r="BV79" s="173"/>
      <c r="BW79" s="30"/>
      <c r="BX79" s="26"/>
      <c r="BY79" s="48"/>
      <c r="BZ79" s="48"/>
      <c r="CA79" s="173"/>
      <c r="CB79" s="173"/>
      <c r="CC79" s="30"/>
      <c r="CD79" s="26"/>
      <c r="CE79" s="48"/>
      <c r="CF79" s="48"/>
      <c r="CG79" s="173"/>
      <c r="CH79" s="173"/>
      <c r="CI79" s="30"/>
      <c r="CJ79" s="26"/>
      <c r="CK79" s="48"/>
      <c r="CL79" s="48"/>
      <c r="CM79" s="173"/>
      <c r="CN79" s="185"/>
      <c r="CO79" s="94"/>
      <c r="CP79" s="95"/>
    </row>
    <row r="80" spans="1:94" ht="49.5" customHeight="1" x14ac:dyDescent="0.2">
      <c r="A80" s="89" t="s">
        <v>264</v>
      </c>
      <c r="B80" s="90" t="s">
        <v>168</v>
      </c>
      <c r="C80" s="46" t="s">
        <v>741</v>
      </c>
      <c r="D80" s="28" t="s">
        <v>138</v>
      </c>
      <c r="E80" s="31" t="s">
        <v>749</v>
      </c>
      <c r="F80" s="47" t="s">
        <v>750</v>
      </c>
      <c r="G80" s="91" t="s">
        <v>48</v>
      </c>
      <c r="H80" s="27" t="s">
        <v>756</v>
      </c>
      <c r="I80" s="92">
        <v>15</v>
      </c>
      <c r="J80" s="92">
        <v>5</v>
      </c>
      <c r="K80" s="92">
        <f t="shared" si="2"/>
        <v>75</v>
      </c>
      <c r="L80" s="93" t="str" cm="1">
        <f t="array" ref="L80">_xlfn.IFS(K80&lt;=0,"No aplica",K80&lt;=39,"Débil",K80&lt;=59,"Necesita mejora",K80&lt;=79,"Aceptable",K80&lt;=100,"Fuerte")</f>
        <v>Aceptable</v>
      </c>
      <c r="M80" s="91" t="str" cm="1">
        <f t="array" ref="M80">_xlfn.IFS(AND(G80="Bajo",L80="Fuerte"),"Bajo",AND(G80="Bajo",L80="Aceptable"),"Bajo",AND(G80="Bajo",L80="Necesita mejora"),"Moderado",AND(G80="Bajo",L80="Débil"),"Por encima del promedio",AND(G80="Moderado",L80="Fuerte"),"Bajo",AND(G80="Moderado",L80="Aceptable"),"Moderado",AND(G80="Moderado",L80="Necesita mejora"),"Por encima del promedio",AND(G80="Moderado",L80="Débil"),"Alto",AND(G80="Por encima del promedio",L80="Fuerte"),"Moderado",AND(G80="Por encima del promedio",L80="Aceptable"),"Por encima del promedio",AND(G80="Por encima del promedio",L80="Necesita mejora"),"Alto",AND(G80="Por encima del promedio",L80="Débil"),"Alto",AND(G80="Alto",L80="Fuerte"),"Por encima del promedio",AND(G80="Alto",L80="Aceptable"),"Alto",AND(G80="Alto",L80="Necesita mejora"),"Alto",AND(G80="Alto",L80="Débil"),"Alto")</f>
        <v>Moderado</v>
      </c>
      <c r="N80" s="29" t="str" cm="1">
        <f t="array" ref="N80">_xlfn.IFS(M80="Bajo","Asumir",M80="Moderado","Reducir",M80="Por encima del promedio","Evitar",M80="Alto","Evitar")</f>
        <v>Reducir</v>
      </c>
      <c r="O80" s="24" t="s">
        <v>765</v>
      </c>
      <c r="P80" s="26" t="s">
        <v>766</v>
      </c>
      <c r="Q80" s="24" t="s">
        <v>335</v>
      </c>
      <c r="R80" s="48">
        <v>44927</v>
      </c>
      <c r="S80" s="48">
        <v>45291</v>
      </c>
      <c r="T80" s="26" t="s">
        <v>767</v>
      </c>
      <c r="U80" s="30"/>
      <c r="V80" s="26"/>
      <c r="W80" s="48"/>
      <c r="X80" s="48"/>
      <c r="Y80" s="173"/>
      <c r="Z80" s="173"/>
      <c r="AA80" s="30"/>
      <c r="AB80" s="26"/>
      <c r="AC80" s="48"/>
      <c r="AD80" s="48"/>
      <c r="AE80" s="173"/>
      <c r="AF80" s="173"/>
      <c r="AG80" s="30"/>
      <c r="AH80" s="26"/>
      <c r="AI80" s="48"/>
      <c r="AJ80" s="48"/>
      <c r="AK80" s="173"/>
      <c r="AL80" s="173"/>
      <c r="AM80" s="30"/>
      <c r="AN80" s="26"/>
      <c r="AO80" s="48"/>
      <c r="AP80" s="48"/>
      <c r="AQ80" s="173"/>
      <c r="AR80" s="173"/>
      <c r="AS80" s="30"/>
      <c r="AT80" s="26"/>
      <c r="AU80" s="48"/>
      <c r="AV80" s="48"/>
      <c r="AW80" s="173"/>
      <c r="AX80" s="173"/>
      <c r="AY80" s="30"/>
      <c r="AZ80" s="26"/>
      <c r="BA80" s="48"/>
      <c r="BB80" s="48"/>
      <c r="BC80" s="173"/>
      <c r="BD80" s="173"/>
      <c r="BE80" s="30"/>
      <c r="BF80" s="26"/>
      <c r="BG80" s="48"/>
      <c r="BH80" s="48"/>
      <c r="BI80" s="173"/>
      <c r="BJ80" s="173"/>
      <c r="BK80" s="30"/>
      <c r="BL80" s="26"/>
      <c r="BM80" s="48"/>
      <c r="BN80" s="48"/>
      <c r="BO80" s="173"/>
      <c r="BP80" s="173"/>
      <c r="BQ80" s="30"/>
      <c r="BR80" s="26"/>
      <c r="BS80" s="48"/>
      <c r="BT80" s="48"/>
      <c r="BU80" s="173"/>
      <c r="BV80" s="173"/>
      <c r="BW80" s="30"/>
      <c r="BX80" s="26"/>
      <c r="BY80" s="48"/>
      <c r="BZ80" s="48"/>
      <c r="CA80" s="173"/>
      <c r="CB80" s="173"/>
      <c r="CC80" s="30"/>
      <c r="CD80" s="26"/>
      <c r="CE80" s="48"/>
      <c r="CF80" s="48"/>
      <c r="CG80" s="173"/>
      <c r="CH80" s="173"/>
      <c r="CI80" s="30"/>
      <c r="CJ80" s="26"/>
      <c r="CK80" s="48"/>
      <c r="CL80" s="48"/>
      <c r="CM80" s="173"/>
      <c r="CN80" s="185"/>
      <c r="CO80" s="94"/>
      <c r="CP80" s="95"/>
    </row>
    <row r="81" spans="1:94" ht="49.5" customHeight="1" x14ac:dyDescent="0.2">
      <c r="A81" s="89" t="s">
        <v>265</v>
      </c>
      <c r="B81" s="90" t="s">
        <v>168</v>
      </c>
      <c r="C81" s="46" t="s">
        <v>742</v>
      </c>
      <c r="D81" s="28" t="s">
        <v>152</v>
      </c>
      <c r="E81" s="31" t="s">
        <v>751</v>
      </c>
      <c r="F81" s="47" t="s">
        <v>752</v>
      </c>
      <c r="G81" s="91" t="s">
        <v>48</v>
      </c>
      <c r="H81" s="27" t="s">
        <v>757</v>
      </c>
      <c r="I81" s="92">
        <v>15</v>
      </c>
      <c r="J81" s="92">
        <v>5</v>
      </c>
      <c r="K81" s="92">
        <f t="shared" ref="K81" si="3">+I81*J81</f>
        <v>75</v>
      </c>
      <c r="L81" s="93" t="str" cm="1">
        <f t="array" ref="L81">_xlfn.IFS(K81&lt;=0,"No aplica",K81&lt;=39,"Débil",K81&lt;=59,"Necesita mejora",K81&lt;=79,"Aceptable",K81&lt;=100,"Fuerte")</f>
        <v>Aceptable</v>
      </c>
      <c r="M81" s="91" t="str" cm="1">
        <f t="array" ref="M81">_xlfn.IFS(AND(G81="Bajo",L81="Fuerte"),"Bajo",AND(G81="Bajo",L81="Aceptable"),"Bajo",AND(G81="Bajo",L81="Necesita mejora"),"Moderado",AND(G81="Bajo",L81="Débil"),"Por encima del promedio",AND(G81="Moderado",L81="Fuerte"),"Bajo",AND(G81="Moderado",L81="Aceptable"),"Moderado",AND(G81="Moderado",L81="Necesita mejora"),"Por encima del promedio",AND(G81="Moderado",L81="Débil"),"Alto",AND(G81="Por encima del promedio",L81="Fuerte"),"Moderado",AND(G81="Por encima del promedio",L81="Aceptable"),"Por encima del promedio",AND(G81="Por encima del promedio",L81="Necesita mejora"),"Alto",AND(G81="Por encima del promedio",L81="Débil"),"Alto",AND(G81="Alto",L81="Fuerte"),"Por encima del promedio",AND(G81="Alto",L81="Aceptable"),"Alto",AND(G81="Alto",L81="Necesita mejora"),"Alto",AND(G81="Alto",L81="Débil"),"Alto")</f>
        <v>Moderado</v>
      </c>
      <c r="N81" s="29" t="str" cm="1">
        <f t="array" ref="N81">_xlfn.IFS(M81="Bajo","Asumir",M81="Moderado","Reducir",M81="Por encima del promedio","Evitar",M81="Alto","Evitar")</f>
        <v>Reducir</v>
      </c>
      <c r="O81" s="24" t="s">
        <v>768</v>
      </c>
      <c r="P81" s="26" t="s">
        <v>759</v>
      </c>
      <c r="Q81" s="24" t="s">
        <v>335</v>
      </c>
      <c r="R81" s="48">
        <v>44927</v>
      </c>
      <c r="S81" s="48">
        <v>45291</v>
      </c>
      <c r="T81" s="26" t="s">
        <v>769</v>
      </c>
      <c r="U81" s="30"/>
      <c r="V81" s="26"/>
      <c r="W81" s="48"/>
      <c r="X81" s="48"/>
      <c r="Y81" s="173"/>
      <c r="Z81" s="173"/>
      <c r="AA81" s="30"/>
      <c r="AB81" s="26"/>
      <c r="AC81" s="48"/>
      <c r="AD81" s="48"/>
      <c r="AE81" s="173"/>
      <c r="AF81" s="173"/>
      <c r="AG81" s="30"/>
      <c r="AH81" s="26"/>
      <c r="AI81" s="48"/>
      <c r="AJ81" s="48"/>
      <c r="AK81" s="173"/>
      <c r="AL81" s="173"/>
      <c r="AM81" s="30"/>
      <c r="AN81" s="26"/>
      <c r="AO81" s="48"/>
      <c r="AP81" s="48"/>
      <c r="AQ81" s="173"/>
      <c r="AR81" s="173"/>
      <c r="AS81" s="30"/>
      <c r="AT81" s="26"/>
      <c r="AU81" s="48"/>
      <c r="AV81" s="48"/>
      <c r="AW81" s="173"/>
      <c r="AX81" s="173"/>
      <c r="AY81" s="30"/>
      <c r="AZ81" s="26"/>
      <c r="BA81" s="48"/>
      <c r="BB81" s="48"/>
      <c r="BC81" s="173"/>
      <c r="BD81" s="173"/>
      <c r="BE81" s="30"/>
      <c r="BF81" s="26"/>
      <c r="BG81" s="48"/>
      <c r="BH81" s="48"/>
      <c r="BI81" s="173"/>
      <c r="BJ81" s="173"/>
      <c r="BK81" s="30"/>
      <c r="BL81" s="26"/>
      <c r="BM81" s="48"/>
      <c r="BN81" s="48"/>
      <c r="BO81" s="173"/>
      <c r="BP81" s="173"/>
      <c r="BQ81" s="30"/>
      <c r="BR81" s="26"/>
      <c r="BS81" s="48"/>
      <c r="BT81" s="48"/>
      <c r="BU81" s="173"/>
      <c r="BV81" s="173"/>
      <c r="BW81" s="30"/>
      <c r="BX81" s="26"/>
      <c r="BY81" s="48"/>
      <c r="BZ81" s="48"/>
      <c r="CA81" s="173"/>
      <c r="CB81" s="173"/>
      <c r="CC81" s="30"/>
      <c r="CD81" s="26"/>
      <c r="CE81" s="48"/>
      <c r="CF81" s="48"/>
      <c r="CG81" s="173"/>
      <c r="CH81" s="173"/>
      <c r="CI81" s="30"/>
      <c r="CJ81" s="26"/>
      <c r="CK81" s="48"/>
      <c r="CL81" s="48"/>
      <c r="CM81" s="173"/>
      <c r="CN81" s="185"/>
      <c r="CO81" s="94"/>
      <c r="CP81" s="95"/>
    </row>
    <row r="82" spans="1:94" ht="49.5" customHeight="1" x14ac:dyDescent="0.2">
      <c r="A82" s="89" t="s">
        <v>266</v>
      </c>
      <c r="B82" s="90" t="s">
        <v>943</v>
      </c>
      <c r="C82" s="46" t="s">
        <v>770</v>
      </c>
      <c r="D82" s="28" t="s">
        <v>175</v>
      </c>
      <c r="E82" s="31" t="s">
        <v>803</v>
      </c>
      <c r="F82" s="47" t="s">
        <v>804</v>
      </c>
      <c r="G82" s="91" t="s">
        <v>48</v>
      </c>
      <c r="H82" s="27" t="s">
        <v>866</v>
      </c>
      <c r="I82" s="92">
        <v>15</v>
      </c>
      <c r="J82" s="92">
        <v>5</v>
      </c>
      <c r="K82" s="92">
        <f t="shared" si="2"/>
        <v>75</v>
      </c>
      <c r="L82" s="93" t="str" cm="1">
        <f t="array" ref="L82">_xlfn.IFS(K82&lt;=0,"No aplica",K82&lt;=39,"Débil",K82&lt;=59,"Necesita mejora",K82&lt;=79,"Aceptable",K82&lt;=100,"Fuerte")</f>
        <v>Aceptable</v>
      </c>
      <c r="M82" s="91" t="str" cm="1">
        <f t="array" ref="M82">_xlfn.IFS(AND(G82="Bajo",L82="Fuerte"),"Bajo",AND(G82="Bajo",L82="Aceptable"),"Bajo",AND(G82="Bajo",L82="Necesita mejora"),"Moderado",AND(G82="Bajo",L82="Débil"),"Por encima del promedio",AND(G82="Moderado",L82="Fuerte"),"Bajo",AND(G82="Moderado",L82="Aceptable"),"Moderado",AND(G82="Moderado",L82="Necesita mejora"),"Por encima del promedio",AND(G82="Moderado",L82="Débil"),"Alto",AND(G82="Por encima del promedio",L82="Fuerte"),"Moderado",AND(G82="Por encima del promedio",L82="Aceptable"),"Por encima del promedio",AND(G82="Por encima del promedio",L82="Necesita mejora"),"Alto",AND(G82="Por encima del promedio",L82="Débil"),"Alto",AND(G82="Alto",L82="Fuerte"),"Por encima del promedio",AND(G82="Alto",L82="Aceptable"),"Alto",AND(G82="Alto",L82="Necesita mejora"),"Alto",AND(G82="Alto",L82="Débil"),"Alto")</f>
        <v>Moderado</v>
      </c>
      <c r="N82" s="29" t="str" cm="1">
        <f t="array" ref="N82">_xlfn.IFS(M82="Bajo","Asumir",M82="Moderado","Reducir",M82="Por encima del promedio","Evitar",M82="Alto","Evitar")</f>
        <v>Reducir</v>
      </c>
      <c r="O82" s="24" t="s">
        <v>899</v>
      </c>
      <c r="P82" s="26" t="s">
        <v>900</v>
      </c>
      <c r="Q82" s="24" t="s">
        <v>901</v>
      </c>
      <c r="R82" s="48">
        <v>44562</v>
      </c>
      <c r="S82" s="48">
        <v>44926</v>
      </c>
      <c r="T82" s="26" t="s">
        <v>902</v>
      </c>
      <c r="U82" s="30"/>
      <c r="V82" s="26"/>
      <c r="W82" s="48"/>
      <c r="X82" s="48"/>
      <c r="Y82" s="173"/>
      <c r="Z82" s="173"/>
      <c r="AA82" s="30"/>
      <c r="AB82" s="26"/>
      <c r="AC82" s="48"/>
      <c r="AD82" s="48"/>
      <c r="AE82" s="173"/>
      <c r="AF82" s="173"/>
      <c r="AG82" s="30"/>
      <c r="AH82" s="26"/>
      <c r="AI82" s="48"/>
      <c r="AJ82" s="48"/>
      <c r="AK82" s="173"/>
      <c r="AL82" s="173"/>
      <c r="AM82" s="30"/>
      <c r="AN82" s="26"/>
      <c r="AO82" s="48"/>
      <c r="AP82" s="48"/>
      <c r="AQ82" s="173"/>
      <c r="AR82" s="173"/>
      <c r="AS82" s="30"/>
      <c r="AT82" s="26"/>
      <c r="AU82" s="48"/>
      <c r="AV82" s="48"/>
      <c r="AW82" s="173"/>
      <c r="AX82" s="173"/>
      <c r="AY82" s="30"/>
      <c r="AZ82" s="26"/>
      <c r="BA82" s="48"/>
      <c r="BB82" s="48"/>
      <c r="BC82" s="173"/>
      <c r="BD82" s="173"/>
      <c r="BE82" s="30"/>
      <c r="BF82" s="26"/>
      <c r="BG82" s="48"/>
      <c r="BH82" s="48"/>
      <c r="BI82" s="173"/>
      <c r="BJ82" s="173"/>
      <c r="BK82" s="30"/>
      <c r="BL82" s="26"/>
      <c r="BM82" s="48"/>
      <c r="BN82" s="48"/>
      <c r="BO82" s="173"/>
      <c r="BP82" s="173"/>
      <c r="BQ82" s="30"/>
      <c r="BR82" s="26"/>
      <c r="BS82" s="48"/>
      <c r="BT82" s="48"/>
      <c r="BU82" s="173"/>
      <c r="BV82" s="173"/>
      <c r="BW82" s="30"/>
      <c r="BX82" s="26"/>
      <c r="BY82" s="48"/>
      <c r="BZ82" s="48"/>
      <c r="CA82" s="173"/>
      <c r="CB82" s="173"/>
      <c r="CC82" s="30"/>
      <c r="CD82" s="26"/>
      <c r="CE82" s="48"/>
      <c r="CF82" s="48"/>
      <c r="CG82" s="173"/>
      <c r="CH82" s="173"/>
      <c r="CI82" s="30"/>
      <c r="CJ82" s="26"/>
      <c r="CK82" s="48"/>
      <c r="CL82" s="48"/>
      <c r="CM82" s="173"/>
      <c r="CN82" s="185"/>
      <c r="CO82" s="94"/>
      <c r="CP82" s="95"/>
    </row>
    <row r="83" spans="1:94" ht="49.5" customHeight="1" x14ac:dyDescent="0.2">
      <c r="A83" s="89" t="s">
        <v>267</v>
      </c>
      <c r="B83" s="90" t="s">
        <v>944</v>
      </c>
      <c r="C83" s="46" t="s">
        <v>771</v>
      </c>
      <c r="D83" s="28" t="s">
        <v>175</v>
      </c>
      <c r="E83" s="31" t="s">
        <v>805</v>
      </c>
      <c r="F83" s="47" t="s">
        <v>806</v>
      </c>
      <c r="G83" s="91" t="s">
        <v>48</v>
      </c>
      <c r="H83" s="27" t="s">
        <v>867</v>
      </c>
      <c r="I83" s="92">
        <v>15</v>
      </c>
      <c r="J83" s="92">
        <v>4</v>
      </c>
      <c r="K83" s="92">
        <f t="shared" si="2"/>
        <v>60</v>
      </c>
      <c r="L83" s="93" t="str" cm="1">
        <f t="array" ref="L83">_xlfn.IFS(K83&lt;=0,"No aplica",K83&lt;=39,"Débil",K83&lt;=59,"Necesita mejora",K83&lt;=79,"Aceptable",K83&lt;=100,"Fuerte")</f>
        <v>Aceptable</v>
      </c>
      <c r="M83" s="91" t="str" cm="1">
        <f t="array" ref="M83">_xlfn.IFS(AND(G83="Bajo",L83="Fuerte"),"Bajo",AND(G83="Bajo",L83="Aceptable"),"Bajo",AND(G83="Bajo",L83="Necesita mejora"),"Moderado",AND(G83="Bajo",L83="Débil"),"Por encima del promedio",AND(G83="Moderado",L83="Fuerte"),"Bajo",AND(G83="Moderado",L83="Aceptable"),"Moderado",AND(G83="Moderado",L83="Necesita mejora"),"Por encima del promedio",AND(G83="Moderado",L83="Débil"),"Alto",AND(G83="Por encima del promedio",L83="Fuerte"),"Moderado",AND(G83="Por encima del promedio",L83="Aceptable"),"Por encima del promedio",AND(G83="Por encima del promedio",L83="Necesita mejora"),"Alto",AND(G83="Por encima del promedio",L83="Débil"),"Alto",AND(G83="Alto",L83="Fuerte"),"Por encima del promedio",AND(G83="Alto",L83="Aceptable"),"Alto",AND(G83="Alto",L83="Necesita mejora"),"Alto",AND(G83="Alto",L83="Débil"),"Alto")</f>
        <v>Moderado</v>
      </c>
      <c r="N83" s="29" t="str" cm="1">
        <f t="array" ref="N83">_xlfn.IFS(M83="Bajo","Asumir",M83="Moderado","Reducir",M83="Por encima del promedio","Evitar",M83="Alto","Evitar")</f>
        <v>Reducir</v>
      </c>
      <c r="O83" s="24" t="s">
        <v>903</v>
      </c>
      <c r="P83" s="26" t="s">
        <v>904</v>
      </c>
      <c r="Q83" s="24" t="s">
        <v>673</v>
      </c>
      <c r="R83" s="48">
        <v>44562</v>
      </c>
      <c r="S83" s="48">
        <v>44926</v>
      </c>
      <c r="T83" s="26" t="s">
        <v>902</v>
      </c>
      <c r="U83" s="30"/>
      <c r="V83" s="26"/>
      <c r="W83" s="48"/>
      <c r="X83" s="48"/>
      <c r="Y83" s="173"/>
      <c r="Z83" s="173"/>
      <c r="AA83" s="30"/>
      <c r="AB83" s="26"/>
      <c r="AC83" s="48"/>
      <c r="AD83" s="48"/>
      <c r="AE83" s="173"/>
      <c r="AF83" s="173"/>
      <c r="AG83" s="30"/>
      <c r="AH83" s="26"/>
      <c r="AI83" s="48"/>
      <c r="AJ83" s="48"/>
      <c r="AK83" s="173"/>
      <c r="AL83" s="173"/>
      <c r="AM83" s="30"/>
      <c r="AN83" s="26"/>
      <c r="AO83" s="48"/>
      <c r="AP83" s="48"/>
      <c r="AQ83" s="173"/>
      <c r="AR83" s="173"/>
      <c r="AS83" s="30"/>
      <c r="AT83" s="26"/>
      <c r="AU83" s="48"/>
      <c r="AV83" s="48"/>
      <c r="AW83" s="173"/>
      <c r="AX83" s="173"/>
      <c r="AY83" s="30"/>
      <c r="AZ83" s="26"/>
      <c r="BA83" s="48"/>
      <c r="BB83" s="48"/>
      <c r="BC83" s="173"/>
      <c r="BD83" s="173"/>
      <c r="BE83" s="30"/>
      <c r="BF83" s="26"/>
      <c r="BG83" s="48"/>
      <c r="BH83" s="48"/>
      <c r="BI83" s="173"/>
      <c r="BJ83" s="173"/>
      <c r="BK83" s="30"/>
      <c r="BL83" s="26"/>
      <c r="BM83" s="48"/>
      <c r="BN83" s="48"/>
      <c r="BO83" s="173"/>
      <c r="BP83" s="173"/>
      <c r="BQ83" s="30"/>
      <c r="BR83" s="26"/>
      <c r="BS83" s="48"/>
      <c r="BT83" s="48"/>
      <c r="BU83" s="173"/>
      <c r="BV83" s="173"/>
      <c r="BW83" s="30"/>
      <c r="BX83" s="26"/>
      <c r="BY83" s="48"/>
      <c r="BZ83" s="48"/>
      <c r="CA83" s="173"/>
      <c r="CB83" s="173"/>
      <c r="CC83" s="30"/>
      <c r="CD83" s="26"/>
      <c r="CE83" s="48"/>
      <c r="CF83" s="48"/>
      <c r="CG83" s="173"/>
      <c r="CH83" s="173"/>
      <c r="CI83" s="30"/>
      <c r="CJ83" s="26"/>
      <c r="CK83" s="48"/>
      <c r="CL83" s="48"/>
      <c r="CM83" s="173"/>
      <c r="CN83" s="185"/>
      <c r="CO83" s="94"/>
      <c r="CP83" s="95"/>
    </row>
    <row r="84" spans="1:94" ht="49.5" customHeight="1" x14ac:dyDescent="0.2">
      <c r="A84" s="89" t="s">
        <v>268</v>
      </c>
      <c r="B84" s="90" t="s">
        <v>942</v>
      </c>
      <c r="C84" s="46" t="s">
        <v>772</v>
      </c>
      <c r="D84" s="28" t="s">
        <v>175</v>
      </c>
      <c r="E84" s="31" t="s">
        <v>807</v>
      </c>
      <c r="F84" s="47" t="s">
        <v>808</v>
      </c>
      <c r="G84" s="91" t="s">
        <v>48</v>
      </c>
      <c r="H84" s="27" t="s">
        <v>868</v>
      </c>
      <c r="I84" s="92">
        <v>15</v>
      </c>
      <c r="J84" s="92">
        <v>5</v>
      </c>
      <c r="K84" s="92">
        <f t="shared" si="2"/>
        <v>75</v>
      </c>
      <c r="L84" s="93" t="str" cm="1">
        <f t="array" ref="L84">_xlfn.IFS(K84&lt;=0,"No aplica",K84&lt;=39,"Débil",K84&lt;=59,"Necesita mejora",K84&lt;=79,"Aceptable",K84&lt;=100,"Fuerte")</f>
        <v>Aceptable</v>
      </c>
      <c r="M84" s="91" t="str" cm="1">
        <f t="array" ref="M84">_xlfn.IFS(AND(G84="Bajo",L84="Fuerte"),"Bajo",AND(G84="Bajo",L84="Aceptable"),"Bajo",AND(G84="Bajo",L84="Necesita mejora"),"Moderado",AND(G84="Bajo",L84="Débil"),"Por encima del promedio",AND(G84="Moderado",L84="Fuerte"),"Bajo",AND(G84="Moderado",L84="Aceptable"),"Moderado",AND(G84="Moderado",L84="Necesita mejora"),"Por encima del promedio",AND(G84="Moderado",L84="Débil"),"Alto",AND(G84="Por encima del promedio",L84="Fuerte"),"Moderado",AND(G84="Por encima del promedio",L84="Aceptable"),"Por encima del promedio",AND(G84="Por encima del promedio",L84="Necesita mejora"),"Alto",AND(G84="Por encima del promedio",L84="Débil"),"Alto",AND(G84="Alto",L84="Fuerte"),"Por encima del promedio",AND(G84="Alto",L84="Aceptable"),"Alto",AND(G84="Alto",L84="Necesita mejora"),"Alto",AND(G84="Alto",L84="Débil"),"Alto")</f>
        <v>Moderado</v>
      </c>
      <c r="N84" s="29" t="str" cm="1">
        <f t="array" ref="N84">_xlfn.IFS(M84="Bajo","Asumir",M84="Moderado","Reducir",M84="Por encima del promedio","Evitar",M84="Alto","Evitar")</f>
        <v>Reducir</v>
      </c>
      <c r="O84" s="24" t="s">
        <v>905</v>
      </c>
      <c r="P84" s="26" t="s">
        <v>906</v>
      </c>
      <c r="Q84" s="24" t="s">
        <v>673</v>
      </c>
      <c r="R84" s="48">
        <v>44562</v>
      </c>
      <c r="S84" s="48">
        <v>44926</v>
      </c>
      <c r="T84" s="26" t="s">
        <v>902</v>
      </c>
      <c r="U84" s="30"/>
      <c r="V84" s="26"/>
      <c r="W84" s="48"/>
      <c r="X84" s="48"/>
      <c r="Y84" s="173"/>
      <c r="Z84" s="173"/>
      <c r="AA84" s="30"/>
      <c r="AB84" s="26"/>
      <c r="AC84" s="48"/>
      <c r="AD84" s="48"/>
      <c r="AE84" s="173"/>
      <c r="AF84" s="173"/>
      <c r="AG84" s="30"/>
      <c r="AH84" s="26"/>
      <c r="AI84" s="48"/>
      <c r="AJ84" s="48"/>
      <c r="AK84" s="173"/>
      <c r="AL84" s="173"/>
      <c r="AM84" s="30"/>
      <c r="AN84" s="26"/>
      <c r="AO84" s="48"/>
      <c r="AP84" s="48"/>
      <c r="AQ84" s="173"/>
      <c r="AR84" s="173"/>
      <c r="AS84" s="30"/>
      <c r="AT84" s="26"/>
      <c r="AU84" s="48"/>
      <c r="AV84" s="48"/>
      <c r="AW84" s="173"/>
      <c r="AX84" s="173"/>
      <c r="AY84" s="30"/>
      <c r="AZ84" s="26"/>
      <c r="BA84" s="48"/>
      <c r="BB84" s="48"/>
      <c r="BC84" s="173"/>
      <c r="BD84" s="173"/>
      <c r="BE84" s="30"/>
      <c r="BF84" s="26"/>
      <c r="BG84" s="48"/>
      <c r="BH84" s="48"/>
      <c r="BI84" s="173"/>
      <c r="BJ84" s="173"/>
      <c r="BK84" s="30"/>
      <c r="BL84" s="26"/>
      <c r="BM84" s="48"/>
      <c r="BN84" s="48"/>
      <c r="BO84" s="173"/>
      <c r="BP84" s="173"/>
      <c r="BQ84" s="30"/>
      <c r="BR84" s="26"/>
      <c r="BS84" s="48"/>
      <c r="BT84" s="48"/>
      <c r="BU84" s="173"/>
      <c r="BV84" s="173"/>
      <c r="BW84" s="30"/>
      <c r="BX84" s="26"/>
      <c r="BY84" s="48"/>
      <c r="BZ84" s="48"/>
      <c r="CA84" s="173"/>
      <c r="CB84" s="173"/>
      <c r="CC84" s="30"/>
      <c r="CD84" s="26"/>
      <c r="CE84" s="48"/>
      <c r="CF84" s="48"/>
      <c r="CG84" s="173"/>
      <c r="CH84" s="173"/>
      <c r="CI84" s="30"/>
      <c r="CJ84" s="26"/>
      <c r="CK84" s="48"/>
      <c r="CL84" s="48"/>
      <c r="CM84" s="173"/>
      <c r="CN84" s="185"/>
      <c r="CO84" s="94"/>
      <c r="CP84" s="95"/>
    </row>
    <row r="85" spans="1:94" ht="49.5" customHeight="1" x14ac:dyDescent="0.2">
      <c r="A85" s="89" t="s">
        <v>269</v>
      </c>
      <c r="B85" s="90" t="s">
        <v>944</v>
      </c>
      <c r="C85" s="46" t="s">
        <v>773</v>
      </c>
      <c r="D85" s="28" t="s">
        <v>175</v>
      </c>
      <c r="E85" s="31" t="s">
        <v>809</v>
      </c>
      <c r="F85" s="47" t="s">
        <v>810</v>
      </c>
      <c r="G85" s="91" t="s">
        <v>48</v>
      </c>
      <c r="H85" s="27" t="s">
        <v>869</v>
      </c>
      <c r="I85" s="92">
        <v>15</v>
      </c>
      <c r="J85" s="92">
        <v>3</v>
      </c>
      <c r="K85" s="92">
        <f t="shared" si="2"/>
        <v>45</v>
      </c>
      <c r="L85" s="93" t="str" cm="1">
        <f t="array" ref="L85">_xlfn.IFS(K85&lt;=0,"No aplica",K85&lt;=39,"Débil",K85&lt;=59,"Necesita mejora",K85&lt;=79,"Aceptable",K85&lt;=100,"Fuerte")</f>
        <v>Necesita mejora</v>
      </c>
      <c r="M85" s="91" t="str" cm="1">
        <f t="array" ref="M85">_xlfn.IFS(AND(G85="Bajo",L85="Fuerte"),"Bajo",AND(G85="Bajo",L85="Aceptable"),"Bajo",AND(G85="Bajo",L85="Necesita mejora"),"Moderado",AND(G85="Bajo",L85="Débil"),"Por encima del promedio",AND(G85="Moderado",L85="Fuerte"),"Bajo",AND(G85="Moderado",L85="Aceptable"),"Moderado",AND(G85="Moderado",L85="Necesita mejora"),"Por encima del promedio",AND(G85="Moderado",L85="Débil"),"Alto",AND(G85="Por encima del promedio",L85="Fuerte"),"Moderado",AND(G85="Por encima del promedio",L85="Aceptable"),"Por encima del promedio",AND(G85="Por encima del promedio",L85="Necesita mejora"),"Alto",AND(G85="Por encima del promedio",L85="Débil"),"Alto",AND(G85="Alto",L85="Fuerte"),"Por encima del promedio",AND(G85="Alto",L85="Aceptable"),"Alto",AND(G85="Alto",L85="Necesita mejora"),"Alto",AND(G85="Alto",L85="Débil"),"Alto")</f>
        <v>Por encima del promedio</v>
      </c>
      <c r="N85" s="29" t="str" cm="1">
        <f t="array" ref="N85">_xlfn.IFS(M85="Bajo","Asumir",M85="Moderado","Reducir",M85="Por encima del promedio","Evitar",M85="Alto","Evitar")</f>
        <v>Evitar</v>
      </c>
      <c r="O85" s="24" t="s">
        <v>907</v>
      </c>
      <c r="P85" s="26" t="s">
        <v>904</v>
      </c>
      <c r="Q85" s="24" t="s">
        <v>908</v>
      </c>
      <c r="R85" s="48">
        <v>44562</v>
      </c>
      <c r="S85" s="48">
        <v>44926</v>
      </c>
      <c r="T85" s="26" t="s">
        <v>902</v>
      </c>
      <c r="U85" s="30"/>
      <c r="V85" s="26"/>
      <c r="W85" s="48"/>
      <c r="X85" s="48"/>
      <c r="Y85" s="173"/>
      <c r="Z85" s="173"/>
      <c r="AA85" s="30"/>
      <c r="AB85" s="26"/>
      <c r="AC85" s="48"/>
      <c r="AD85" s="48"/>
      <c r="AE85" s="173"/>
      <c r="AF85" s="173"/>
      <c r="AG85" s="30"/>
      <c r="AH85" s="26"/>
      <c r="AI85" s="48"/>
      <c r="AJ85" s="48"/>
      <c r="AK85" s="173"/>
      <c r="AL85" s="173"/>
      <c r="AM85" s="30"/>
      <c r="AN85" s="26"/>
      <c r="AO85" s="48"/>
      <c r="AP85" s="48"/>
      <c r="AQ85" s="173"/>
      <c r="AR85" s="173"/>
      <c r="AS85" s="30"/>
      <c r="AT85" s="26"/>
      <c r="AU85" s="48"/>
      <c r="AV85" s="48"/>
      <c r="AW85" s="173"/>
      <c r="AX85" s="173"/>
      <c r="AY85" s="30"/>
      <c r="AZ85" s="26"/>
      <c r="BA85" s="48"/>
      <c r="BB85" s="48"/>
      <c r="BC85" s="173"/>
      <c r="BD85" s="173"/>
      <c r="BE85" s="30"/>
      <c r="BF85" s="26"/>
      <c r="BG85" s="48"/>
      <c r="BH85" s="48"/>
      <c r="BI85" s="173"/>
      <c r="BJ85" s="173"/>
      <c r="BK85" s="30"/>
      <c r="BL85" s="26"/>
      <c r="BM85" s="48"/>
      <c r="BN85" s="48"/>
      <c r="BO85" s="173"/>
      <c r="BP85" s="173"/>
      <c r="BQ85" s="30"/>
      <c r="BR85" s="26"/>
      <c r="BS85" s="48"/>
      <c r="BT85" s="48"/>
      <c r="BU85" s="173"/>
      <c r="BV85" s="173"/>
      <c r="BW85" s="30"/>
      <c r="BX85" s="26"/>
      <c r="BY85" s="48"/>
      <c r="BZ85" s="48"/>
      <c r="CA85" s="173"/>
      <c r="CB85" s="173"/>
      <c r="CC85" s="30"/>
      <c r="CD85" s="26"/>
      <c r="CE85" s="48"/>
      <c r="CF85" s="48"/>
      <c r="CG85" s="173"/>
      <c r="CH85" s="173"/>
      <c r="CI85" s="30"/>
      <c r="CJ85" s="26"/>
      <c r="CK85" s="48"/>
      <c r="CL85" s="48"/>
      <c r="CM85" s="173"/>
      <c r="CN85" s="185"/>
      <c r="CO85" s="94"/>
      <c r="CP85" s="95"/>
    </row>
    <row r="86" spans="1:94" ht="49.5" customHeight="1" x14ac:dyDescent="0.2">
      <c r="A86" s="89" t="s">
        <v>270</v>
      </c>
      <c r="B86" s="90" t="s">
        <v>943</v>
      </c>
      <c r="C86" s="46" t="s">
        <v>774</v>
      </c>
      <c r="D86" s="28" t="s">
        <v>175</v>
      </c>
      <c r="E86" s="31" t="s">
        <v>811</v>
      </c>
      <c r="F86" s="47" t="s">
        <v>812</v>
      </c>
      <c r="G86" s="91" t="s">
        <v>16</v>
      </c>
      <c r="H86" s="27" t="s">
        <v>870</v>
      </c>
      <c r="I86" s="92">
        <v>15</v>
      </c>
      <c r="J86" s="92">
        <v>4</v>
      </c>
      <c r="K86" s="92">
        <f t="shared" si="2"/>
        <v>60</v>
      </c>
      <c r="L86" s="93" t="str" cm="1">
        <f t="array" ref="L86">_xlfn.IFS(K86&lt;=0,"No aplica",K86&lt;=39,"Débil",K86&lt;=59,"Necesita mejora",K86&lt;=79,"Aceptable",K86&lt;=100,"Fuerte")</f>
        <v>Aceptable</v>
      </c>
      <c r="M86" s="91" t="str" cm="1">
        <f t="array" ref="M86">_xlfn.IFS(AND(G86="Bajo",L86="Fuerte"),"Bajo",AND(G86="Bajo",L86="Aceptable"),"Bajo",AND(G86="Bajo",L86="Necesita mejora"),"Moderado",AND(G86="Bajo",L86="Débil"),"Por encima del promedio",AND(G86="Moderado",L86="Fuerte"),"Bajo",AND(G86="Moderado",L86="Aceptable"),"Moderado",AND(G86="Moderado",L86="Necesita mejora"),"Por encima del promedio",AND(G86="Moderado",L86="Débil"),"Alto",AND(G86="Por encima del promedio",L86="Fuerte"),"Moderado",AND(G86="Por encima del promedio",L86="Aceptable"),"Por encima del promedio",AND(G86="Por encima del promedio",L86="Necesita mejora"),"Alto",AND(G86="Por encima del promedio",L86="Débil"),"Alto",AND(G86="Alto",L86="Fuerte"),"Por encima del promedio",AND(G86="Alto",L86="Aceptable"),"Alto",AND(G86="Alto",L86="Necesita mejora"),"Alto",AND(G86="Alto",L86="Débil"),"Alto")</f>
        <v>Por encima del promedio</v>
      </c>
      <c r="N86" s="29" t="str" cm="1">
        <f t="array" ref="N86">_xlfn.IFS(M86="Bajo","Asumir",M86="Moderado","Reducir",M86="Por encima del promedio","Evitar",M86="Alto","Evitar")</f>
        <v>Evitar</v>
      </c>
      <c r="O86" s="24" t="s">
        <v>909</v>
      </c>
      <c r="P86" s="26" t="s">
        <v>900</v>
      </c>
      <c r="Q86" s="24" t="s">
        <v>908</v>
      </c>
      <c r="R86" s="48">
        <v>44562</v>
      </c>
      <c r="S86" s="48">
        <v>44926</v>
      </c>
      <c r="T86" s="26" t="s">
        <v>902</v>
      </c>
      <c r="U86" s="30"/>
      <c r="V86" s="26"/>
      <c r="W86" s="48"/>
      <c r="X86" s="48"/>
      <c r="Y86" s="173"/>
      <c r="Z86" s="173"/>
      <c r="AA86" s="30"/>
      <c r="AB86" s="26"/>
      <c r="AC86" s="48"/>
      <c r="AD86" s="48"/>
      <c r="AE86" s="173"/>
      <c r="AF86" s="173"/>
      <c r="AG86" s="30"/>
      <c r="AH86" s="26"/>
      <c r="AI86" s="48"/>
      <c r="AJ86" s="48"/>
      <c r="AK86" s="173"/>
      <c r="AL86" s="173"/>
      <c r="AM86" s="30"/>
      <c r="AN86" s="26"/>
      <c r="AO86" s="48"/>
      <c r="AP86" s="48"/>
      <c r="AQ86" s="173"/>
      <c r="AR86" s="173"/>
      <c r="AS86" s="30"/>
      <c r="AT86" s="26"/>
      <c r="AU86" s="48"/>
      <c r="AV86" s="48"/>
      <c r="AW86" s="173"/>
      <c r="AX86" s="173"/>
      <c r="AY86" s="30"/>
      <c r="AZ86" s="26"/>
      <c r="BA86" s="48"/>
      <c r="BB86" s="48"/>
      <c r="BC86" s="173"/>
      <c r="BD86" s="173"/>
      <c r="BE86" s="30"/>
      <c r="BF86" s="26"/>
      <c r="BG86" s="48"/>
      <c r="BH86" s="48"/>
      <c r="BI86" s="173"/>
      <c r="BJ86" s="173"/>
      <c r="BK86" s="30"/>
      <c r="BL86" s="26"/>
      <c r="BM86" s="48"/>
      <c r="BN86" s="48"/>
      <c r="BO86" s="173"/>
      <c r="BP86" s="173"/>
      <c r="BQ86" s="30"/>
      <c r="BR86" s="26"/>
      <c r="BS86" s="48"/>
      <c r="BT86" s="48"/>
      <c r="BU86" s="173"/>
      <c r="BV86" s="173"/>
      <c r="BW86" s="30"/>
      <c r="BX86" s="26"/>
      <c r="BY86" s="48"/>
      <c r="BZ86" s="48"/>
      <c r="CA86" s="173"/>
      <c r="CB86" s="173"/>
      <c r="CC86" s="30"/>
      <c r="CD86" s="26"/>
      <c r="CE86" s="48"/>
      <c r="CF86" s="48"/>
      <c r="CG86" s="173"/>
      <c r="CH86" s="173"/>
      <c r="CI86" s="30"/>
      <c r="CJ86" s="26"/>
      <c r="CK86" s="48"/>
      <c r="CL86" s="48"/>
      <c r="CM86" s="173"/>
      <c r="CN86" s="185"/>
      <c r="CO86" s="94"/>
      <c r="CP86" s="95"/>
    </row>
    <row r="87" spans="1:94" ht="49.5" customHeight="1" x14ac:dyDescent="0.2">
      <c r="A87" s="89" t="s">
        <v>271</v>
      </c>
      <c r="B87" s="90" t="s">
        <v>943</v>
      </c>
      <c r="C87" s="46" t="s">
        <v>775</v>
      </c>
      <c r="D87" s="28" t="s">
        <v>175</v>
      </c>
      <c r="E87" s="31" t="s">
        <v>813</v>
      </c>
      <c r="F87" s="47" t="s">
        <v>814</v>
      </c>
      <c r="G87" s="91" t="s">
        <v>48</v>
      </c>
      <c r="H87" s="27" t="s">
        <v>871</v>
      </c>
      <c r="I87" s="92">
        <v>15</v>
      </c>
      <c r="J87" s="92">
        <v>4</v>
      </c>
      <c r="K87" s="92">
        <f t="shared" si="2"/>
        <v>60</v>
      </c>
      <c r="L87" s="93" t="str" cm="1">
        <f t="array" ref="L87">_xlfn.IFS(K87&lt;=0,"No aplica",K87&lt;=39,"Débil",K87&lt;=59,"Necesita mejora",K87&lt;=79,"Aceptable",K87&lt;=100,"Fuerte")</f>
        <v>Aceptable</v>
      </c>
      <c r="M87" s="91" t="str" cm="1">
        <f t="array" ref="M87">_xlfn.IFS(AND(G87="Bajo",L87="Fuerte"),"Bajo",AND(G87="Bajo",L87="Aceptable"),"Bajo",AND(G87="Bajo",L87="Necesita mejora"),"Moderado",AND(G87="Bajo",L87="Débil"),"Por encima del promedio",AND(G87="Moderado",L87="Fuerte"),"Bajo",AND(G87="Moderado",L87="Aceptable"),"Moderado",AND(G87="Moderado",L87="Necesita mejora"),"Por encima del promedio",AND(G87="Moderado",L87="Débil"),"Alto",AND(G87="Por encima del promedio",L87="Fuerte"),"Moderado",AND(G87="Por encima del promedio",L87="Aceptable"),"Por encima del promedio",AND(G87="Por encima del promedio",L87="Necesita mejora"),"Alto",AND(G87="Por encima del promedio",L87="Débil"),"Alto",AND(G87="Alto",L87="Fuerte"),"Por encima del promedio",AND(G87="Alto",L87="Aceptable"),"Alto",AND(G87="Alto",L87="Necesita mejora"),"Alto",AND(G87="Alto",L87="Débil"),"Alto")</f>
        <v>Moderado</v>
      </c>
      <c r="N87" s="29" t="str" cm="1">
        <f t="array" ref="N87">_xlfn.IFS(M87="Bajo","Asumir",M87="Moderado","Reducir",M87="Por encima del promedio","Evitar",M87="Alto","Evitar")</f>
        <v>Reducir</v>
      </c>
      <c r="O87" s="24" t="s">
        <v>910</v>
      </c>
      <c r="P87" s="26" t="s">
        <v>900</v>
      </c>
      <c r="Q87" s="24" t="s">
        <v>387</v>
      </c>
      <c r="R87" s="48">
        <v>44562</v>
      </c>
      <c r="S87" s="48">
        <v>44926</v>
      </c>
      <c r="T87" s="26" t="s">
        <v>902</v>
      </c>
      <c r="U87" s="30"/>
      <c r="V87" s="26"/>
      <c r="W87" s="48"/>
      <c r="X87" s="48"/>
      <c r="Y87" s="173"/>
      <c r="Z87" s="173"/>
      <c r="AA87" s="30"/>
      <c r="AB87" s="26"/>
      <c r="AC87" s="48"/>
      <c r="AD87" s="48"/>
      <c r="AE87" s="173"/>
      <c r="AF87" s="173"/>
      <c r="AG87" s="30"/>
      <c r="AH87" s="26"/>
      <c r="AI87" s="48"/>
      <c r="AJ87" s="48"/>
      <c r="AK87" s="173"/>
      <c r="AL87" s="173"/>
      <c r="AM87" s="30"/>
      <c r="AN87" s="26"/>
      <c r="AO87" s="48"/>
      <c r="AP87" s="48"/>
      <c r="AQ87" s="173"/>
      <c r="AR87" s="173"/>
      <c r="AS87" s="30"/>
      <c r="AT87" s="26"/>
      <c r="AU87" s="48"/>
      <c r="AV87" s="48"/>
      <c r="AW87" s="173"/>
      <c r="AX87" s="173"/>
      <c r="AY87" s="30"/>
      <c r="AZ87" s="26"/>
      <c r="BA87" s="48"/>
      <c r="BB87" s="48"/>
      <c r="BC87" s="173"/>
      <c r="BD87" s="173"/>
      <c r="BE87" s="30"/>
      <c r="BF87" s="26"/>
      <c r="BG87" s="48"/>
      <c r="BH87" s="48"/>
      <c r="BI87" s="173"/>
      <c r="BJ87" s="173"/>
      <c r="BK87" s="30"/>
      <c r="BL87" s="26"/>
      <c r="BM87" s="48"/>
      <c r="BN87" s="48"/>
      <c r="BO87" s="173"/>
      <c r="BP87" s="173"/>
      <c r="BQ87" s="30"/>
      <c r="BR87" s="26"/>
      <c r="BS87" s="48"/>
      <c r="BT87" s="48"/>
      <c r="BU87" s="173"/>
      <c r="BV87" s="173"/>
      <c r="BW87" s="30"/>
      <c r="BX87" s="26"/>
      <c r="BY87" s="48"/>
      <c r="BZ87" s="48"/>
      <c r="CA87" s="173"/>
      <c r="CB87" s="173"/>
      <c r="CC87" s="30"/>
      <c r="CD87" s="26"/>
      <c r="CE87" s="48"/>
      <c r="CF87" s="48"/>
      <c r="CG87" s="173"/>
      <c r="CH87" s="173"/>
      <c r="CI87" s="30"/>
      <c r="CJ87" s="26"/>
      <c r="CK87" s="48"/>
      <c r="CL87" s="48"/>
      <c r="CM87" s="173"/>
      <c r="CN87" s="185"/>
      <c r="CO87" s="94"/>
      <c r="CP87" s="95"/>
    </row>
    <row r="88" spans="1:94" ht="49.5" customHeight="1" x14ac:dyDescent="0.2">
      <c r="A88" s="89" t="s">
        <v>272</v>
      </c>
      <c r="B88" s="90" t="s">
        <v>943</v>
      </c>
      <c r="C88" s="46" t="s">
        <v>776</v>
      </c>
      <c r="D88" s="28" t="s">
        <v>175</v>
      </c>
      <c r="E88" s="31" t="s">
        <v>815</v>
      </c>
      <c r="F88" s="47" t="s">
        <v>816</v>
      </c>
      <c r="G88" s="91" t="s">
        <v>48</v>
      </c>
      <c r="H88" s="27" t="s">
        <v>872</v>
      </c>
      <c r="I88" s="92">
        <v>15</v>
      </c>
      <c r="J88" s="92">
        <v>4</v>
      </c>
      <c r="K88" s="92">
        <f t="shared" si="2"/>
        <v>60</v>
      </c>
      <c r="L88" s="93" t="str" cm="1">
        <f t="array" ref="L88">_xlfn.IFS(K88&lt;=0,"No aplica",K88&lt;=39,"Débil",K88&lt;=59,"Necesita mejora",K88&lt;=79,"Aceptable",K88&lt;=100,"Fuerte")</f>
        <v>Aceptable</v>
      </c>
      <c r="M88" s="91" t="str" cm="1">
        <f t="array" ref="M88">_xlfn.IFS(AND(G88="Bajo",L88="Fuerte"),"Bajo",AND(G88="Bajo",L88="Aceptable"),"Bajo",AND(G88="Bajo",L88="Necesita mejora"),"Moderado",AND(G88="Bajo",L88="Débil"),"Por encima del promedio",AND(G88="Moderado",L88="Fuerte"),"Bajo",AND(G88="Moderado",L88="Aceptable"),"Moderado",AND(G88="Moderado",L88="Necesita mejora"),"Por encima del promedio",AND(G88="Moderado",L88="Débil"),"Alto",AND(G88="Por encima del promedio",L88="Fuerte"),"Moderado",AND(G88="Por encima del promedio",L88="Aceptable"),"Por encima del promedio",AND(G88="Por encima del promedio",L88="Necesita mejora"),"Alto",AND(G88="Por encima del promedio",L88="Débil"),"Alto",AND(G88="Alto",L88="Fuerte"),"Por encima del promedio",AND(G88="Alto",L88="Aceptable"),"Alto",AND(G88="Alto",L88="Necesita mejora"),"Alto",AND(G88="Alto",L88="Débil"),"Alto")</f>
        <v>Moderado</v>
      </c>
      <c r="N88" s="29" t="str" cm="1">
        <f t="array" ref="N88">_xlfn.IFS(M88="Bajo","Asumir",M88="Moderado","Reducir",M88="Por encima del promedio","Evitar",M88="Alto","Evitar")</f>
        <v>Reducir</v>
      </c>
      <c r="O88" s="24" t="s">
        <v>911</v>
      </c>
      <c r="P88" s="26" t="s">
        <v>900</v>
      </c>
      <c r="Q88" s="24" t="s">
        <v>908</v>
      </c>
      <c r="R88" s="48">
        <v>44562</v>
      </c>
      <c r="S88" s="48">
        <v>44926</v>
      </c>
      <c r="T88" s="26" t="s">
        <v>902</v>
      </c>
      <c r="U88" s="30"/>
      <c r="V88" s="26"/>
      <c r="W88" s="48"/>
      <c r="X88" s="48"/>
      <c r="Y88" s="173"/>
      <c r="Z88" s="173"/>
      <c r="AA88" s="30"/>
      <c r="AB88" s="26"/>
      <c r="AC88" s="48"/>
      <c r="AD88" s="48"/>
      <c r="AE88" s="173"/>
      <c r="AF88" s="173"/>
      <c r="AG88" s="30"/>
      <c r="AH88" s="26"/>
      <c r="AI88" s="48"/>
      <c r="AJ88" s="48"/>
      <c r="AK88" s="173"/>
      <c r="AL88" s="173"/>
      <c r="AM88" s="30"/>
      <c r="AN88" s="26"/>
      <c r="AO88" s="48"/>
      <c r="AP88" s="48"/>
      <c r="AQ88" s="173"/>
      <c r="AR88" s="173"/>
      <c r="AS88" s="30"/>
      <c r="AT88" s="26"/>
      <c r="AU88" s="48"/>
      <c r="AV88" s="48"/>
      <c r="AW88" s="173"/>
      <c r="AX88" s="173"/>
      <c r="AY88" s="30"/>
      <c r="AZ88" s="26"/>
      <c r="BA88" s="48"/>
      <c r="BB88" s="48"/>
      <c r="BC88" s="173"/>
      <c r="BD88" s="173"/>
      <c r="BE88" s="30"/>
      <c r="BF88" s="26"/>
      <c r="BG88" s="48"/>
      <c r="BH88" s="48"/>
      <c r="BI88" s="173"/>
      <c r="BJ88" s="173"/>
      <c r="BK88" s="30"/>
      <c r="BL88" s="26"/>
      <c r="BM88" s="48"/>
      <c r="BN88" s="48"/>
      <c r="BO88" s="173"/>
      <c r="BP88" s="173"/>
      <c r="BQ88" s="30"/>
      <c r="BR88" s="26"/>
      <c r="BS88" s="48"/>
      <c r="BT88" s="48"/>
      <c r="BU88" s="173"/>
      <c r="BV88" s="173"/>
      <c r="BW88" s="30"/>
      <c r="BX88" s="26"/>
      <c r="BY88" s="48"/>
      <c r="BZ88" s="48"/>
      <c r="CA88" s="173"/>
      <c r="CB88" s="173"/>
      <c r="CC88" s="30"/>
      <c r="CD88" s="26"/>
      <c r="CE88" s="48"/>
      <c r="CF88" s="48"/>
      <c r="CG88" s="173"/>
      <c r="CH88" s="173"/>
      <c r="CI88" s="30"/>
      <c r="CJ88" s="26"/>
      <c r="CK88" s="48"/>
      <c r="CL88" s="48"/>
      <c r="CM88" s="173"/>
      <c r="CN88" s="185"/>
      <c r="CO88" s="94"/>
      <c r="CP88" s="95"/>
    </row>
    <row r="89" spans="1:94" ht="49.5" customHeight="1" x14ac:dyDescent="0.2">
      <c r="A89" s="89" t="s">
        <v>273</v>
      </c>
      <c r="B89" s="90" t="s">
        <v>942</v>
      </c>
      <c r="C89" s="46" t="s">
        <v>777</v>
      </c>
      <c r="D89" s="28" t="s">
        <v>175</v>
      </c>
      <c r="E89" s="31" t="s">
        <v>817</v>
      </c>
      <c r="F89" s="47" t="s">
        <v>818</v>
      </c>
      <c r="G89" s="91" t="s">
        <v>48</v>
      </c>
      <c r="H89" s="27" t="s">
        <v>873</v>
      </c>
      <c r="I89" s="92">
        <v>15</v>
      </c>
      <c r="J89" s="92">
        <v>4</v>
      </c>
      <c r="K89" s="92">
        <f t="shared" si="2"/>
        <v>60</v>
      </c>
      <c r="L89" s="93" t="str" cm="1">
        <f t="array" ref="L89">_xlfn.IFS(K89&lt;=0,"No aplica",K89&lt;=39,"Débil",K89&lt;=59,"Necesita mejora",K89&lt;=79,"Aceptable",K89&lt;=100,"Fuerte")</f>
        <v>Aceptable</v>
      </c>
      <c r="M89" s="91" t="str" cm="1">
        <f t="array" ref="M89">_xlfn.IFS(AND(G89="Bajo",L89="Fuerte"),"Bajo",AND(G89="Bajo",L89="Aceptable"),"Bajo",AND(G89="Bajo",L89="Necesita mejora"),"Moderado",AND(G89="Bajo",L89="Débil"),"Por encima del promedio",AND(G89="Moderado",L89="Fuerte"),"Bajo",AND(G89="Moderado",L89="Aceptable"),"Moderado",AND(G89="Moderado",L89="Necesita mejora"),"Por encima del promedio",AND(G89="Moderado",L89="Débil"),"Alto",AND(G89="Por encima del promedio",L89="Fuerte"),"Moderado",AND(G89="Por encima del promedio",L89="Aceptable"),"Por encima del promedio",AND(G89="Por encima del promedio",L89="Necesita mejora"),"Alto",AND(G89="Por encima del promedio",L89="Débil"),"Alto",AND(G89="Alto",L89="Fuerte"),"Por encima del promedio",AND(G89="Alto",L89="Aceptable"),"Alto",AND(G89="Alto",L89="Necesita mejora"),"Alto",AND(G89="Alto",L89="Débil"),"Alto")</f>
        <v>Moderado</v>
      </c>
      <c r="N89" s="29" t="str" cm="1">
        <f t="array" ref="N89">_xlfn.IFS(M89="Bajo","Asumir",M89="Moderado","Reducir",M89="Por encima del promedio","Evitar",M89="Alto","Evitar")</f>
        <v>Reducir</v>
      </c>
      <c r="O89" s="24" t="s">
        <v>912</v>
      </c>
      <c r="P89" s="26" t="s">
        <v>906</v>
      </c>
      <c r="Q89" s="24" t="s">
        <v>908</v>
      </c>
      <c r="R89" s="48">
        <v>44562</v>
      </c>
      <c r="S89" s="48">
        <v>44926</v>
      </c>
      <c r="T89" s="26" t="s">
        <v>902</v>
      </c>
      <c r="U89" s="30"/>
      <c r="V89" s="26"/>
      <c r="W89" s="48"/>
      <c r="X89" s="48"/>
      <c r="Y89" s="173"/>
      <c r="Z89" s="173"/>
      <c r="AA89" s="30"/>
      <c r="AB89" s="26"/>
      <c r="AC89" s="48"/>
      <c r="AD89" s="48"/>
      <c r="AE89" s="173"/>
      <c r="AF89" s="173"/>
      <c r="AG89" s="30"/>
      <c r="AH89" s="26"/>
      <c r="AI89" s="48"/>
      <c r="AJ89" s="48"/>
      <c r="AK89" s="173"/>
      <c r="AL89" s="173"/>
      <c r="AM89" s="30"/>
      <c r="AN89" s="26"/>
      <c r="AO89" s="48"/>
      <c r="AP89" s="48"/>
      <c r="AQ89" s="173"/>
      <c r="AR89" s="173"/>
      <c r="AS89" s="30"/>
      <c r="AT89" s="26"/>
      <c r="AU89" s="48"/>
      <c r="AV89" s="48"/>
      <c r="AW89" s="173"/>
      <c r="AX89" s="173"/>
      <c r="AY89" s="30"/>
      <c r="AZ89" s="26"/>
      <c r="BA89" s="48"/>
      <c r="BB89" s="48"/>
      <c r="BC89" s="173"/>
      <c r="BD89" s="173"/>
      <c r="BE89" s="30"/>
      <c r="BF89" s="26"/>
      <c r="BG89" s="48"/>
      <c r="BH89" s="48"/>
      <c r="BI89" s="173"/>
      <c r="BJ89" s="173"/>
      <c r="BK89" s="30"/>
      <c r="BL89" s="26"/>
      <c r="BM89" s="48"/>
      <c r="BN89" s="48"/>
      <c r="BO89" s="173"/>
      <c r="BP89" s="173"/>
      <c r="BQ89" s="30"/>
      <c r="BR89" s="26"/>
      <c r="BS89" s="48"/>
      <c r="BT89" s="48"/>
      <c r="BU89" s="173"/>
      <c r="BV89" s="173"/>
      <c r="BW89" s="30"/>
      <c r="BX89" s="26"/>
      <c r="BY89" s="48"/>
      <c r="BZ89" s="48"/>
      <c r="CA89" s="173"/>
      <c r="CB89" s="173"/>
      <c r="CC89" s="30"/>
      <c r="CD89" s="26"/>
      <c r="CE89" s="48"/>
      <c r="CF89" s="48"/>
      <c r="CG89" s="173"/>
      <c r="CH89" s="173"/>
      <c r="CI89" s="30"/>
      <c r="CJ89" s="26"/>
      <c r="CK89" s="48"/>
      <c r="CL89" s="48"/>
      <c r="CM89" s="173"/>
      <c r="CN89" s="185"/>
      <c r="CO89" s="94"/>
      <c r="CP89" s="95"/>
    </row>
    <row r="90" spans="1:94" ht="49.5" customHeight="1" x14ac:dyDescent="0.2">
      <c r="A90" s="89" t="s">
        <v>274</v>
      </c>
      <c r="B90" s="90" t="s">
        <v>944</v>
      </c>
      <c r="C90" s="46" t="s">
        <v>778</v>
      </c>
      <c r="D90" s="28" t="s">
        <v>175</v>
      </c>
      <c r="E90" s="31" t="s">
        <v>819</v>
      </c>
      <c r="F90" s="47" t="s">
        <v>820</v>
      </c>
      <c r="G90" s="91" t="s">
        <v>48</v>
      </c>
      <c r="H90" s="27" t="s">
        <v>874</v>
      </c>
      <c r="I90" s="92">
        <v>15</v>
      </c>
      <c r="J90" s="92">
        <v>5</v>
      </c>
      <c r="K90" s="92">
        <f t="shared" si="2"/>
        <v>75</v>
      </c>
      <c r="L90" s="93" t="str" cm="1">
        <f t="array" ref="L90">_xlfn.IFS(K90&lt;=0,"No aplica",K90&lt;=39,"Débil",K90&lt;=59,"Necesita mejora",K90&lt;=79,"Aceptable",K90&lt;=100,"Fuerte")</f>
        <v>Aceptable</v>
      </c>
      <c r="M90" s="91" t="str" cm="1">
        <f t="array" ref="M90">_xlfn.IFS(AND(G90="Bajo",L90="Fuerte"),"Bajo",AND(G90="Bajo",L90="Aceptable"),"Bajo",AND(G90="Bajo",L90="Necesita mejora"),"Moderado",AND(G90="Bajo",L90="Débil"),"Por encima del promedio",AND(G90="Moderado",L90="Fuerte"),"Bajo",AND(G90="Moderado",L90="Aceptable"),"Moderado",AND(G90="Moderado",L90="Necesita mejora"),"Por encima del promedio",AND(G90="Moderado",L90="Débil"),"Alto",AND(G90="Por encima del promedio",L90="Fuerte"),"Moderado",AND(G90="Por encima del promedio",L90="Aceptable"),"Por encima del promedio",AND(G90="Por encima del promedio",L90="Necesita mejora"),"Alto",AND(G90="Por encima del promedio",L90="Débil"),"Alto",AND(G90="Alto",L90="Fuerte"),"Por encima del promedio",AND(G90="Alto",L90="Aceptable"),"Alto",AND(G90="Alto",L90="Necesita mejora"),"Alto",AND(G90="Alto",L90="Débil"),"Alto")</f>
        <v>Moderado</v>
      </c>
      <c r="N90" s="29" t="str" cm="1">
        <f t="array" ref="N90">_xlfn.IFS(M90="Bajo","Asumir",M90="Moderado","Reducir",M90="Por encima del promedio","Evitar",M90="Alto","Evitar")</f>
        <v>Reducir</v>
      </c>
      <c r="O90" s="24" t="s">
        <v>913</v>
      </c>
      <c r="P90" s="26" t="s">
        <v>904</v>
      </c>
      <c r="Q90" s="24" t="s">
        <v>335</v>
      </c>
      <c r="R90" s="48">
        <v>44562</v>
      </c>
      <c r="S90" s="48">
        <v>44926</v>
      </c>
      <c r="T90" s="26" t="s">
        <v>902</v>
      </c>
      <c r="U90" s="30"/>
      <c r="V90" s="26"/>
      <c r="W90" s="48"/>
      <c r="X90" s="48"/>
      <c r="Y90" s="173"/>
      <c r="Z90" s="173"/>
      <c r="AA90" s="30"/>
      <c r="AB90" s="26"/>
      <c r="AC90" s="48"/>
      <c r="AD90" s="48"/>
      <c r="AE90" s="173"/>
      <c r="AF90" s="173"/>
      <c r="AG90" s="30"/>
      <c r="AH90" s="26"/>
      <c r="AI90" s="48"/>
      <c r="AJ90" s="48"/>
      <c r="AK90" s="173"/>
      <c r="AL90" s="173"/>
      <c r="AM90" s="30"/>
      <c r="AN90" s="26"/>
      <c r="AO90" s="48"/>
      <c r="AP90" s="48"/>
      <c r="AQ90" s="173"/>
      <c r="AR90" s="173"/>
      <c r="AS90" s="30"/>
      <c r="AT90" s="26"/>
      <c r="AU90" s="48"/>
      <c r="AV90" s="48"/>
      <c r="AW90" s="173"/>
      <c r="AX90" s="173"/>
      <c r="AY90" s="30"/>
      <c r="AZ90" s="26"/>
      <c r="BA90" s="48"/>
      <c r="BB90" s="48"/>
      <c r="BC90" s="173"/>
      <c r="BD90" s="173"/>
      <c r="BE90" s="30"/>
      <c r="BF90" s="26"/>
      <c r="BG90" s="48"/>
      <c r="BH90" s="48"/>
      <c r="BI90" s="173"/>
      <c r="BJ90" s="173"/>
      <c r="BK90" s="30"/>
      <c r="BL90" s="26"/>
      <c r="BM90" s="48"/>
      <c r="BN90" s="48"/>
      <c r="BO90" s="173"/>
      <c r="BP90" s="173"/>
      <c r="BQ90" s="30"/>
      <c r="BR90" s="26"/>
      <c r="BS90" s="48"/>
      <c r="BT90" s="48"/>
      <c r="BU90" s="173"/>
      <c r="BV90" s="173"/>
      <c r="BW90" s="30"/>
      <c r="BX90" s="26"/>
      <c r="BY90" s="48"/>
      <c r="BZ90" s="48"/>
      <c r="CA90" s="173"/>
      <c r="CB90" s="173"/>
      <c r="CC90" s="30"/>
      <c r="CD90" s="26"/>
      <c r="CE90" s="48"/>
      <c r="CF90" s="48"/>
      <c r="CG90" s="173"/>
      <c r="CH90" s="173"/>
      <c r="CI90" s="30"/>
      <c r="CJ90" s="26"/>
      <c r="CK90" s="48"/>
      <c r="CL90" s="48"/>
      <c r="CM90" s="173"/>
      <c r="CN90" s="185"/>
      <c r="CO90" s="94"/>
      <c r="CP90" s="95"/>
    </row>
    <row r="91" spans="1:94" ht="49.5" customHeight="1" x14ac:dyDescent="0.2">
      <c r="A91" s="89" t="s">
        <v>275</v>
      </c>
      <c r="B91" s="90" t="s">
        <v>944</v>
      </c>
      <c r="C91" s="46" t="s">
        <v>779</v>
      </c>
      <c r="D91" s="28" t="s">
        <v>152</v>
      </c>
      <c r="E91" s="31" t="s">
        <v>821</v>
      </c>
      <c r="F91" s="47" t="s">
        <v>820</v>
      </c>
      <c r="G91" s="91" t="s">
        <v>48</v>
      </c>
      <c r="H91" s="27" t="s">
        <v>875</v>
      </c>
      <c r="I91" s="92">
        <v>15</v>
      </c>
      <c r="J91" s="92">
        <v>5</v>
      </c>
      <c r="K91" s="92">
        <f t="shared" si="2"/>
        <v>75</v>
      </c>
      <c r="L91" s="93" t="str" cm="1">
        <f t="array" ref="L91">_xlfn.IFS(K91&lt;=0,"No aplica",K91&lt;=39,"Débil",K91&lt;=59,"Necesita mejora",K91&lt;=79,"Aceptable",K91&lt;=100,"Fuerte")</f>
        <v>Aceptable</v>
      </c>
      <c r="M91" s="91" t="str" cm="1">
        <f t="array" ref="M91">_xlfn.IFS(AND(G91="Bajo",L91="Fuerte"),"Bajo",AND(G91="Bajo",L91="Aceptable"),"Bajo",AND(G91="Bajo",L91="Necesita mejora"),"Moderado",AND(G91="Bajo",L91="Débil"),"Por encima del promedio",AND(G91="Moderado",L91="Fuerte"),"Bajo",AND(G91="Moderado",L91="Aceptable"),"Moderado",AND(G91="Moderado",L91="Necesita mejora"),"Por encima del promedio",AND(G91="Moderado",L91="Débil"),"Alto",AND(G91="Por encima del promedio",L91="Fuerte"),"Moderado",AND(G91="Por encima del promedio",L91="Aceptable"),"Por encima del promedio",AND(G91="Por encima del promedio",L91="Necesita mejora"),"Alto",AND(G91="Por encima del promedio",L91="Débil"),"Alto",AND(G91="Alto",L91="Fuerte"),"Por encima del promedio",AND(G91="Alto",L91="Aceptable"),"Alto",AND(G91="Alto",L91="Necesita mejora"),"Alto",AND(G91="Alto",L91="Débil"),"Alto")</f>
        <v>Moderado</v>
      </c>
      <c r="N91" s="29" t="str" cm="1">
        <f t="array" ref="N91">_xlfn.IFS(M91="Bajo","Asumir",M91="Moderado","Reducir",M91="Por encima del promedio","Evitar",M91="Alto","Evitar")</f>
        <v>Reducir</v>
      </c>
      <c r="O91" s="24" t="s">
        <v>914</v>
      </c>
      <c r="P91" s="26" t="s">
        <v>904</v>
      </c>
      <c r="Q91" s="24" t="s">
        <v>335</v>
      </c>
      <c r="R91" s="48">
        <v>44562</v>
      </c>
      <c r="S91" s="48">
        <v>44926</v>
      </c>
      <c r="T91" s="26" t="s">
        <v>902</v>
      </c>
      <c r="U91" s="30"/>
      <c r="V91" s="26"/>
      <c r="W91" s="48"/>
      <c r="X91" s="48"/>
      <c r="Y91" s="173"/>
      <c r="Z91" s="173"/>
      <c r="AA91" s="30"/>
      <c r="AB91" s="26"/>
      <c r="AC91" s="48"/>
      <c r="AD91" s="48"/>
      <c r="AE91" s="173"/>
      <c r="AF91" s="173"/>
      <c r="AG91" s="30"/>
      <c r="AH91" s="26"/>
      <c r="AI91" s="48"/>
      <c r="AJ91" s="48"/>
      <c r="AK91" s="173"/>
      <c r="AL91" s="173"/>
      <c r="AM91" s="30"/>
      <c r="AN91" s="26"/>
      <c r="AO91" s="48"/>
      <c r="AP91" s="48"/>
      <c r="AQ91" s="173"/>
      <c r="AR91" s="173"/>
      <c r="AS91" s="30"/>
      <c r="AT91" s="26"/>
      <c r="AU91" s="48"/>
      <c r="AV91" s="48"/>
      <c r="AW91" s="173"/>
      <c r="AX91" s="173"/>
      <c r="AY91" s="30"/>
      <c r="AZ91" s="26"/>
      <c r="BA91" s="48"/>
      <c r="BB91" s="48"/>
      <c r="BC91" s="173"/>
      <c r="BD91" s="173"/>
      <c r="BE91" s="30"/>
      <c r="BF91" s="26"/>
      <c r="BG91" s="48"/>
      <c r="BH91" s="48"/>
      <c r="BI91" s="173"/>
      <c r="BJ91" s="173"/>
      <c r="BK91" s="30"/>
      <c r="BL91" s="26"/>
      <c r="BM91" s="48"/>
      <c r="BN91" s="48"/>
      <c r="BO91" s="173"/>
      <c r="BP91" s="173"/>
      <c r="BQ91" s="30"/>
      <c r="BR91" s="26"/>
      <c r="BS91" s="48"/>
      <c r="BT91" s="48"/>
      <c r="BU91" s="173"/>
      <c r="BV91" s="173"/>
      <c r="BW91" s="30"/>
      <c r="BX91" s="26"/>
      <c r="BY91" s="48"/>
      <c r="BZ91" s="48"/>
      <c r="CA91" s="173"/>
      <c r="CB91" s="173"/>
      <c r="CC91" s="30"/>
      <c r="CD91" s="26"/>
      <c r="CE91" s="48"/>
      <c r="CF91" s="48"/>
      <c r="CG91" s="173"/>
      <c r="CH91" s="173"/>
      <c r="CI91" s="30"/>
      <c r="CJ91" s="26"/>
      <c r="CK91" s="48"/>
      <c r="CL91" s="48"/>
      <c r="CM91" s="173"/>
      <c r="CN91" s="185"/>
      <c r="CO91" s="94"/>
      <c r="CP91" s="95"/>
    </row>
    <row r="92" spans="1:94" ht="49.5" customHeight="1" x14ac:dyDescent="0.2">
      <c r="A92" s="89" t="s">
        <v>276</v>
      </c>
      <c r="B92" s="90" t="s">
        <v>944</v>
      </c>
      <c r="C92" s="46" t="s">
        <v>780</v>
      </c>
      <c r="D92" s="28" t="s">
        <v>175</v>
      </c>
      <c r="E92" s="31" t="s">
        <v>822</v>
      </c>
      <c r="F92" s="47" t="s">
        <v>808</v>
      </c>
      <c r="G92" s="91" t="s">
        <v>16</v>
      </c>
      <c r="H92" s="27" t="s">
        <v>876</v>
      </c>
      <c r="I92" s="92">
        <v>15</v>
      </c>
      <c r="J92" s="92">
        <v>4</v>
      </c>
      <c r="K92" s="92">
        <f t="shared" si="2"/>
        <v>60</v>
      </c>
      <c r="L92" s="93" t="str" cm="1">
        <f t="array" ref="L92">_xlfn.IFS(K92&lt;=0,"No aplica",K92&lt;=39,"Débil",K92&lt;=59,"Necesita mejora",K92&lt;=79,"Aceptable",K92&lt;=100,"Fuerte")</f>
        <v>Aceptable</v>
      </c>
      <c r="M92" s="91" t="str" cm="1">
        <f t="array" ref="M92">_xlfn.IFS(AND(G92="Bajo",L92="Fuerte"),"Bajo",AND(G92="Bajo",L92="Aceptable"),"Bajo",AND(G92="Bajo",L92="Necesita mejora"),"Moderado",AND(G92="Bajo",L92="Débil"),"Por encima del promedio",AND(G92="Moderado",L92="Fuerte"),"Bajo",AND(G92="Moderado",L92="Aceptable"),"Moderado",AND(G92="Moderado",L92="Necesita mejora"),"Por encima del promedio",AND(G92="Moderado",L92="Débil"),"Alto",AND(G92="Por encima del promedio",L92="Fuerte"),"Moderado",AND(G92="Por encima del promedio",L92="Aceptable"),"Por encima del promedio",AND(G92="Por encima del promedio",L92="Necesita mejora"),"Alto",AND(G92="Por encima del promedio",L92="Débil"),"Alto",AND(G92="Alto",L92="Fuerte"),"Por encima del promedio",AND(G92="Alto",L92="Aceptable"),"Alto",AND(G92="Alto",L92="Necesita mejora"),"Alto",AND(G92="Alto",L92="Débil"),"Alto")</f>
        <v>Por encima del promedio</v>
      </c>
      <c r="N92" s="29" t="str" cm="1">
        <f t="array" ref="N92">_xlfn.IFS(M92="Bajo","Asumir",M92="Moderado","Reducir",M92="Por encima del promedio","Evitar",M92="Alto","Evitar")</f>
        <v>Evitar</v>
      </c>
      <c r="O92" s="24" t="s">
        <v>915</v>
      </c>
      <c r="P92" s="26" t="s">
        <v>904</v>
      </c>
      <c r="Q92" s="24" t="s">
        <v>916</v>
      </c>
      <c r="R92" s="48">
        <v>44562</v>
      </c>
      <c r="S92" s="48">
        <v>44926</v>
      </c>
      <c r="T92" s="26" t="s">
        <v>902</v>
      </c>
      <c r="U92" s="30"/>
      <c r="V92" s="26"/>
      <c r="W92" s="48"/>
      <c r="X92" s="48"/>
      <c r="Y92" s="173"/>
      <c r="Z92" s="173"/>
      <c r="AA92" s="30"/>
      <c r="AB92" s="26"/>
      <c r="AC92" s="48"/>
      <c r="AD92" s="48"/>
      <c r="AE92" s="173"/>
      <c r="AF92" s="173"/>
      <c r="AG92" s="30"/>
      <c r="AH92" s="26"/>
      <c r="AI92" s="48"/>
      <c r="AJ92" s="48"/>
      <c r="AK92" s="173"/>
      <c r="AL92" s="173"/>
      <c r="AM92" s="30"/>
      <c r="AN92" s="26"/>
      <c r="AO92" s="48"/>
      <c r="AP92" s="48"/>
      <c r="AQ92" s="173"/>
      <c r="AR92" s="173"/>
      <c r="AS92" s="30"/>
      <c r="AT92" s="26"/>
      <c r="AU92" s="48"/>
      <c r="AV92" s="48"/>
      <c r="AW92" s="173"/>
      <c r="AX92" s="173"/>
      <c r="AY92" s="30"/>
      <c r="AZ92" s="26"/>
      <c r="BA92" s="48"/>
      <c r="BB92" s="48"/>
      <c r="BC92" s="173"/>
      <c r="BD92" s="173"/>
      <c r="BE92" s="30"/>
      <c r="BF92" s="26"/>
      <c r="BG92" s="48"/>
      <c r="BH92" s="48"/>
      <c r="BI92" s="173"/>
      <c r="BJ92" s="173"/>
      <c r="BK92" s="30"/>
      <c r="BL92" s="26"/>
      <c r="BM92" s="48"/>
      <c r="BN92" s="48"/>
      <c r="BO92" s="173"/>
      <c r="BP92" s="173"/>
      <c r="BQ92" s="30"/>
      <c r="BR92" s="26"/>
      <c r="BS92" s="48"/>
      <c r="BT92" s="48"/>
      <c r="BU92" s="173"/>
      <c r="BV92" s="173"/>
      <c r="BW92" s="30"/>
      <c r="BX92" s="26"/>
      <c r="BY92" s="48"/>
      <c r="BZ92" s="48"/>
      <c r="CA92" s="173"/>
      <c r="CB92" s="173"/>
      <c r="CC92" s="30"/>
      <c r="CD92" s="26"/>
      <c r="CE92" s="48"/>
      <c r="CF92" s="48"/>
      <c r="CG92" s="173"/>
      <c r="CH92" s="173"/>
      <c r="CI92" s="30"/>
      <c r="CJ92" s="26"/>
      <c r="CK92" s="48"/>
      <c r="CL92" s="48"/>
      <c r="CM92" s="173"/>
      <c r="CN92" s="185"/>
      <c r="CO92" s="94"/>
      <c r="CP92" s="95"/>
    </row>
    <row r="93" spans="1:94" ht="49.5" customHeight="1" x14ac:dyDescent="0.2">
      <c r="A93" s="89" t="s">
        <v>277</v>
      </c>
      <c r="B93" s="90" t="s">
        <v>943</v>
      </c>
      <c r="C93" s="46" t="s">
        <v>781</v>
      </c>
      <c r="D93" s="28" t="s">
        <v>152</v>
      </c>
      <c r="E93" s="31" t="s">
        <v>823</v>
      </c>
      <c r="F93" s="47" t="s">
        <v>808</v>
      </c>
      <c r="G93" s="91" t="s">
        <v>16</v>
      </c>
      <c r="H93" s="27" t="s">
        <v>877</v>
      </c>
      <c r="I93" s="92">
        <v>15</v>
      </c>
      <c r="J93" s="92">
        <v>4</v>
      </c>
      <c r="K93" s="92">
        <f t="shared" si="2"/>
        <v>60</v>
      </c>
      <c r="L93" s="93" t="str" cm="1">
        <f t="array" ref="L93">_xlfn.IFS(K93&lt;=0,"No aplica",K93&lt;=39,"Débil",K93&lt;=59,"Necesita mejora",K93&lt;=79,"Aceptable",K93&lt;=100,"Fuerte")</f>
        <v>Aceptable</v>
      </c>
      <c r="M93" s="91" t="str" cm="1">
        <f t="array" ref="M93">_xlfn.IFS(AND(G93="Bajo",L93="Fuerte"),"Bajo",AND(G93="Bajo",L93="Aceptable"),"Bajo",AND(G93="Bajo",L93="Necesita mejora"),"Moderado",AND(G93="Bajo",L93="Débil"),"Por encima del promedio",AND(G93="Moderado",L93="Fuerte"),"Bajo",AND(G93="Moderado",L93="Aceptable"),"Moderado",AND(G93="Moderado",L93="Necesita mejora"),"Por encima del promedio",AND(G93="Moderado",L93="Débil"),"Alto",AND(G93="Por encima del promedio",L93="Fuerte"),"Moderado",AND(G93="Por encima del promedio",L93="Aceptable"),"Por encima del promedio",AND(G93="Por encima del promedio",L93="Necesita mejora"),"Alto",AND(G93="Por encima del promedio",L93="Débil"),"Alto",AND(G93="Alto",L93="Fuerte"),"Por encima del promedio",AND(G93="Alto",L93="Aceptable"),"Alto",AND(G93="Alto",L93="Necesita mejora"),"Alto",AND(G93="Alto",L93="Débil"),"Alto")</f>
        <v>Por encima del promedio</v>
      </c>
      <c r="N93" s="29" t="str" cm="1">
        <f t="array" ref="N93">_xlfn.IFS(M93="Bajo","Asumir",M93="Moderado","Reducir",M93="Por encima del promedio","Evitar",M93="Alto","Evitar")</f>
        <v>Evitar</v>
      </c>
      <c r="O93" s="24" t="s">
        <v>917</v>
      </c>
      <c r="P93" s="26" t="s">
        <v>900</v>
      </c>
      <c r="Q93" s="24" t="s">
        <v>916</v>
      </c>
      <c r="R93" s="48">
        <v>44562</v>
      </c>
      <c r="S93" s="48">
        <v>44926</v>
      </c>
      <c r="T93" s="26" t="s">
        <v>902</v>
      </c>
      <c r="U93" s="30"/>
      <c r="V93" s="26"/>
      <c r="W93" s="48"/>
      <c r="X93" s="48"/>
      <c r="Y93" s="173"/>
      <c r="Z93" s="173"/>
      <c r="AA93" s="30"/>
      <c r="AB93" s="26"/>
      <c r="AC93" s="48"/>
      <c r="AD93" s="48"/>
      <c r="AE93" s="173"/>
      <c r="AF93" s="173"/>
      <c r="AG93" s="30"/>
      <c r="AH93" s="26"/>
      <c r="AI93" s="48"/>
      <c r="AJ93" s="48"/>
      <c r="AK93" s="173"/>
      <c r="AL93" s="173"/>
      <c r="AM93" s="30"/>
      <c r="AN93" s="26"/>
      <c r="AO93" s="48"/>
      <c r="AP93" s="48"/>
      <c r="AQ93" s="173"/>
      <c r="AR93" s="173"/>
      <c r="AS93" s="30"/>
      <c r="AT93" s="26"/>
      <c r="AU93" s="48"/>
      <c r="AV93" s="48"/>
      <c r="AW93" s="173"/>
      <c r="AX93" s="173"/>
      <c r="AY93" s="30"/>
      <c r="AZ93" s="26"/>
      <c r="BA93" s="48"/>
      <c r="BB93" s="48"/>
      <c r="BC93" s="173"/>
      <c r="BD93" s="173"/>
      <c r="BE93" s="30"/>
      <c r="BF93" s="26"/>
      <c r="BG93" s="48"/>
      <c r="BH93" s="48"/>
      <c r="BI93" s="173"/>
      <c r="BJ93" s="173"/>
      <c r="BK93" s="30"/>
      <c r="BL93" s="26"/>
      <c r="BM93" s="48"/>
      <c r="BN93" s="48"/>
      <c r="BO93" s="173"/>
      <c r="BP93" s="173"/>
      <c r="BQ93" s="30"/>
      <c r="BR93" s="26"/>
      <c r="BS93" s="48"/>
      <c r="BT93" s="48"/>
      <c r="BU93" s="173"/>
      <c r="BV93" s="173"/>
      <c r="BW93" s="30"/>
      <c r="BX93" s="26"/>
      <c r="BY93" s="48"/>
      <c r="BZ93" s="48"/>
      <c r="CA93" s="173"/>
      <c r="CB93" s="173"/>
      <c r="CC93" s="30"/>
      <c r="CD93" s="26"/>
      <c r="CE93" s="48"/>
      <c r="CF93" s="48"/>
      <c r="CG93" s="173"/>
      <c r="CH93" s="173"/>
      <c r="CI93" s="30"/>
      <c r="CJ93" s="26"/>
      <c r="CK93" s="48"/>
      <c r="CL93" s="48"/>
      <c r="CM93" s="173"/>
      <c r="CN93" s="185"/>
      <c r="CO93" s="94"/>
      <c r="CP93" s="95"/>
    </row>
    <row r="94" spans="1:94" ht="49.5" customHeight="1" x14ac:dyDescent="0.2">
      <c r="A94" s="89" t="s">
        <v>278</v>
      </c>
      <c r="B94" s="90" t="s">
        <v>943</v>
      </c>
      <c r="C94" s="46" t="s">
        <v>782</v>
      </c>
      <c r="D94" s="28" t="s">
        <v>175</v>
      </c>
      <c r="E94" s="31" t="s">
        <v>824</v>
      </c>
      <c r="F94" s="47" t="s">
        <v>825</v>
      </c>
      <c r="G94" s="91" t="s">
        <v>13</v>
      </c>
      <c r="H94" s="27" t="s">
        <v>878</v>
      </c>
      <c r="I94" s="92">
        <v>15</v>
      </c>
      <c r="J94" s="92">
        <v>5</v>
      </c>
      <c r="K94" s="92">
        <f t="shared" si="2"/>
        <v>75</v>
      </c>
      <c r="L94" s="93" t="str" cm="1">
        <f t="array" ref="L94">_xlfn.IFS(K94&lt;=0,"No aplica",K94&lt;=39,"Débil",K94&lt;=59,"Necesita mejora",K94&lt;=79,"Aceptable",K94&lt;=100,"Fuerte")</f>
        <v>Aceptable</v>
      </c>
      <c r="M94" s="91" t="str" cm="1">
        <f t="array" ref="M94">_xlfn.IFS(AND(G94="Bajo",L94="Fuerte"),"Bajo",AND(G94="Bajo",L94="Aceptable"),"Bajo",AND(G94="Bajo",L94="Necesita mejora"),"Moderado",AND(G94="Bajo",L94="Débil"),"Por encima del promedio",AND(G94="Moderado",L94="Fuerte"),"Bajo",AND(G94="Moderado",L94="Aceptable"),"Moderado",AND(G94="Moderado",L94="Necesita mejora"),"Por encima del promedio",AND(G94="Moderado",L94="Débil"),"Alto",AND(G94="Por encima del promedio",L94="Fuerte"),"Moderado",AND(G94="Por encima del promedio",L94="Aceptable"),"Por encima del promedio",AND(G94="Por encima del promedio",L94="Necesita mejora"),"Alto",AND(G94="Por encima del promedio",L94="Débil"),"Alto",AND(G94="Alto",L94="Fuerte"),"Por encima del promedio",AND(G94="Alto",L94="Aceptable"),"Alto",AND(G94="Alto",L94="Necesita mejora"),"Alto",AND(G94="Alto",L94="Débil"),"Alto")</f>
        <v>Alto</v>
      </c>
      <c r="N94" s="29" t="str" cm="1">
        <f t="array" ref="N94">_xlfn.IFS(M94="Bajo","Asumir",M94="Moderado","Reducir",M94="Por encima del promedio","Evitar",M94="Alto","Evitar")</f>
        <v>Evitar</v>
      </c>
      <c r="O94" s="24" t="s">
        <v>918</v>
      </c>
      <c r="P94" s="26" t="s">
        <v>900</v>
      </c>
      <c r="Q94" s="24" t="s">
        <v>335</v>
      </c>
      <c r="R94" s="48">
        <v>44562</v>
      </c>
      <c r="S94" s="48">
        <v>44926</v>
      </c>
      <c r="T94" s="26" t="s">
        <v>902</v>
      </c>
      <c r="U94" s="30"/>
      <c r="V94" s="26"/>
      <c r="W94" s="48"/>
      <c r="X94" s="48"/>
      <c r="Y94" s="173"/>
      <c r="Z94" s="173"/>
      <c r="AA94" s="30"/>
      <c r="AB94" s="26"/>
      <c r="AC94" s="48"/>
      <c r="AD94" s="48"/>
      <c r="AE94" s="173"/>
      <c r="AF94" s="173"/>
      <c r="AG94" s="30"/>
      <c r="AH94" s="26"/>
      <c r="AI94" s="48"/>
      <c r="AJ94" s="48"/>
      <c r="AK94" s="173"/>
      <c r="AL94" s="173"/>
      <c r="AM94" s="30"/>
      <c r="AN94" s="26"/>
      <c r="AO94" s="48"/>
      <c r="AP94" s="48"/>
      <c r="AQ94" s="173"/>
      <c r="AR94" s="173"/>
      <c r="AS94" s="30"/>
      <c r="AT94" s="26"/>
      <c r="AU94" s="48"/>
      <c r="AV94" s="48"/>
      <c r="AW94" s="173"/>
      <c r="AX94" s="173"/>
      <c r="AY94" s="30"/>
      <c r="AZ94" s="26"/>
      <c r="BA94" s="48"/>
      <c r="BB94" s="48"/>
      <c r="BC94" s="173"/>
      <c r="BD94" s="173"/>
      <c r="BE94" s="30"/>
      <c r="BF94" s="26"/>
      <c r="BG94" s="48"/>
      <c r="BH94" s="48"/>
      <c r="BI94" s="173"/>
      <c r="BJ94" s="173"/>
      <c r="BK94" s="30"/>
      <c r="BL94" s="26"/>
      <c r="BM94" s="48"/>
      <c r="BN94" s="48"/>
      <c r="BO94" s="173"/>
      <c r="BP94" s="173"/>
      <c r="BQ94" s="30"/>
      <c r="BR94" s="26"/>
      <c r="BS94" s="48"/>
      <c r="BT94" s="48"/>
      <c r="BU94" s="173"/>
      <c r="BV94" s="173"/>
      <c r="BW94" s="30"/>
      <c r="BX94" s="26"/>
      <c r="BY94" s="48"/>
      <c r="BZ94" s="48"/>
      <c r="CA94" s="173"/>
      <c r="CB94" s="173"/>
      <c r="CC94" s="30"/>
      <c r="CD94" s="26"/>
      <c r="CE94" s="48"/>
      <c r="CF94" s="48"/>
      <c r="CG94" s="173"/>
      <c r="CH94" s="173"/>
      <c r="CI94" s="30"/>
      <c r="CJ94" s="26"/>
      <c r="CK94" s="48"/>
      <c r="CL94" s="48"/>
      <c r="CM94" s="173"/>
      <c r="CN94" s="185"/>
      <c r="CO94" s="94"/>
      <c r="CP94" s="95"/>
    </row>
    <row r="95" spans="1:94" ht="49.5" customHeight="1" x14ac:dyDescent="0.2">
      <c r="A95" s="89" t="s">
        <v>279</v>
      </c>
      <c r="B95" s="90" t="s">
        <v>943</v>
      </c>
      <c r="C95" s="46" t="s">
        <v>783</v>
      </c>
      <c r="D95" s="28" t="s">
        <v>152</v>
      </c>
      <c r="E95" s="31" t="s">
        <v>826</v>
      </c>
      <c r="F95" s="47" t="s">
        <v>827</v>
      </c>
      <c r="G95" s="91" t="s">
        <v>13</v>
      </c>
      <c r="H95" s="27" t="s">
        <v>879</v>
      </c>
      <c r="I95" s="92">
        <v>15</v>
      </c>
      <c r="J95" s="92">
        <v>4</v>
      </c>
      <c r="K95" s="92">
        <f t="shared" si="2"/>
        <v>60</v>
      </c>
      <c r="L95" s="93" t="str" cm="1">
        <f t="array" ref="L95">_xlfn.IFS(K95&lt;=0,"No aplica",K95&lt;=39,"Débil",K95&lt;=59,"Necesita mejora",K95&lt;=79,"Aceptable",K95&lt;=100,"Fuerte")</f>
        <v>Aceptable</v>
      </c>
      <c r="M95" s="91" t="str" cm="1">
        <f t="array" ref="M95">_xlfn.IFS(AND(G95="Bajo",L95="Fuerte"),"Bajo",AND(G95="Bajo",L95="Aceptable"),"Bajo",AND(G95="Bajo",L95="Necesita mejora"),"Moderado",AND(G95="Bajo",L95="Débil"),"Por encima del promedio",AND(G95="Moderado",L95="Fuerte"),"Bajo",AND(G95="Moderado",L95="Aceptable"),"Moderado",AND(G95="Moderado",L95="Necesita mejora"),"Por encima del promedio",AND(G95="Moderado",L95="Débil"),"Alto",AND(G95="Por encima del promedio",L95="Fuerte"),"Moderado",AND(G95="Por encima del promedio",L95="Aceptable"),"Por encima del promedio",AND(G95="Por encima del promedio",L95="Necesita mejora"),"Alto",AND(G95="Por encima del promedio",L95="Débil"),"Alto",AND(G95="Alto",L95="Fuerte"),"Por encima del promedio",AND(G95="Alto",L95="Aceptable"),"Alto",AND(G95="Alto",L95="Necesita mejora"),"Alto",AND(G95="Alto",L95="Débil"),"Alto")</f>
        <v>Alto</v>
      </c>
      <c r="N95" s="29" t="str" cm="1">
        <f t="array" ref="N95">_xlfn.IFS(M95="Bajo","Asumir",M95="Moderado","Reducir",M95="Por encima del promedio","Evitar",M95="Alto","Evitar")</f>
        <v>Evitar</v>
      </c>
      <c r="O95" s="24" t="s">
        <v>919</v>
      </c>
      <c r="P95" s="26" t="s">
        <v>900</v>
      </c>
      <c r="Q95" s="24" t="s">
        <v>335</v>
      </c>
      <c r="R95" s="48">
        <v>44562</v>
      </c>
      <c r="S95" s="48">
        <v>44926</v>
      </c>
      <c r="T95" s="26" t="s">
        <v>902</v>
      </c>
      <c r="U95" s="30"/>
      <c r="V95" s="26"/>
      <c r="W95" s="48"/>
      <c r="X95" s="48"/>
      <c r="Y95" s="173"/>
      <c r="Z95" s="173"/>
      <c r="AA95" s="30"/>
      <c r="AB95" s="26"/>
      <c r="AC95" s="48"/>
      <c r="AD95" s="48"/>
      <c r="AE95" s="173"/>
      <c r="AF95" s="173"/>
      <c r="AG95" s="30"/>
      <c r="AH95" s="26"/>
      <c r="AI95" s="48"/>
      <c r="AJ95" s="48"/>
      <c r="AK95" s="173"/>
      <c r="AL95" s="173"/>
      <c r="AM95" s="30"/>
      <c r="AN95" s="26"/>
      <c r="AO95" s="48"/>
      <c r="AP95" s="48"/>
      <c r="AQ95" s="173"/>
      <c r="AR95" s="173"/>
      <c r="AS95" s="30"/>
      <c r="AT95" s="26"/>
      <c r="AU95" s="48"/>
      <c r="AV95" s="48"/>
      <c r="AW95" s="173"/>
      <c r="AX95" s="173"/>
      <c r="AY95" s="30"/>
      <c r="AZ95" s="26"/>
      <c r="BA95" s="48"/>
      <c r="BB95" s="48"/>
      <c r="BC95" s="173"/>
      <c r="BD95" s="173"/>
      <c r="BE95" s="30"/>
      <c r="BF95" s="26"/>
      <c r="BG95" s="48"/>
      <c r="BH95" s="48"/>
      <c r="BI95" s="173"/>
      <c r="BJ95" s="173"/>
      <c r="BK95" s="30"/>
      <c r="BL95" s="26"/>
      <c r="BM95" s="48"/>
      <c r="BN95" s="48"/>
      <c r="BO95" s="173"/>
      <c r="BP95" s="173"/>
      <c r="BQ95" s="30"/>
      <c r="BR95" s="26"/>
      <c r="BS95" s="48"/>
      <c r="BT95" s="48"/>
      <c r="BU95" s="173"/>
      <c r="BV95" s="173"/>
      <c r="BW95" s="30"/>
      <c r="BX95" s="26"/>
      <c r="BY95" s="48"/>
      <c r="BZ95" s="48"/>
      <c r="CA95" s="173"/>
      <c r="CB95" s="173"/>
      <c r="CC95" s="30"/>
      <c r="CD95" s="26"/>
      <c r="CE95" s="48"/>
      <c r="CF95" s="48"/>
      <c r="CG95" s="173"/>
      <c r="CH95" s="173"/>
      <c r="CI95" s="30"/>
      <c r="CJ95" s="26"/>
      <c r="CK95" s="48"/>
      <c r="CL95" s="48"/>
      <c r="CM95" s="173"/>
      <c r="CN95" s="185"/>
      <c r="CO95" s="94"/>
      <c r="CP95" s="95"/>
    </row>
    <row r="96" spans="1:94" ht="49.5" customHeight="1" x14ac:dyDescent="0.2">
      <c r="A96" s="89" t="s">
        <v>280</v>
      </c>
      <c r="B96" s="90" t="s">
        <v>944</v>
      </c>
      <c r="C96" s="46" t="s">
        <v>784</v>
      </c>
      <c r="D96" s="28" t="s">
        <v>175</v>
      </c>
      <c r="E96" s="31" t="s">
        <v>828</v>
      </c>
      <c r="F96" s="47" t="s">
        <v>829</v>
      </c>
      <c r="G96" s="91" t="s">
        <v>16</v>
      </c>
      <c r="H96" s="27" t="s">
        <v>880</v>
      </c>
      <c r="I96" s="92">
        <v>15</v>
      </c>
      <c r="J96" s="92">
        <v>5</v>
      </c>
      <c r="K96" s="92">
        <f t="shared" si="2"/>
        <v>75</v>
      </c>
      <c r="L96" s="93" t="str" cm="1">
        <f t="array" ref="L96">_xlfn.IFS(K96&lt;=0,"No aplica",K96&lt;=39,"Débil",K96&lt;=59,"Necesita mejora",K96&lt;=79,"Aceptable",K96&lt;=100,"Fuerte")</f>
        <v>Aceptable</v>
      </c>
      <c r="M96" s="91" t="str" cm="1">
        <f t="array" ref="M96">_xlfn.IFS(AND(G96="Bajo",L96="Fuerte"),"Bajo",AND(G96="Bajo",L96="Aceptable"),"Bajo",AND(G96="Bajo",L96="Necesita mejora"),"Moderado",AND(G96="Bajo",L96="Débil"),"Por encima del promedio",AND(G96="Moderado",L96="Fuerte"),"Bajo",AND(G96="Moderado",L96="Aceptable"),"Moderado",AND(G96="Moderado",L96="Necesita mejora"),"Por encima del promedio",AND(G96="Moderado",L96="Débil"),"Alto",AND(G96="Por encima del promedio",L96="Fuerte"),"Moderado",AND(G96="Por encima del promedio",L96="Aceptable"),"Por encima del promedio",AND(G96="Por encima del promedio",L96="Necesita mejora"),"Alto",AND(G96="Por encima del promedio",L96="Débil"),"Alto",AND(G96="Alto",L96="Fuerte"),"Por encima del promedio",AND(G96="Alto",L96="Aceptable"),"Alto",AND(G96="Alto",L96="Necesita mejora"),"Alto",AND(G96="Alto",L96="Débil"),"Alto")</f>
        <v>Por encima del promedio</v>
      </c>
      <c r="N96" s="29" t="str" cm="1">
        <f t="array" ref="N96">_xlfn.IFS(M96="Bajo","Asumir",M96="Moderado","Reducir",M96="Por encima del promedio","Evitar",M96="Alto","Evitar")</f>
        <v>Evitar</v>
      </c>
      <c r="O96" s="24" t="s">
        <v>920</v>
      </c>
      <c r="P96" s="26" t="s">
        <v>904</v>
      </c>
      <c r="Q96" s="24" t="s">
        <v>335</v>
      </c>
      <c r="R96" s="48">
        <v>44562</v>
      </c>
      <c r="S96" s="48">
        <v>44926</v>
      </c>
      <c r="T96" s="26" t="s">
        <v>902</v>
      </c>
      <c r="U96" s="30"/>
      <c r="V96" s="26"/>
      <c r="W96" s="48"/>
      <c r="X96" s="48"/>
      <c r="Y96" s="173"/>
      <c r="Z96" s="173"/>
      <c r="AA96" s="30"/>
      <c r="AB96" s="26"/>
      <c r="AC96" s="48"/>
      <c r="AD96" s="48"/>
      <c r="AE96" s="173"/>
      <c r="AF96" s="173"/>
      <c r="AG96" s="30"/>
      <c r="AH96" s="26"/>
      <c r="AI96" s="48"/>
      <c r="AJ96" s="48"/>
      <c r="AK96" s="173"/>
      <c r="AL96" s="173"/>
      <c r="AM96" s="30"/>
      <c r="AN96" s="26"/>
      <c r="AO96" s="48"/>
      <c r="AP96" s="48"/>
      <c r="AQ96" s="173"/>
      <c r="AR96" s="173"/>
      <c r="AS96" s="30"/>
      <c r="AT96" s="26"/>
      <c r="AU96" s="48"/>
      <c r="AV96" s="48"/>
      <c r="AW96" s="173"/>
      <c r="AX96" s="173"/>
      <c r="AY96" s="30"/>
      <c r="AZ96" s="26"/>
      <c r="BA96" s="48"/>
      <c r="BB96" s="48"/>
      <c r="BC96" s="173"/>
      <c r="BD96" s="173"/>
      <c r="BE96" s="30"/>
      <c r="BF96" s="26"/>
      <c r="BG96" s="48"/>
      <c r="BH96" s="48"/>
      <c r="BI96" s="173"/>
      <c r="BJ96" s="173"/>
      <c r="BK96" s="30"/>
      <c r="BL96" s="26"/>
      <c r="BM96" s="48"/>
      <c r="BN96" s="48"/>
      <c r="BO96" s="173"/>
      <c r="BP96" s="173"/>
      <c r="BQ96" s="30"/>
      <c r="BR96" s="26"/>
      <c r="BS96" s="48"/>
      <c r="BT96" s="48"/>
      <c r="BU96" s="173"/>
      <c r="BV96" s="173"/>
      <c r="BW96" s="30"/>
      <c r="BX96" s="26"/>
      <c r="BY96" s="48"/>
      <c r="BZ96" s="48"/>
      <c r="CA96" s="173"/>
      <c r="CB96" s="173"/>
      <c r="CC96" s="30"/>
      <c r="CD96" s="26"/>
      <c r="CE96" s="48"/>
      <c r="CF96" s="48"/>
      <c r="CG96" s="173"/>
      <c r="CH96" s="173"/>
      <c r="CI96" s="30"/>
      <c r="CJ96" s="26"/>
      <c r="CK96" s="48"/>
      <c r="CL96" s="48"/>
      <c r="CM96" s="173"/>
      <c r="CN96" s="185"/>
      <c r="CO96" s="94"/>
      <c r="CP96" s="95"/>
    </row>
    <row r="97" spans="1:94" ht="49.5" customHeight="1" x14ac:dyDescent="0.2">
      <c r="A97" s="89" t="s">
        <v>281</v>
      </c>
      <c r="B97" s="90" t="s">
        <v>943</v>
      </c>
      <c r="C97" s="46" t="s">
        <v>785</v>
      </c>
      <c r="D97" s="28" t="s">
        <v>175</v>
      </c>
      <c r="E97" s="31" t="s">
        <v>830</v>
      </c>
      <c r="F97" s="47" t="s">
        <v>831</v>
      </c>
      <c r="G97" s="91" t="s">
        <v>13</v>
      </c>
      <c r="H97" s="27" t="s">
        <v>881</v>
      </c>
      <c r="I97" s="92">
        <v>15</v>
      </c>
      <c r="J97" s="92">
        <v>5</v>
      </c>
      <c r="K97" s="92">
        <f t="shared" si="2"/>
        <v>75</v>
      </c>
      <c r="L97" s="93" t="str" cm="1">
        <f t="array" ref="L97">_xlfn.IFS(K97&lt;=0,"No aplica",K97&lt;=39,"Débil",K97&lt;=59,"Necesita mejora",K97&lt;=79,"Aceptable",K97&lt;=100,"Fuerte")</f>
        <v>Aceptable</v>
      </c>
      <c r="M97" s="91" t="str" cm="1">
        <f t="array" ref="M97">_xlfn.IFS(AND(G97="Bajo",L97="Fuerte"),"Bajo",AND(G97="Bajo",L97="Aceptable"),"Bajo",AND(G97="Bajo",L97="Necesita mejora"),"Moderado",AND(G97="Bajo",L97="Débil"),"Por encima del promedio",AND(G97="Moderado",L97="Fuerte"),"Bajo",AND(G97="Moderado",L97="Aceptable"),"Moderado",AND(G97="Moderado",L97="Necesita mejora"),"Por encima del promedio",AND(G97="Moderado",L97="Débil"),"Alto",AND(G97="Por encima del promedio",L97="Fuerte"),"Moderado",AND(G97="Por encima del promedio",L97="Aceptable"),"Por encima del promedio",AND(G97="Por encima del promedio",L97="Necesita mejora"),"Alto",AND(G97="Por encima del promedio",L97="Débil"),"Alto",AND(G97="Alto",L97="Fuerte"),"Por encima del promedio",AND(G97="Alto",L97="Aceptable"),"Alto",AND(G97="Alto",L97="Necesita mejora"),"Alto",AND(G97="Alto",L97="Débil"),"Alto")</f>
        <v>Alto</v>
      </c>
      <c r="N97" s="29" t="str" cm="1">
        <f t="array" ref="N97">_xlfn.IFS(M97="Bajo","Asumir",M97="Moderado","Reducir",M97="Por encima del promedio","Evitar",M97="Alto","Evitar")</f>
        <v>Evitar</v>
      </c>
      <c r="O97" s="24" t="s">
        <v>921</v>
      </c>
      <c r="P97" s="26" t="s">
        <v>900</v>
      </c>
      <c r="Q97" s="24" t="s">
        <v>335</v>
      </c>
      <c r="R97" s="48">
        <v>44562</v>
      </c>
      <c r="S97" s="48">
        <v>44926</v>
      </c>
      <c r="T97" s="26" t="s">
        <v>902</v>
      </c>
      <c r="U97" s="30"/>
      <c r="V97" s="26"/>
      <c r="W97" s="48"/>
      <c r="X97" s="48"/>
      <c r="Y97" s="173"/>
      <c r="Z97" s="173"/>
      <c r="AA97" s="30"/>
      <c r="AB97" s="26"/>
      <c r="AC97" s="48"/>
      <c r="AD97" s="48"/>
      <c r="AE97" s="173"/>
      <c r="AF97" s="173"/>
      <c r="AG97" s="30"/>
      <c r="AH97" s="26"/>
      <c r="AI97" s="48"/>
      <c r="AJ97" s="48"/>
      <c r="AK97" s="173"/>
      <c r="AL97" s="173"/>
      <c r="AM97" s="30"/>
      <c r="AN97" s="26"/>
      <c r="AO97" s="48"/>
      <c r="AP97" s="48"/>
      <c r="AQ97" s="173"/>
      <c r="AR97" s="173"/>
      <c r="AS97" s="30"/>
      <c r="AT97" s="26"/>
      <c r="AU97" s="48"/>
      <c r="AV97" s="48"/>
      <c r="AW97" s="173"/>
      <c r="AX97" s="173"/>
      <c r="AY97" s="30"/>
      <c r="AZ97" s="26"/>
      <c r="BA97" s="48"/>
      <c r="BB97" s="48"/>
      <c r="BC97" s="173"/>
      <c r="BD97" s="173"/>
      <c r="BE97" s="30"/>
      <c r="BF97" s="26"/>
      <c r="BG97" s="48"/>
      <c r="BH97" s="48"/>
      <c r="BI97" s="173"/>
      <c r="BJ97" s="173"/>
      <c r="BK97" s="30"/>
      <c r="BL97" s="26"/>
      <c r="BM97" s="48"/>
      <c r="BN97" s="48"/>
      <c r="BO97" s="173"/>
      <c r="BP97" s="173"/>
      <c r="BQ97" s="30"/>
      <c r="BR97" s="26"/>
      <c r="BS97" s="48"/>
      <c r="BT97" s="48"/>
      <c r="BU97" s="173"/>
      <c r="BV97" s="173"/>
      <c r="BW97" s="30"/>
      <c r="BX97" s="26"/>
      <c r="BY97" s="48"/>
      <c r="BZ97" s="48"/>
      <c r="CA97" s="173"/>
      <c r="CB97" s="173"/>
      <c r="CC97" s="30"/>
      <c r="CD97" s="26"/>
      <c r="CE97" s="48"/>
      <c r="CF97" s="48"/>
      <c r="CG97" s="173"/>
      <c r="CH97" s="173"/>
      <c r="CI97" s="30"/>
      <c r="CJ97" s="26"/>
      <c r="CK97" s="48"/>
      <c r="CL97" s="48"/>
      <c r="CM97" s="173"/>
      <c r="CN97" s="185"/>
      <c r="CO97" s="94"/>
      <c r="CP97" s="95"/>
    </row>
    <row r="98" spans="1:94" ht="49.5" customHeight="1" x14ac:dyDescent="0.2">
      <c r="A98" s="89" t="s">
        <v>282</v>
      </c>
      <c r="B98" s="90" t="s">
        <v>644</v>
      </c>
      <c r="C98" s="46" t="s">
        <v>786</v>
      </c>
      <c r="D98" s="28" t="s">
        <v>175</v>
      </c>
      <c r="E98" s="31" t="s">
        <v>832</v>
      </c>
      <c r="F98" s="47" t="s">
        <v>833</v>
      </c>
      <c r="G98" s="91" t="s">
        <v>16</v>
      </c>
      <c r="H98" s="27" t="s">
        <v>882</v>
      </c>
      <c r="I98" s="92">
        <v>15</v>
      </c>
      <c r="J98" s="92">
        <v>5</v>
      </c>
      <c r="K98" s="92">
        <f t="shared" si="2"/>
        <v>75</v>
      </c>
      <c r="L98" s="93" t="str" cm="1">
        <f t="array" ref="L98">_xlfn.IFS(K98&lt;=0,"No aplica",K98&lt;=39,"Débil",K98&lt;=59,"Necesita mejora",K98&lt;=79,"Aceptable",K98&lt;=100,"Fuerte")</f>
        <v>Aceptable</v>
      </c>
      <c r="M98" s="91" t="str" cm="1">
        <f t="array" ref="M98">_xlfn.IFS(AND(G98="Bajo",L98="Fuerte"),"Bajo",AND(G98="Bajo",L98="Aceptable"),"Bajo",AND(G98="Bajo",L98="Necesita mejora"),"Moderado",AND(G98="Bajo",L98="Débil"),"Por encima del promedio",AND(G98="Moderado",L98="Fuerte"),"Bajo",AND(G98="Moderado",L98="Aceptable"),"Moderado",AND(G98="Moderado",L98="Necesita mejora"),"Por encima del promedio",AND(G98="Moderado",L98="Débil"),"Alto",AND(G98="Por encima del promedio",L98="Fuerte"),"Moderado",AND(G98="Por encima del promedio",L98="Aceptable"),"Por encima del promedio",AND(G98="Por encima del promedio",L98="Necesita mejora"),"Alto",AND(G98="Por encima del promedio",L98="Débil"),"Alto",AND(G98="Alto",L98="Fuerte"),"Por encima del promedio",AND(G98="Alto",L98="Aceptable"),"Alto",AND(G98="Alto",L98="Necesita mejora"),"Alto",AND(G98="Alto",L98="Débil"),"Alto")</f>
        <v>Por encima del promedio</v>
      </c>
      <c r="N98" s="29" t="str" cm="1">
        <f t="array" ref="N98">_xlfn.IFS(M98="Bajo","Asumir",M98="Moderado","Reducir",M98="Por encima del promedio","Evitar",M98="Alto","Evitar")</f>
        <v>Evitar</v>
      </c>
      <c r="O98" s="24" t="s">
        <v>922</v>
      </c>
      <c r="P98" s="26" t="s">
        <v>637</v>
      </c>
      <c r="Q98" s="24" t="s">
        <v>923</v>
      </c>
      <c r="R98" s="48">
        <v>44562</v>
      </c>
      <c r="S98" s="48">
        <v>44926</v>
      </c>
      <c r="T98" s="26" t="s">
        <v>902</v>
      </c>
      <c r="U98" s="30"/>
      <c r="V98" s="26"/>
      <c r="W98" s="48"/>
      <c r="X98" s="48"/>
      <c r="Y98" s="173"/>
      <c r="Z98" s="173"/>
      <c r="AA98" s="30"/>
      <c r="AB98" s="26"/>
      <c r="AC98" s="48"/>
      <c r="AD98" s="48"/>
      <c r="AE98" s="173"/>
      <c r="AF98" s="173"/>
      <c r="AG98" s="30"/>
      <c r="AH98" s="26"/>
      <c r="AI98" s="48"/>
      <c r="AJ98" s="48"/>
      <c r="AK98" s="173"/>
      <c r="AL98" s="173"/>
      <c r="AM98" s="30"/>
      <c r="AN98" s="26"/>
      <c r="AO98" s="48"/>
      <c r="AP98" s="48"/>
      <c r="AQ98" s="173"/>
      <c r="AR98" s="173"/>
      <c r="AS98" s="30"/>
      <c r="AT98" s="26"/>
      <c r="AU98" s="48"/>
      <c r="AV98" s="48"/>
      <c r="AW98" s="173"/>
      <c r="AX98" s="173"/>
      <c r="AY98" s="30"/>
      <c r="AZ98" s="26"/>
      <c r="BA98" s="48"/>
      <c r="BB98" s="48"/>
      <c r="BC98" s="173"/>
      <c r="BD98" s="173"/>
      <c r="BE98" s="30"/>
      <c r="BF98" s="26"/>
      <c r="BG98" s="48"/>
      <c r="BH98" s="48"/>
      <c r="BI98" s="173"/>
      <c r="BJ98" s="173"/>
      <c r="BK98" s="30"/>
      <c r="BL98" s="26"/>
      <c r="BM98" s="48"/>
      <c r="BN98" s="48"/>
      <c r="BO98" s="173"/>
      <c r="BP98" s="173"/>
      <c r="BQ98" s="30"/>
      <c r="BR98" s="26"/>
      <c r="BS98" s="48"/>
      <c r="BT98" s="48"/>
      <c r="BU98" s="173"/>
      <c r="BV98" s="173"/>
      <c r="BW98" s="30"/>
      <c r="BX98" s="26"/>
      <c r="BY98" s="48"/>
      <c r="BZ98" s="48"/>
      <c r="CA98" s="173"/>
      <c r="CB98" s="173"/>
      <c r="CC98" s="30"/>
      <c r="CD98" s="26"/>
      <c r="CE98" s="48"/>
      <c r="CF98" s="48"/>
      <c r="CG98" s="173"/>
      <c r="CH98" s="173"/>
      <c r="CI98" s="30"/>
      <c r="CJ98" s="26"/>
      <c r="CK98" s="48"/>
      <c r="CL98" s="48"/>
      <c r="CM98" s="173"/>
      <c r="CN98" s="185"/>
      <c r="CO98" s="94"/>
      <c r="CP98" s="95"/>
    </row>
    <row r="99" spans="1:94" ht="49.5" customHeight="1" x14ac:dyDescent="0.2">
      <c r="A99" s="89" t="s">
        <v>283</v>
      </c>
      <c r="B99" s="90" t="s">
        <v>644</v>
      </c>
      <c r="C99" s="46" t="s">
        <v>787</v>
      </c>
      <c r="D99" s="28" t="s">
        <v>175</v>
      </c>
      <c r="E99" s="31" t="s">
        <v>834</v>
      </c>
      <c r="F99" s="47" t="s">
        <v>835</v>
      </c>
      <c r="G99" s="91" t="s">
        <v>16</v>
      </c>
      <c r="H99" s="27" t="s">
        <v>883</v>
      </c>
      <c r="I99" s="92">
        <v>20</v>
      </c>
      <c r="J99" s="92">
        <v>3</v>
      </c>
      <c r="K99" s="92">
        <f t="shared" si="2"/>
        <v>60</v>
      </c>
      <c r="L99" s="93" t="str" cm="1">
        <f t="array" ref="L99">_xlfn.IFS(K99&lt;=0,"No aplica",K99&lt;=39,"Débil",K99&lt;=59,"Necesita mejora",K99&lt;=79,"Aceptable",K99&lt;=100,"Fuerte")</f>
        <v>Aceptable</v>
      </c>
      <c r="M99" s="91" t="str" cm="1">
        <f t="array" ref="M99">_xlfn.IFS(AND(G99="Bajo",L99="Fuerte"),"Bajo",AND(G99="Bajo",L99="Aceptable"),"Bajo",AND(G99="Bajo",L99="Necesita mejora"),"Moderado",AND(G99="Bajo",L99="Débil"),"Por encima del promedio",AND(G99="Moderado",L99="Fuerte"),"Bajo",AND(G99="Moderado",L99="Aceptable"),"Moderado",AND(G99="Moderado",L99="Necesita mejora"),"Por encima del promedio",AND(G99="Moderado",L99="Débil"),"Alto",AND(G99="Por encima del promedio",L99="Fuerte"),"Moderado",AND(G99="Por encima del promedio",L99="Aceptable"),"Por encima del promedio",AND(G99="Por encima del promedio",L99="Necesita mejora"),"Alto",AND(G99="Por encima del promedio",L99="Débil"),"Alto",AND(G99="Alto",L99="Fuerte"),"Por encima del promedio",AND(G99="Alto",L99="Aceptable"),"Alto",AND(G99="Alto",L99="Necesita mejora"),"Alto",AND(G99="Alto",L99="Débil"),"Alto")</f>
        <v>Por encima del promedio</v>
      </c>
      <c r="N99" s="29" t="str" cm="1">
        <f t="array" ref="N99">_xlfn.IFS(M99="Bajo","Asumir",M99="Moderado","Reducir",M99="Por encima del promedio","Evitar",M99="Alto","Evitar")</f>
        <v>Evitar</v>
      </c>
      <c r="O99" s="24" t="s">
        <v>924</v>
      </c>
      <c r="P99" s="26" t="s">
        <v>637</v>
      </c>
      <c r="Q99" s="24" t="s">
        <v>673</v>
      </c>
      <c r="R99" s="48">
        <v>44562</v>
      </c>
      <c r="S99" s="48">
        <v>44926</v>
      </c>
      <c r="T99" s="26" t="s">
        <v>902</v>
      </c>
      <c r="U99" s="30"/>
      <c r="V99" s="26"/>
      <c r="W99" s="48"/>
      <c r="X99" s="48"/>
      <c r="Y99" s="173"/>
      <c r="Z99" s="173"/>
      <c r="AA99" s="30"/>
      <c r="AB99" s="26"/>
      <c r="AC99" s="48"/>
      <c r="AD99" s="48"/>
      <c r="AE99" s="173"/>
      <c r="AF99" s="173"/>
      <c r="AG99" s="30"/>
      <c r="AH99" s="26"/>
      <c r="AI99" s="48"/>
      <c r="AJ99" s="48"/>
      <c r="AK99" s="173"/>
      <c r="AL99" s="173"/>
      <c r="AM99" s="30"/>
      <c r="AN99" s="26"/>
      <c r="AO99" s="48"/>
      <c r="AP99" s="48"/>
      <c r="AQ99" s="173"/>
      <c r="AR99" s="173"/>
      <c r="AS99" s="30"/>
      <c r="AT99" s="26"/>
      <c r="AU99" s="48"/>
      <c r="AV99" s="48"/>
      <c r="AW99" s="173"/>
      <c r="AX99" s="173"/>
      <c r="AY99" s="30"/>
      <c r="AZ99" s="26"/>
      <c r="BA99" s="48"/>
      <c r="BB99" s="48"/>
      <c r="BC99" s="173"/>
      <c r="BD99" s="173"/>
      <c r="BE99" s="30"/>
      <c r="BF99" s="26"/>
      <c r="BG99" s="48"/>
      <c r="BH99" s="48"/>
      <c r="BI99" s="173"/>
      <c r="BJ99" s="173"/>
      <c r="BK99" s="30"/>
      <c r="BL99" s="26"/>
      <c r="BM99" s="48"/>
      <c r="BN99" s="48"/>
      <c r="BO99" s="173"/>
      <c r="BP99" s="173"/>
      <c r="BQ99" s="30"/>
      <c r="BR99" s="26"/>
      <c r="BS99" s="48"/>
      <c r="BT99" s="48"/>
      <c r="BU99" s="173"/>
      <c r="BV99" s="173"/>
      <c r="BW99" s="30"/>
      <c r="BX99" s="26"/>
      <c r="BY99" s="48"/>
      <c r="BZ99" s="48"/>
      <c r="CA99" s="173"/>
      <c r="CB99" s="173"/>
      <c r="CC99" s="30"/>
      <c r="CD99" s="26"/>
      <c r="CE99" s="48"/>
      <c r="CF99" s="48"/>
      <c r="CG99" s="173"/>
      <c r="CH99" s="173"/>
      <c r="CI99" s="30"/>
      <c r="CJ99" s="26"/>
      <c r="CK99" s="48"/>
      <c r="CL99" s="48"/>
      <c r="CM99" s="173"/>
      <c r="CN99" s="185"/>
      <c r="CO99" s="94"/>
      <c r="CP99" s="95"/>
    </row>
    <row r="100" spans="1:94" ht="49.5" customHeight="1" x14ac:dyDescent="0.2">
      <c r="A100" s="89" t="s">
        <v>284</v>
      </c>
      <c r="B100" s="90" t="s">
        <v>943</v>
      </c>
      <c r="C100" s="46" t="s">
        <v>788</v>
      </c>
      <c r="D100" s="28" t="s">
        <v>175</v>
      </c>
      <c r="E100" s="31" t="s">
        <v>836</v>
      </c>
      <c r="F100" s="47" t="s">
        <v>837</v>
      </c>
      <c r="G100" s="91" t="s">
        <v>19</v>
      </c>
      <c r="H100" s="27" t="s">
        <v>884</v>
      </c>
      <c r="I100" s="92">
        <v>15</v>
      </c>
      <c r="J100" s="92">
        <v>5</v>
      </c>
      <c r="K100" s="92">
        <f t="shared" si="2"/>
        <v>75</v>
      </c>
      <c r="L100" s="93" t="str" cm="1">
        <f t="array" ref="L100">_xlfn.IFS(K100&lt;=0,"No aplica",K100&lt;=39,"Débil",K100&lt;=59,"Necesita mejora",K100&lt;=79,"Aceptable",K100&lt;=100,"Fuerte")</f>
        <v>Aceptable</v>
      </c>
      <c r="M100" s="91" t="str" cm="1">
        <f t="array" ref="M100">_xlfn.IFS(AND(G100="Bajo",L100="Fuerte"),"Bajo",AND(G100="Bajo",L100="Aceptable"),"Bajo",AND(G100="Bajo",L100="Necesita mejora"),"Moderado",AND(G100="Bajo",L100="Débil"),"Por encima del promedio",AND(G100="Moderado",L100="Fuerte"),"Bajo",AND(G100="Moderado",L100="Aceptable"),"Moderado",AND(G100="Moderado",L100="Necesita mejora"),"Por encima del promedio",AND(G100="Moderado",L100="Débil"),"Alto",AND(G100="Por encima del promedio",L100="Fuerte"),"Moderado",AND(G100="Por encima del promedio",L100="Aceptable"),"Por encima del promedio",AND(G100="Por encima del promedio",L100="Necesita mejora"),"Alto",AND(G100="Por encima del promedio",L100="Débil"),"Alto",AND(G100="Alto",L100="Fuerte"),"Por encima del promedio",AND(G100="Alto",L100="Aceptable"),"Alto",AND(G100="Alto",L100="Necesita mejora"),"Alto",AND(G100="Alto",L100="Débil"),"Alto")</f>
        <v>Bajo</v>
      </c>
      <c r="N100" s="29" t="str" cm="1">
        <f t="array" ref="N100">_xlfn.IFS(M100="Bajo","Asumir",M100="Moderado","Reducir",M100="Por encima del promedio","Evitar",M100="Alto","Evitar")</f>
        <v>Asumir</v>
      </c>
      <c r="O100" s="24" t="s">
        <v>925</v>
      </c>
      <c r="P100" s="26" t="s">
        <v>900</v>
      </c>
      <c r="Q100" s="24" t="s">
        <v>417</v>
      </c>
      <c r="R100" s="48">
        <v>44562</v>
      </c>
      <c r="S100" s="48">
        <v>44926</v>
      </c>
      <c r="T100" s="26" t="s">
        <v>902</v>
      </c>
      <c r="U100" s="30"/>
      <c r="V100" s="26"/>
      <c r="W100" s="48"/>
      <c r="X100" s="48"/>
      <c r="Y100" s="173"/>
      <c r="Z100" s="173"/>
      <c r="AA100" s="30"/>
      <c r="AB100" s="26"/>
      <c r="AC100" s="48"/>
      <c r="AD100" s="48"/>
      <c r="AE100" s="173"/>
      <c r="AF100" s="173"/>
      <c r="AG100" s="30"/>
      <c r="AH100" s="26"/>
      <c r="AI100" s="48"/>
      <c r="AJ100" s="48"/>
      <c r="AK100" s="173"/>
      <c r="AL100" s="173"/>
      <c r="AM100" s="30"/>
      <c r="AN100" s="26"/>
      <c r="AO100" s="48"/>
      <c r="AP100" s="48"/>
      <c r="AQ100" s="173"/>
      <c r="AR100" s="173"/>
      <c r="AS100" s="30"/>
      <c r="AT100" s="26"/>
      <c r="AU100" s="48"/>
      <c r="AV100" s="48"/>
      <c r="AW100" s="173"/>
      <c r="AX100" s="173"/>
      <c r="AY100" s="30"/>
      <c r="AZ100" s="26"/>
      <c r="BA100" s="48"/>
      <c r="BB100" s="48"/>
      <c r="BC100" s="173"/>
      <c r="BD100" s="173"/>
      <c r="BE100" s="30"/>
      <c r="BF100" s="26"/>
      <c r="BG100" s="48"/>
      <c r="BH100" s="48"/>
      <c r="BI100" s="173"/>
      <c r="BJ100" s="173"/>
      <c r="BK100" s="30"/>
      <c r="BL100" s="26"/>
      <c r="BM100" s="48"/>
      <c r="BN100" s="48"/>
      <c r="BO100" s="173"/>
      <c r="BP100" s="173"/>
      <c r="BQ100" s="30"/>
      <c r="BR100" s="26"/>
      <c r="BS100" s="48"/>
      <c r="BT100" s="48"/>
      <c r="BU100" s="173"/>
      <c r="BV100" s="173"/>
      <c r="BW100" s="30"/>
      <c r="BX100" s="26"/>
      <c r="BY100" s="48"/>
      <c r="BZ100" s="48"/>
      <c r="CA100" s="173"/>
      <c r="CB100" s="173"/>
      <c r="CC100" s="30"/>
      <c r="CD100" s="26"/>
      <c r="CE100" s="48"/>
      <c r="CF100" s="48"/>
      <c r="CG100" s="173"/>
      <c r="CH100" s="173"/>
      <c r="CI100" s="30"/>
      <c r="CJ100" s="26"/>
      <c r="CK100" s="48"/>
      <c r="CL100" s="48"/>
      <c r="CM100" s="173"/>
      <c r="CN100" s="185"/>
      <c r="CO100" s="94"/>
      <c r="CP100" s="95"/>
    </row>
    <row r="101" spans="1:94" ht="49.5" customHeight="1" x14ac:dyDescent="0.2">
      <c r="A101" s="89" t="s">
        <v>285</v>
      </c>
      <c r="B101" s="90" t="s">
        <v>943</v>
      </c>
      <c r="C101" s="46" t="s">
        <v>789</v>
      </c>
      <c r="D101" s="28" t="s">
        <v>175</v>
      </c>
      <c r="E101" s="31" t="s">
        <v>838</v>
      </c>
      <c r="F101" s="47" t="s">
        <v>839</v>
      </c>
      <c r="G101" s="91" t="s">
        <v>19</v>
      </c>
      <c r="H101" s="27" t="s">
        <v>885</v>
      </c>
      <c r="I101" s="92">
        <v>20</v>
      </c>
      <c r="J101" s="92">
        <v>5</v>
      </c>
      <c r="K101" s="92">
        <f t="shared" si="2"/>
        <v>100</v>
      </c>
      <c r="L101" s="93" t="str" cm="1">
        <f t="array" ref="L101">_xlfn.IFS(K101&lt;=0,"No aplica",K101&lt;=39,"Débil",K101&lt;=59,"Necesita mejora",K101&lt;=79,"Aceptable",K101&lt;=100,"Fuerte")</f>
        <v>Fuerte</v>
      </c>
      <c r="M101" s="91" t="str" cm="1">
        <f t="array" ref="M101">_xlfn.IFS(AND(G101="Bajo",L101="Fuerte"),"Bajo",AND(G101="Bajo",L101="Aceptable"),"Bajo",AND(G101="Bajo",L101="Necesita mejora"),"Moderado",AND(G101="Bajo",L101="Débil"),"Por encima del promedio",AND(G101="Moderado",L101="Fuerte"),"Bajo",AND(G101="Moderado",L101="Aceptable"),"Moderado",AND(G101="Moderado",L101="Necesita mejora"),"Por encima del promedio",AND(G101="Moderado",L101="Débil"),"Alto",AND(G101="Por encima del promedio",L101="Fuerte"),"Moderado",AND(G101="Por encima del promedio",L101="Aceptable"),"Por encima del promedio",AND(G101="Por encima del promedio",L101="Necesita mejora"),"Alto",AND(G101="Por encima del promedio",L101="Débil"),"Alto",AND(G101="Alto",L101="Fuerte"),"Por encima del promedio",AND(G101="Alto",L101="Aceptable"),"Alto",AND(G101="Alto",L101="Necesita mejora"),"Alto",AND(G101="Alto",L101="Débil"),"Alto")</f>
        <v>Bajo</v>
      </c>
      <c r="N101" s="29" t="str" cm="1">
        <f t="array" ref="N101">_xlfn.IFS(M101="Bajo","Asumir",M101="Moderado","Reducir",M101="Por encima del promedio","Evitar",M101="Alto","Evitar")</f>
        <v>Asumir</v>
      </c>
      <c r="O101" s="24" t="s">
        <v>926</v>
      </c>
      <c r="P101" s="26" t="s">
        <v>900</v>
      </c>
      <c r="Q101" s="24" t="s">
        <v>728</v>
      </c>
      <c r="R101" s="48">
        <v>44562</v>
      </c>
      <c r="S101" s="48">
        <v>44926</v>
      </c>
      <c r="T101" s="26" t="s">
        <v>902</v>
      </c>
      <c r="U101" s="30"/>
      <c r="V101" s="26"/>
      <c r="W101" s="48"/>
      <c r="X101" s="48"/>
      <c r="Y101" s="173"/>
      <c r="Z101" s="173"/>
      <c r="AA101" s="30"/>
      <c r="AB101" s="26"/>
      <c r="AC101" s="48"/>
      <c r="AD101" s="48"/>
      <c r="AE101" s="173"/>
      <c r="AF101" s="173"/>
      <c r="AG101" s="30"/>
      <c r="AH101" s="26"/>
      <c r="AI101" s="48"/>
      <c r="AJ101" s="48"/>
      <c r="AK101" s="173"/>
      <c r="AL101" s="173"/>
      <c r="AM101" s="30"/>
      <c r="AN101" s="26"/>
      <c r="AO101" s="48"/>
      <c r="AP101" s="48"/>
      <c r="AQ101" s="173"/>
      <c r="AR101" s="173"/>
      <c r="AS101" s="30"/>
      <c r="AT101" s="26"/>
      <c r="AU101" s="48"/>
      <c r="AV101" s="48"/>
      <c r="AW101" s="173"/>
      <c r="AX101" s="173"/>
      <c r="AY101" s="30"/>
      <c r="AZ101" s="26"/>
      <c r="BA101" s="48"/>
      <c r="BB101" s="48"/>
      <c r="BC101" s="173"/>
      <c r="BD101" s="173"/>
      <c r="BE101" s="30"/>
      <c r="BF101" s="26"/>
      <c r="BG101" s="48"/>
      <c r="BH101" s="48"/>
      <c r="BI101" s="173"/>
      <c r="BJ101" s="173"/>
      <c r="BK101" s="30"/>
      <c r="BL101" s="26"/>
      <c r="BM101" s="48"/>
      <c r="BN101" s="48"/>
      <c r="BO101" s="173"/>
      <c r="BP101" s="173"/>
      <c r="BQ101" s="30"/>
      <c r="BR101" s="26"/>
      <c r="BS101" s="48"/>
      <c r="BT101" s="48"/>
      <c r="BU101" s="173"/>
      <c r="BV101" s="173"/>
      <c r="BW101" s="30"/>
      <c r="BX101" s="26"/>
      <c r="BY101" s="48"/>
      <c r="BZ101" s="48"/>
      <c r="CA101" s="173"/>
      <c r="CB101" s="173"/>
      <c r="CC101" s="30"/>
      <c r="CD101" s="26"/>
      <c r="CE101" s="48"/>
      <c r="CF101" s="48"/>
      <c r="CG101" s="173"/>
      <c r="CH101" s="173"/>
      <c r="CI101" s="30"/>
      <c r="CJ101" s="26"/>
      <c r="CK101" s="48"/>
      <c r="CL101" s="48"/>
      <c r="CM101" s="173"/>
      <c r="CN101" s="185"/>
      <c r="CO101" s="94"/>
      <c r="CP101" s="95"/>
    </row>
    <row r="102" spans="1:94" ht="49.5" customHeight="1" x14ac:dyDescent="0.2">
      <c r="A102" s="89" t="s">
        <v>286</v>
      </c>
      <c r="B102" s="90" t="s">
        <v>943</v>
      </c>
      <c r="C102" s="46" t="s">
        <v>790</v>
      </c>
      <c r="D102" s="28" t="s">
        <v>175</v>
      </c>
      <c r="E102" s="31" t="s">
        <v>840</v>
      </c>
      <c r="F102" s="47" t="s">
        <v>841</v>
      </c>
      <c r="G102" s="91" t="s">
        <v>16</v>
      </c>
      <c r="H102" s="27" t="s">
        <v>886</v>
      </c>
      <c r="I102" s="92">
        <v>20</v>
      </c>
      <c r="J102" s="92">
        <v>5</v>
      </c>
      <c r="K102" s="92">
        <f t="shared" si="2"/>
        <v>100</v>
      </c>
      <c r="L102" s="93" t="str" cm="1">
        <f t="array" ref="L102">_xlfn.IFS(K102&lt;=0,"No aplica",K102&lt;=39,"Débil",K102&lt;=59,"Necesita mejora",K102&lt;=79,"Aceptable",K102&lt;=100,"Fuerte")</f>
        <v>Fuerte</v>
      </c>
      <c r="M102" s="91" t="str" cm="1">
        <f t="array" ref="M102">_xlfn.IFS(AND(G102="Bajo",L102="Fuerte"),"Bajo",AND(G102="Bajo",L102="Aceptable"),"Bajo",AND(G102="Bajo",L102="Necesita mejora"),"Moderado",AND(G102="Bajo",L102="Débil"),"Por encima del promedio",AND(G102="Moderado",L102="Fuerte"),"Bajo",AND(G102="Moderado",L102="Aceptable"),"Moderado",AND(G102="Moderado",L102="Necesita mejora"),"Por encima del promedio",AND(G102="Moderado",L102="Débil"),"Alto",AND(G102="Por encima del promedio",L102="Fuerte"),"Moderado",AND(G102="Por encima del promedio",L102="Aceptable"),"Por encima del promedio",AND(G102="Por encima del promedio",L102="Necesita mejora"),"Alto",AND(G102="Por encima del promedio",L102="Débil"),"Alto",AND(G102="Alto",L102="Fuerte"),"Por encima del promedio",AND(G102="Alto",L102="Aceptable"),"Alto",AND(G102="Alto",L102="Necesita mejora"),"Alto",AND(G102="Alto",L102="Débil"),"Alto")</f>
        <v>Moderado</v>
      </c>
      <c r="N102" s="29" t="str" cm="1">
        <f t="array" ref="N102">_xlfn.IFS(M102="Bajo","Asumir",M102="Moderado","Reducir",M102="Por encima del promedio","Evitar",M102="Alto","Evitar")</f>
        <v>Reducir</v>
      </c>
      <c r="O102" s="24" t="s">
        <v>927</v>
      </c>
      <c r="P102" s="26" t="s">
        <v>900</v>
      </c>
      <c r="Q102" s="24" t="s">
        <v>673</v>
      </c>
      <c r="R102" s="48">
        <v>44562</v>
      </c>
      <c r="S102" s="48">
        <v>44926</v>
      </c>
      <c r="T102" s="26" t="s">
        <v>902</v>
      </c>
      <c r="U102" s="30"/>
      <c r="V102" s="26"/>
      <c r="W102" s="48"/>
      <c r="X102" s="48"/>
      <c r="Y102" s="173"/>
      <c r="Z102" s="173"/>
      <c r="AA102" s="30"/>
      <c r="AB102" s="26"/>
      <c r="AC102" s="48"/>
      <c r="AD102" s="48"/>
      <c r="AE102" s="173"/>
      <c r="AF102" s="173"/>
      <c r="AG102" s="30"/>
      <c r="AH102" s="26"/>
      <c r="AI102" s="48"/>
      <c r="AJ102" s="48"/>
      <c r="AK102" s="173"/>
      <c r="AL102" s="173"/>
      <c r="AM102" s="30"/>
      <c r="AN102" s="26"/>
      <c r="AO102" s="48"/>
      <c r="AP102" s="48"/>
      <c r="AQ102" s="173"/>
      <c r="AR102" s="173"/>
      <c r="AS102" s="30"/>
      <c r="AT102" s="26"/>
      <c r="AU102" s="48"/>
      <c r="AV102" s="48"/>
      <c r="AW102" s="173"/>
      <c r="AX102" s="173"/>
      <c r="AY102" s="30"/>
      <c r="AZ102" s="26"/>
      <c r="BA102" s="48"/>
      <c r="BB102" s="48"/>
      <c r="BC102" s="173"/>
      <c r="BD102" s="173"/>
      <c r="BE102" s="30"/>
      <c r="BF102" s="26"/>
      <c r="BG102" s="48"/>
      <c r="BH102" s="48"/>
      <c r="BI102" s="173"/>
      <c r="BJ102" s="173"/>
      <c r="BK102" s="30"/>
      <c r="BL102" s="26"/>
      <c r="BM102" s="48"/>
      <c r="BN102" s="48"/>
      <c r="BO102" s="173"/>
      <c r="BP102" s="173"/>
      <c r="BQ102" s="30"/>
      <c r="BR102" s="26"/>
      <c r="BS102" s="48"/>
      <c r="BT102" s="48"/>
      <c r="BU102" s="173"/>
      <c r="BV102" s="173"/>
      <c r="BW102" s="30"/>
      <c r="BX102" s="26"/>
      <c r="BY102" s="48"/>
      <c r="BZ102" s="48"/>
      <c r="CA102" s="173"/>
      <c r="CB102" s="173"/>
      <c r="CC102" s="30"/>
      <c r="CD102" s="26"/>
      <c r="CE102" s="48"/>
      <c r="CF102" s="48"/>
      <c r="CG102" s="173"/>
      <c r="CH102" s="173"/>
      <c r="CI102" s="30"/>
      <c r="CJ102" s="26"/>
      <c r="CK102" s="48"/>
      <c r="CL102" s="48"/>
      <c r="CM102" s="173"/>
      <c r="CN102" s="185"/>
      <c r="CO102" s="94"/>
      <c r="CP102" s="95"/>
    </row>
    <row r="103" spans="1:94" ht="49.5" customHeight="1" x14ac:dyDescent="0.2">
      <c r="A103" s="89" t="s">
        <v>287</v>
      </c>
      <c r="B103" s="90" t="s">
        <v>942</v>
      </c>
      <c r="C103" s="46" t="s">
        <v>791</v>
      </c>
      <c r="D103" s="28" t="s">
        <v>152</v>
      </c>
      <c r="E103" s="31" t="s">
        <v>842</v>
      </c>
      <c r="F103" s="47" t="s">
        <v>843</v>
      </c>
      <c r="G103" s="91" t="s">
        <v>19</v>
      </c>
      <c r="H103" s="27" t="s">
        <v>887</v>
      </c>
      <c r="I103" s="92">
        <v>20</v>
      </c>
      <c r="J103" s="92">
        <v>5</v>
      </c>
      <c r="K103" s="92">
        <f t="shared" si="2"/>
        <v>100</v>
      </c>
      <c r="L103" s="93" t="str" cm="1">
        <f t="array" ref="L103">_xlfn.IFS(K103&lt;=0,"No aplica",K103&lt;=39,"Débil",K103&lt;=59,"Necesita mejora",K103&lt;=79,"Aceptable",K103&lt;=100,"Fuerte")</f>
        <v>Fuerte</v>
      </c>
      <c r="M103" s="91" t="str" cm="1">
        <f t="array" ref="M103">_xlfn.IFS(AND(G103="Bajo",L103="Fuerte"),"Bajo",AND(G103="Bajo",L103="Aceptable"),"Bajo",AND(G103="Bajo",L103="Necesita mejora"),"Moderado",AND(G103="Bajo",L103="Débil"),"Por encima del promedio",AND(G103="Moderado",L103="Fuerte"),"Bajo",AND(G103="Moderado",L103="Aceptable"),"Moderado",AND(G103="Moderado",L103="Necesita mejora"),"Por encima del promedio",AND(G103="Moderado",L103="Débil"),"Alto",AND(G103="Por encima del promedio",L103="Fuerte"),"Moderado",AND(G103="Por encima del promedio",L103="Aceptable"),"Por encima del promedio",AND(G103="Por encima del promedio",L103="Necesita mejora"),"Alto",AND(G103="Por encima del promedio",L103="Débil"),"Alto",AND(G103="Alto",L103="Fuerte"),"Por encima del promedio",AND(G103="Alto",L103="Aceptable"),"Alto",AND(G103="Alto",L103="Necesita mejora"),"Alto",AND(G103="Alto",L103="Débil"),"Alto")</f>
        <v>Bajo</v>
      </c>
      <c r="N103" s="29" t="str" cm="1">
        <f t="array" ref="N103">_xlfn.IFS(M103="Bajo","Asumir",M103="Moderado","Reducir",M103="Por encima del promedio","Evitar",M103="Alto","Evitar")</f>
        <v>Asumir</v>
      </c>
      <c r="O103" s="24" t="s">
        <v>928</v>
      </c>
      <c r="P103" s="26" t="s">
        <v>906</v>
      </c>
      <c r="Q103" s="24" t="s">
        <v>901</v>
      </c>
      <c r="R103" s="48">
        <v>44562</v>
      </c>
      <c r="S103" s="48">
        <v>44926</v>
      </c>
      <c r="T103" s="26" t="s">
        <v>902</v>
      </c>
      <c r="U103" s="30"/>
      <c r="V103" s="26"/>
      <c r="W103" s="48"/>
      <c r="X103" s="48"/>
      <c r="Y103" s="173"/>
      <c r="Z103" s="173"/>
      <c r="AA103" s="30"/>
      <c r="AB103" s="26"/>
      <c r="AC103" s="48"/>
      <c r="AD103" s="48"/>
      <c r="AE103" s="173"/>
      <c r="AF103" s="173"/>
      <c r="AG103" s="30"/>
      <c r="AH103" s="26"/>
      <c r="AI103" s="48"/>
      <c r="AJ103" s="48"/>
      <c r="AK103" s="173"/>
      <c r="AL103" s="173"/>
      <c r="AM103" s="30"/>
      <c r="AN103" s="26"/>
      <c r="AO103" s="48"/>
      <c r="AP103" s="48"/>
      <c r="AQ103" s="173"/>
      <c r="AR103" s="173"/>
      <c r="AS103" s="30"/>
      <c r="AT103" s="26"/>
      <c r="AU103" s="48"/>
      <c r="AV103" s="48"/>
      <c r="AW103" s="173"/>
      <c r="AX103" s="173"/>
      <c r="AY103" s="30"/>
      <c r="AZ103" s="26"/>
      <c r="BA103" s="48"/>
      <c r="BB103" s="48"/>
      <c r="BC103" s="173"/>
      <c r="BD103" s="173"/>
      <c r="BE103" s="30"/>
      <c r="BF103" s="26"/>
      <c r="BG103" s="48"/>
      <c r="BH103" s="48"/>
      <c r="BI103" s="173"/>
      <c r="BJ103" s="173"/>
      <c r="BK103" s="30"/>
      <c r="BL103" s="26"/>
      <c r="BM103" s="48"/>
      <c r="BN103" s="48"/>
      <c r="BO103" s="173"/>
      <c r="BP103" s="173"/>
      <c r="BQ103" s="30"/>
      <c r="BR103" s="26"/>
      <c r="BS103" s="48"/>
      <c r="BT103" s="48"/>
      <c r="BU103" s="173"/>
      <c r="BV103" s="173"/>
      <c r="BW103" s="30"/>
      <c r="BX103" s="26"/>
      <c r="BY103" s="48"/>
      <c r="BZ103" s="48"/>
      <c r="CA103" s="173"/>
      <c r="CB103" s="173"/>
      <c r="CC103" s="30"/>
      <c r="CD103" s="26"/>
      <c r="CE103" s="48"/>
      <c r="CF103" s="48"/>
      <c r="CG103" s="173"/>
      <c r="CH103" s="173"/>
      <c r="CI103" s="30"/>
      <c r="CJ103" s="26"/>
      <c r="CK103" s="48"/>
      <c r="CL103" s="48"/>
      <c r="CM103" s="173"/>
      <c r="CN103" s="185"/>
      <c r="CO103" s="94"/>
      <c r="CP103" s="95"/>
    </row>
    <row r="104" spans="1:94" ht="49.5" customHeight="1" x14ac:dyDescent="0.2">
      <c r="A104" s="89" t="s">
        <v>288</v>
      </c>
      <c r="B104" s="90" t="s">
        <v>944</v>
      </c>
      <c r="C104" s="46" t="s">
        <v>792</v>
      </c>
      <c r="D104" s="28" t="s">
        <v>175</v>
      </c>
      <c r="E104" s="31" t="s">
        <v>844</v>
      </c>
      <c r="F104" s="47" t="s">
        <v>845</v>
      </c>
      <c r="G104" s="91" t="s">
        <v>48</v>
      </c>
      <c r="H104" s="27" t="s">
        <v>888</v>
      </c>
      <c r="I104" s="92">
        <v>20</v>
      </c>
      <c r="J104" s="92">
        <v>4</v>
      </c>
      <c r="K104" s="92">
        <f t="shared" si="2"/>
        <v>80</v>
      </c>
      <c r="L104" s="93" t="str" cm="1">
        <f t="array" ref="L104">_xlfn.IFS(K104&lt;=0,"No aplica",K104&lt;=39,"Débil",K104&lt;=59,"Necesita mejora",K104&lt;=79,"Aceptable",K104&lt;=100,"Fuerte")</f>
        <v>Fuerte</v>
      </c>
      <c r="M104" s="91" t="str" cm="1">
        <f t="array" ref="M104">_xlfn.IFS(AND(G104="Bajo",L104="Fuerte"),"Bajo",AND(G104="Bajo",L104="Aceptable"),"Bajo",AND(G104="Bajo",L104="Necesita mejora"),"Moderado",AND(G104="Bajo",L104="Débil"),"Por encima del promedio",AND(G104="Moderado",L104="Fuerte"),"Bajo",AND(G104="Moderado",L104="Aceptable"),"Moderado",AND(G104="Moderado",L104="Necesita mejora"),"Por encima del promedio",AND(G104="Moderado",L104="Débil"),"Alto",AND(G104="Por encima del promedio",L104="Fuerte"),"Moderado",AND(G104="Por encima del promedio",L104="Aceptable"),"Por encima del promedio",AND(G104="Por encima del promedio",L104="Necesita mejora"),"Alto",AND(G104="Por encima del promedio",L104="Débil"),"Alto",AND(G104="Alto",L104="Fuerte"),"Por encima del promedio",AND(G104="Alto",L104="Aceptable"),"Alto",AND(G104="Alto",L104="Necesita mejora"),"Alto",AND(G104="Alto",L104="Débil"),"Alto")</f>
        <v>Bajo</v>
      </c>
      <c r="N104" s="29" t="str" cm="1">
        <f t="array" ref="N104">_xlfn.IFS(M104="Bajo","Asumir",M104="Moderado","Reducir",M104="Por encima del promedio","Evitar",M104="Alto","Evitar")</f>
        <v>Asumir</v>
      </c>
      <c r="O104" s="24" t="s">
        <v>929</v>
      </c>
      <c r="P104" s="26" t="s">
        <v>904</v>
      </c>
      <c r="Q104" s="24" t="s">
        <v>901</v>
      </c>
      <c r="R104" s="48">
        <v>44562</v>
      </c>
      <c r="S104" s="48">
        <v>44926</v>
      </c>
      <c r="T104" s="26" t="s">
        <v>902</v>
      </c>
      <c r="U104" s="30"/>
      <c r="V104" s="26"/>
      <c r="W104" s="48"/>
      <c r="X104" s="48"/>
      <c r="Y104" s="173"/>
      <c r="Z104" s="173"/>
      <c r="AA104" s="30"/>
      <c r="AB104" s="26"/>
      <c r="AC104" s="48"/>
      <c r="AD104" s="48"/>
      <c r="AE104" s="173"/>
      <c r="AF104" s="173"/>
      <c r="AG104" s="30"/>
      <c r="AH104" s="26"/>
      <c r="AI104" s="48"/>
      <c r="AJ104" s="48"/>
      <c r="AK104" s="173"/>
      <c r="AL104" s="173"/>
      <c r="AM104" s="30"/>
      <c r="AN104" s="26"/>
      <c r="AO104" s="48"/>
      <c r="AP104" s="48"/>
      <c r="AQ104" s="173"/>
      <c r="AR104" s="173"/>
      <c r="AS104" s="30"/>
      <c r="AT104" s="26"/>
      <c r="AU104" s="48"/>
      <c r="AV104" s="48"/>
      <c r="AW104" s="173"/>
      <c r="AX104" s="173"/>
      <c r="AY104" s="30"/>
      <c r="AZ104" s="26"/>
      <c r="BA104" s="48"/>
      <c r="BB104" s="48"/>
      <c r="BC104" s="173"/>
      <c r="BD104" s="173"/>
      <c r="BE104" s="30"/>
      <c r="BF104" s="26"/>
      <c r="BG104" s="48"/>
      <c r="BH104" s="48"/>
      <c r="BI104" s="173"/>
      <c r="BJ104" s="173"/>
      <c r="BK104" s="30"/>
      <c r="BL104" s="26"/>
      <c r="BM104" s="48"/>
      <c r="BN104" s="48"/>
      <c r="BO104" s="173"/>
      <c r="BP104" s="173"/>
      <c r="BQ104" s="30"/>
      <c r="BR104" s="26"/>
      <c r="BS104" s="48"/>
      <c r="BT104" s="48"/>
      <c r="BU104" s="173"/>
      <c r="BV104" s="173"/>
      <c r="BW104" s="30"/>
      <c r="BX104" s="26"/>
      <c r="BY104" s="48"/>
      <c r="BZ104" s="48"/>
      <c r="CA104" s="173"/>
      <c r="CB104" s="173"/>
      <c r="CC104" s="30"/>
      <c r="CD104" s="26"/>
      <c r="CE104" s="48"/>
      <c r="CF104" s="48"/>
      <c r="CG104" s="173"/>
      <c r="CH104" s="173"/>
      <c r="CI104" s="30"/>
      <c r="CJ104" s="26"/>
      <c r="CK104" s="48"/>
      <c r="CL104" s="48"/>
      <c r="CM104" s="173"/>
      <c r="CN104" s="185"/>
      <c r="CO104" s="94"/>
      <c r="CP104" s="95"/>
    </row>
    <row r="105" spans="1:94" ht="49.5" customHeight="1" x14ac:dyDescent="0.2">
      <c r="A105" s="89" t="s">
        <v>289</v>
      </c>
      <c r="B105" s="90" t="s">
        <v>943</v>
      </c>
      <c r="C105" s="46" t="s">
        <v>793</v>
      </c>
      <c r="D105" s="28" t="s">
        <v>175</v>
      </c>
      <c r="E105" s="31" t="s">
        <v>846</v>
      </c>
      <c r="F105" s="47" t="s">
        <v>847</v>
      </c>
      <c r="G105" s="91" t="s">
        <v>48</v>
      </c>
      <c r="H105" s="27" t="s">
        <v>889</v>
      </c>
      <c r="I105" s="92">
        <v>20</v>
      </c>
      <c r="J105" s="92">
        <v>4</v>
      </c>
      <c r="K105" s="92">
        <f t="shared" si="2"/>
        <v>80</v>
      </c>
      <c r="L105" s="93" t="str" cm="1">
        <f t="array" ref="L105">_xlfn.IFS(K105&lt;=0,"No aplica",K105&lt;=39,"Débil",K105&lt;=59,"Necesita mejora",K105&lt;=79,"Aceptable",K105&lt;=100,"Fuerte")</f>
        <v>Fuerte</v>
      </c>
      <c r="M105" s="91" t="str" cm="1">
        <f t="array" ref="M105">_xlfn.IFS(AND(G105="Bajo",L105="Fuerte"),"Bajo",AND(G105="Bajo",L105="Aceptable"),"Bajo",AND(G105="Bajo",L105="Necesita mejora"),"Moderado",AND(G105="Bajo",L105="Débil"),"Por encima del promedio",AND(G105="Moderado",L105="Fuerte"),"Bajo",AND(G105="Moderado",L105="Aceptable"),"Moderado",AND(G105="Moderado",L105="Necesita mejora"),"Por encima del promedio",AND(G105="Moderado",L105="Débil"),"Alto",AND(G105="Por encima del promedio",L105="Fuerte"),"Moderado",AND(G105="Por encima del promedio",L105="Aceptable"),"Por encima del promedio",AND(G105="Por encima del promedio",L105="Necesita mejora"),"Alto",AND(G105="Por encima del promedio",L105="Débil"),"Alto",AND(G105="Alto",L105="Fuerte"),"Por encima del promedio",AND(G105="Alto",L105="Aceptable"),"Alto",AND(G105="Alto",L105="Necesita mejora"),"Alto",AND(G105="Alto",L105="Débil"),"Alto")</f>
        <v>Bajo</v>
      </c>
      <c r="N105" s="29" t="str" cm="1">
        <f t="array" ref="N105">_xlfn.IFS(M105="Bajo","Asumir",M105="Moderado","Reducir",M105="Por encima del promedio","Evitar",M105="Alto","Evitar")</f>
        <v>Asumir</v>
      </c>
      <c r="O105" s="24" t="s">
        <v>930</v>
      </c>
      <c r="P105" s="26" t="s">
        <v>900</v>
      </c>
      <c r="Q105" s="24" t="s">
        <v>901</v>
      </c>
      <c r="R105" s="48">
        <v>44562</v>
      </c>
      <c r="S105" s="48">
        <v>44926</v>
      </c>
      <c r="T105" s="26" t="s">
        <v>902</v>
      </c>
      <c r="U105" s="30"/>
      <c r="V105" s="26"/>
      <c r="W105" s="48"/>
      <c r="X105" s="48"/>
      <c r="Y105" s="173"/>
      <c r="Z105" s="173"/>
      <c r="AA105" s="30"/>
      <c r="AB105" s="26"/>
      <c r="AC105" s="48"/>
      <c r="AD105" s="48"/>
      <c r="AE105" s="173"/>
      <c r="AF105" s="173"/>
      <c r="AG105" s="30"/>
      <c r="AH105" s="26"/>
      <c r="AI105" s="48"/>
      <c r="AJ105" s="48"/>
      <c r="AK105" s="173"/>
      <c r="AL105" s="173"/>
      <c r="AM105" s="30"/>
      <c r="AN105" s="26"/>
      <c r="AO105" s="48"/>
      <c r="AP105" s="48"/>
      <c r="AQ105" s="173"/>
      <c r="AR105" s="173"/>
      <c r="AS105" s="30"/>
      <c r="AT105" s="26"/>
      <c r="AU105" s="48"/>
      <c r="AV105" s="48"/>
      <c r="AW105" s="173"/>
      <c r="AX105" s="173"/>
      <c r="AY105" s="30"/>
      <c r="AZ105" s="26"/>
      <c r="BA105" s="48"/>
      <c r="BB105" s="48"/>
      <c r="BC105" s="173"/>
      <c r="BD105" s="173"/>
      <c r="BE105" s="30"/>
      <c r="BF105" s="26"/>
      <c r="BG105" s="48"/>
      <c r="BH105" s="48"/>
      <c r="BI105" s="173"/>
      <c r="BJ105" s="173"/>
      <c r="BK105" s="30"/>
      <c r="BL105" s="26"/>
      <c r="BM105" s="48"/>
      <c r="BN105" s="48"/>
      <c r="BO105" s="173"/>
      <c r="BP105" s="173"/>
      <c r="BQ105" s="30"/>
      <c r="BR105" s="26"/>
      <c r="BS105" s="48"/>
      <c r="BT105" s="48"/>
      <c r="BU105" s="173"/>
      <c r="BV105" s="173"/>
      <c r="BW105" s="30"/>
      <c r="BX105" s="26"/>
      <c r="BY105" s="48"/>
      <c r="BZ105" s="48"/>
      <c r="CA105" s="173"/>
      <c r="CB105" s="173"/>
      <c r="CC105" s="30"/>
      <c r="CD105" s="26"/>
      <c r="CE105" s="48"/>
      <c r="CF105" s="48"/>
      <c r="CG105" s="173"/>
      <c r="CH105" s="173"/>
      <c r="CI105" s="30"/>
      <c r="CJ105" s="26"/>
      <c r="CK105" s="48"/>
      <c r="CL105" s="48"/>
      <c r="CM105" s="173"/>
      <c r="CN105" s="185"/>
      <c r="CO105" s="94"/>
      <c r="CP105" s="95"/>
    </row>
    <row r="106" spans="1:94" ht="49.5" customHeight="1" x14ac:dyDescent="0.2">
      <c r="A106" s="89" t="s">
        <v>290</v>
      </c>
      <c r="B106" s="90" t="s">
        <v>942</v>
      </c>
      <c r="C106" s="46" t="s">
        <v>794</v>
      </c>
      <c r="D106" s="28" t="s">
        <v>152</v>
      </c>
      <c r="E106" s="31" t="s">
        <v>848</v>
      </c>
      <c r="F106" s="47" t="s">
        <v>849</v>
      </c>
      <c r="G106" s="91" t="s">
        <v>16</v>
      </c>
      <c r="H106" s="27" t="s">
        <v>890</v>
      </c>
      <c r="I106" s="92">
        <v>15</v>
      </c>
      <c r="J106" s="92">
        <v>5</v>
      </c>
      <c r="K106" s="92">
        <f t="shared" si="2"/>
        <v>75</v>
      </c>
      <c r="L106" s="93" t="str" cm="1">
        <f t="array" ref="L106">_xlfn.IFS(K106&lt;=0,"No aplica",K106&lt;=39,"Débil",K106&lt;=59,"Necesita mejora",K106&lt;=79,"Aceptable",K106&lt;=100,"Fuerte")</f>
        <v>Aceptable</v>
      </c>
      <c r="M106" s="91" t="str" cm="1">
        <f t="array" ref="M106">_xlfn.IFS(AND(G106="Bajo",L106="Fuerte"),"Bajo",AND(G106="Bajo",L106="Aceptable"),"Bajo",AND(G106="Bajo",L106="Necesita mejora"),"Moderado",AND(G106="Bajo",L106="Débil"),"Por encima del promedio",AND(G106="Moderado",L106="Fuerte"),"Bajo",AND(G106="Moderado",L106="Aceptable"),"Moderado",AND(G106="Moderado",L106="Necesita mejora"),"Por encima del promedio",AND(G106="Moderado",L106="Débil"),"Alto",AND(G106="Por encima del promedio",L106="Fuerte"),"Moderado",AND(G106="Por encima del promedio",L106="Aceptable"),"Por encima del promedio",AND(G106="Por encima del promedio",L106="Necesita mejora"),"Alto",AND(G106="Por encima del promedio",L106="Débil"),"Alto",AND(G106="Alto",L106="Fuerte"),"Por encima del promedio",AND(G106="Alto",L106="Aceptable"),"Alto",AND(G106="Alto",L106="Necesita mejora"),"Alto",AND(G106="Alto",L106="Débil"),"Alto")</f>
        <v>Por encima del promedio</v>
      </c>
      <c r="N106" s="29" t="str" cm="1">
        <f t="array" ref="N106">_xlfn.IFS(M106="Bajo","Asumir",M106="Moderado","Reducir",M106="Por encima del promedio","Evitar",M106="Alto","Evitar")</f>
        <v>Evitar</v>
      </c>
      <c r="O106" s="24" t="s">
        <v>931</v>
      </c>
      <c r="P106" s="26" t="s">
        <v>906</v>
      </c>
      <c r="Q106" s="24" t="s">
        <v>381</v>
      </c>
      <c r="R106" s="48">
        <v>44562</v>
      </c>
      <c r="S106" s="48">
        <v>44926</v>
      </c>
      <c r="T106" s="26" t="s">
        <v>902</v>
      </c>
      <c r="U106" s="30"/>
      <c r="V106" s="26"/>
      <c r="W106" s="48"/>
      <c r="X106" s="48"/>
      <c r="Y106" s="173"/>
      <c r="Z106" s="173"/>
      <c r="AA106" s="30"/>
      <c r="AB106" s="26"/>
      <c r="AC106" s="48"/>
      <c r="AD106" s="48"/>
      <c r="AE106" s="173"/>
      <c r="AF106" s="173"/>
      <c r="AG106" s="30"/>
      <c r="AH106" s="26"/>
      <c r="AI106" s="48"/>
      <c r="AJ106" s="48"/>
      <c r="AK106" s="173"/>
      <c r="AL106" s="173"/>
      <c r="AM106" s="30"/>
      <c r="AN106" s="26"/>
      <c r="AO106" s="48"/>
      <c r="AP106" s="48"/>
      <c r="AQ106" s="173"/>
      <c r="AR106" s="173"/>
      <c r="AS106" s="30"/>
      <c r="AT106" s="26"/>
      <c r="AU106" s="48"/>
      <c r="AV106" s="48"/>
      <c r="AW106" s="173"/>
      <c r="AX106" s="173"/>
      <c r="AY106" s="30"/>
      <c r="AZ106" s="26"/>
      <c r="BA106" s="48"/>
      <c r="BB106" s="48"/>
      <c r="BC106" s="173"/>
      <c r="BD106" s="173"/>
      <c r="BE106" s="30"/>
      <c r="BF106" s="26"/>
      <c r="BG106" s="48"/>
      <c r="BH106" s="48"/>
      <c r="BI106" s="173"/>
      <c r="BJ106" s="173"/>
      <c r="BK106" s="30"/>
      <c r="BL106" s="26"/>
      <c r="BM106" s="48"/>
      <c r="BN106" s="48"/>
      <c r="BO106" s="173"/>
      <c r="BP106" s="173"/>
      <c r="BQ106" s="30"/>
      <c r="BR106" s="26"/>
      <c r="BS106" s="48"/>
      <c r="BT106" s="48"/>
      <c r="BU106" s="173"/>
      <c r="BV106" s="173"/>
      <c r="BW106" s="30"/>
      <c r="BX106" s="26"/>
      <c r="BY106" s="48"/>
      <c r="BZ106" s="48"/>
      <c r="CA106" s="173"/>
      <c r="CB106" s="173"/>
      <c r="CC106" s="30"/>
      <c r="CD106" s="26"/>
      <c r="CE106" s="48"/>
      <c r="CF106" s="48"/>
      <c r="CG106" s="173"/>
      <c r="CH106" s="173"/>
      <c r="CI106" s="30"/>
      <c r="CJ106" s="26"/>
      <c r="CK106" s="48"/>
      <c r="CL106" s="48"/>
      <c r="CM106" s="173"/>
      <c r="CN106" s="185"/>
      <c r="CO106" s="94"/>
      <c r="CP106" s="95"/>
    </row>
    <row r="107" spans="1:94" ht="49.5" customHeight="1" x14ac:dyDescent="0.2">
      <c r="A107" s="89" t="s">
        <v>291</v>
      </c>
      <c r="B107" s="90" t="s">
        <v>943</v>
      </c>
      <c r="C107" s="46" t="s">
        <v>795</v>
      </c>
      <c r="D107" s="28" t="s">
        <v>175</v>
      </c>
      <c r="E107" s="31" t="s">
        <v>850</v>
      </c>
      <c r="F107" s="47" t="s">
        <v>851</v>
      </c>
      <c r="G107" s="91" t="s">
        <v>16</v>
      </c>
      <c r="H107" s="27" t="s">
        <v>891</v>
      </c>
      <c r="I107" s="92">
        <v>15</v>
      </c>
      <c r="J107" s="92">
        <v>5</v>
      </c>
      <c r="K107" s="92">
        <f t="shared" si="2"/>
        <v>75</v>
      </c>
      <c r="L107" s="93" t="str" cm="1">
        <f t="array" ref="L107">_xlfn.IFS(K107&lt;=0,"No aplica",K107&lt;=39,"Débil",K107&lt;=59,"Necesita mejora",K107&lt;=79,"Aceptable",K107&lt;=100,"Fuerte")</f>
        <v>Aceptable</v>
      </c>
      <c r="M107" s="91" t="str" cm="1">
        <f t="array" ref="M107">_xlfn.IFS(AND(G107="Bajo",L107="Fuerte"),"Bajo",AND(G107="Bajo",L107="Aceptable"),"Bajo",AND(G107="Bajo",L107="Necesita mejora"),"Moderado",AND(G107="Bajo",L107="Débil"),"Por encima del promedio",AND(G107="Moderado",L107="Fuerte"),"Bajo",AND(G107="Moderado",L107="Aceptable"),"Moderado",AND(G107="Moderado",L107="Necesita mejora"),"Por encima del promedio",AND(G107="Moderado",L107="Débil"),"Alto",AND(G107="Por encima del promedio",L107="Fuerte"),"Moderado",AND(G107="Por encima del promedio",L107="Aceptable"),"Por encima del promedio",AND(G107="Por encima del promedio",L107="Necesita mejora"),"Alto",AND(G107="Por encima del promedio",L107="Débil"),"Alto",AND(G107="Alto",L107="Fuerte"),"Por encima del promedio",AND(G107="Alto",L107="Aceptable"),"Alto",AND(G107="Alto",L107="Necesita mejora"),"Alto",AND(G107="Alto",L107="Débil"),"Alto")</f>
        <v>Por encima del promedio</v>
      </c>
      <c r="N107" s="29" t="str" cm="1">
        <f t="array" ref="N107">_xlfn.IFS(M107="Bajo","Asumir",M107="Moderado","Reducir",M107="Por encima del promedio","Evitar",M107="Alto","Evitar")</f>
        <v>Evitar</v>
      </c>
      <c r="O107" s="24" t="s">
        <v>932</v>
      </c>
      <c r="P107" s="26" t="s">
        <v>900</v>
      </c>
      <c r="Q107" s="24" t="s">
        <v>381</v>
      </c>
      <c r="R107" s="48">
        <v>44562</v>
      </c>
      <c r="S107" s="48">
        <v>44926</v>
      </c>
      <c r="T107" s="26" t="s">
        <v>902</v>
      </c>
      <c r="U107" s="30"/>
      <c r="V107" s="26"/>
      <c r="W107" s="48"/>
      <c r="X107" s="48"/>
      <c r="Y107" s="173"/>
      <c r="Z107" s="173"/>
      <c r="AA107" s="30"/>
      <c r="AB107" s="26"/>
      <c r="AC107" s="48"/>
      <c r="AD107" s="48"/>
      <c r="AE107" s="173"/>
      <c r="AF107" s="173"/>
      <c r="AG107" s="30"/>
      <c r="AH107" s="26"/>
      <c r="AI107" s="48"/>
      <c r="AJ107" s="48"/>
      <c r="AK107" s="173"/>
      <c r="AL107" s="173"/>
      <c r="AM107" s="30"/>
      <c r="AN107" s="26"/>
      <c r="AO107" s="48"/>
      <c r="AP107" s="48"/>
      <c r="AQ107" s="173"/>
      <c r="AR107" s="173"/>
      <c r="AS107" s="30"/>
      <c r="AT107" s="26"/>
      <c r="AU107" s="48"/>
      <c r="AV107" s="48"/>
      <c r="AW107" s="173"/>
      <c r="AX107" s="173"/>
      <c r="AY107" s="30"/>
      <c r="AZ107" s="26"/>
      <c r="BA107" s="48"/>
      <c r="BB107" s="48"/>
      <c r="BC107" s="173"/>
      <c r="BD107" s="173"/>
      <c r="BE107" s="30"/>
      <c r="BF107" s="26"/>
      <c r="BG107" s="48"/>
      <c r="BH107" s="48"/>
      <c r="BI107" s="173"/>
      <c r="BJ107" s="173"/>
      <c r="BK107" s="30"/>
      <c r="BL107" s="26"/>
      <c r="BM107" s="48"/>
      <c r="BN107" s="48"/>
      <c r="BO107" s="173"/>
      <c r="BP107" s="173"/>
      <c r="BQ107" s="30"/>
      <c r="BR107" s="26"/>
      <c r="BS107" s="48"/>
      <c r="BT107" s="48"/>
      <c r="BU107" s="173"/>
      <c r="BV107" s="173"/>
      <c r="BW107" s="30"/>
      <c r="BX107" s="26"/>
      <c r="BY107" s="48"/>
      <c r="BZ107" s="48"/>
      <c r="CA107" s="173"/>
      <c r="CB107" s="173"/>
      <c r="CC107" s="30"/>
      <c r="CD107" s="26"/>
      <c r="CE107" s="48"/>
      <c r="CF107" s="48"/>
      <c r="CG107" s="173"/>
      <c r="CH107" s="173"/>
      <c r="CI107" s="30"/>
      <c r="CJ107" s="26"/>
      <c r="CK107" s="48"/>
      <c r="CL107" s="48"/>
      <c r="CM107" s="173"/>
      <c r="CN107" s="185"/>
      <c r="CO107" s="94"/>
      <c r="CP107" s="95"/>
    </row>
    <row r="108" spans="1:94" ht="49.5" customHeight="1" x14ac:dyDescent="0.2">
      <c r="A108" s="89" t="s">
        <v>292</v>
      </c>
      <c r="B108" s="90" t="s">
        <v>942</v>
      </c>
      <c r="C108" s="46" t="s">
        <v>796</v>
      </c>
      <c r="D108" s="28" t="s">
        <v>152</v>
      </c>
      <c r="E108" s="31" t="s">
        <v>852</v>
      </c>
      <c r="F108" s="47" t="s">
        <v>853</v>
      </c>
      <c r="G108" s="91" t="s">
        <v>16</v>
      </c>
      <c r="H108" s="27" t="s">
        <v>892</v>
      </c>
      <c r="I108" s="92">
        <v>20</v>
      </c>
      <c r="J108" s="92">
        <v>3</v>
      </c>
      <c r="K108" s="92">
        <f t="shared" si="2"/>
        <v>60</v>
      </c>
      <c r="L108" s="93" t="str" cm="1">
        <f t="array" ref="L108">_xlfn.IFS(K108&lt;=0,"No aplica",K108&lt;=39,"Débil",K108&lt;=59,"Necesita mejora",K108&lt;=79,"Aceptable",K108&lt;=100,"Fuerte")</f>
        <v>Aceptable</v>
      </c>
      <c r="M108" s="91" t="str" cm="1">
        <f t="array" ref="M108">_xlfn.IFS(AND(G108="Bajo",L108="Fuerte"),"Bajo",AND(G108="Bajo",L108="Aceptable"),"Bajo",AND(G108="Bajo",L108="Necesita mejora"),"Moderado",AND(G108="Bajo",L108="Débil"),"Por encima del promedio",AND(G108="Moderado",L108="Fuerte"),"Bajo",AND(G108="Moderado",L108="Aceptable"),"Moderado",AND(G108="Moderado",L108="Necesita mejora"),"Por encima del promedio",AND(G108="Moderado",L108="Débil"),"Alto",AND(G108="Por encima del promedio",L108="Fuerte"),"Moderado",AND(G108="Por encima del promedio",L108="Aceptable"),"Por encima del promedio",AND(G108="Por encima del promedio",L108="Necesita mejora"),"Alto",AND(G108="Por encima del promedio",L108="Débil"),"Alto",AND(G108="Alto",L108="Fuerte"),"Por encima del promedio",AND(G108="Alto",L108="Aceptable"),"Alto",AND(G108="Alto",L108="Necesita mejora"),"Alto",AND(G108="Alto",L108="Débil"),"Alto")</f>
        <v>Por encima del promedio</v>
      </c>
      <c r="N108" s="29" t="str" cm="1">
        <f t="array" ref="N108">_xlfn.IFS(M108="Bajo","Asumir",M108="Moderado","Reducir",M108="Por encima del promedio","Evitar",M108="Alto","Evitar")</f>
        <v>Evitar</v>
      </c>
      <c r="O108" s="24" t="s">
        <v>933</v>
      </c>
      <c r="P108" s="26" t="s">
        <v>906</v>
      </c>
      <c r="Q108" s="24" t="s">
        <v>381</v>
      </c>
      <c r="R108" s="48">
        <v>44562</v>
      </c>
      <c r="S108" s="48">
        <v>44926</v>
      </c>
      <c r="T108" s="26" t="s">
        <v>902</v>
      </c>
      <c r="U108" s="30"/>
      <c r="V108" s="26"/>
      <c r="W108" s="48"/>
      <c r="X108" s="48"/>
      <c r="Y108" s="173"/>
      <c r="Z108" s="173"/>
      <c r="AA108" s="30"/>
      <c r="AB108" s="26"/>
      <c r="AC108" s="48"/>
      <c r="AD108" s="48"/>
      <c r="AE108" s="173"/>
      <c r="AF108" s="173"/>
      <c r="AG108" s="30"/>
      <c r="AH108" s="26"/>
      <c r="AI108" s="48"/>
      <c r="AJ108" s="48"/>
      <c r="AK108" s="173"/>
      <c r="AL108" s="173"/>
      <c r="AM108" s="30"/>
      <c r="AN108" s="26"/>
      <c r="AO108" s="48"/>
      <c r="AP108" s="48"/>
      <c r="AQ108" s="173"/>
      <c r="AR108" s="173"/>
      <c r="AS108" s="30"/>
      <c r="AT108" s="26"/>
      <c r="AU108" s="48"/>
      <c r="AV108" s="48"/>
      <c r="AW108" s="173"/>
      <c r="AX108" s="173"/>
      <c r="AY108" s="30"/>
      <c r="AZ108" s="26"/>
      <c r="BA108" s="48"/>
      <c r="BB108" s="48"/>
      <c r="BC108" s="173"/>
      <c r="BD108" s="173"/>
      <c r="BE108" s="30"/>
      <c r="BF108" s="26"/>
      <c r="BG108" s="48"/>
      <c r="BH108" s="48"/>
      <c r="BI108" s="173"/>
      <c r="BJ108" s="173"/>
      <c r="BK108" s="30"/>
      <c r="BL108" s="26"/>
      <c r="BM108" s="48"/>
      <c r="BN108" s="48"/>
      <c r="BO108" s="173"/>
      <c r="BP108" s="173"/>
      <c r="BQ108" s="30"/>
      <c r="BR108" s="26"/>
      <c r="BS108" s="48"/>
      <c r="BT108" s="48"/>
      <c r="BU108" s="173"/>
      <c r="BV108" s="173"/>
      <c r="BW108" s="30"/>
      <c r="BX108" s="26"/>
      <c r="BY108" s="48"/>
      <c r="BZ108" s="48"/>
      <c r="CA108" s="173"/>
      <c r="CB108" s="173"/>
      <c r="CC108" s="30"/>
      <c r="CD108" s="26"/>
      <c r="CE108" s="48"/>
      <c r="CF108" s="48"/>
      <c r="CG108" s="173"/>
      <c r="CH108" s="173"/>
      <c r="CI108" s="30"/>
      <c r="CJ108" s="26"/>
      <c r="CK108" s="48"/>
      <c r="CL108" s="48"/>
      <c r="CM108" s="173"/>
      <c r="CN108" s="185"/>
      <c r="CO108" s="94"/>
      <c r="CP108" s="95"/>
    </row>
    <row r="109" spans="1:94" ht="49.5" customHeight="1" x14ac:dyDescent="0.2">
      <c r="A109" s="89" t="s">
        <v>293</v>
      </c>
      <c r="B109" s="90" t="s">
        <v>942</v>
      </c>
      <c r="C109" s="46" t="s">
        <v>797</v>
      </c>
      <c r="D109" s="28" t="s">
        <v>152</v>
      </c>
      <c r="E109" s="31" t="s">
        <v>854</v>
      </c>
      <c r="F109" s="47" t="s">
        <v>855</v>
      </c>
      <c r="G109" s="91" t="s">
        <v>13</v>
      </c>
      <c r="H109" s="27" t="s">
        <v>893</v>
      </c>
      <c r="I109" s="92">
        <v>20</v>
      </c>
      <c r="J109" s="92">
        <v>3</v>
      </c>
      <c r="K109" s="92">
        <f t="shared" si="2"/>
        <v>60</v>
      </c>
      <c r="L109" s="93" t="str" cm="1">
        <f t="array" ref="L109">_xlfn.IFS(K109&lt;=0,"No aplica",K109&lt;=39,"Débil",K109&lt;=59,"Necesita mejora",K109&lt;=79,"Aceptable",K109&lt;=100,"Fuerte")</f>
        <v>Aceptable</v>
      </c>
      <c r="M109" s="91" t="str" cm="1">
        <f t="array" ref="M109">_xlfn.IFS(AND(G109="Bajo",L109="Fuerte"),"Bajo",AND(G109="Bajo",L109="Aceptable"),"Bajo",AND(G109="Bajo",L109="Necesita mejora"),"Moderado",AND(G109="Bajo",L109="Débil"),"Por encima del promedio",AND(G109="Moderado",L109="Fuerte"),"Bajo",AND(G109="Moderado",L109="Aceptable"),"Moderado",AND(G109="Moderado",L109="Necesita mejora"),"Por encima del promedio",AND(G109="Moderado",L109="Débil"),"Alto",AND(G109="Por encima del promedio",L109="Fuerte"),"Moderado",AND(G109="Por encima del promedio",L109="Aceptable"),"Por encima del promedio",AND(G109="Por encima del promedio",L109="Necesita mejora"),"Alto",AND(G109="Por encima del promedio",L109="Débil"),"Alto",AND(G109="Alto",L109="Fuerte"),"Por encima del promedio",AND(G109="Alto",L109="Aceptable"),"Alto",AND(G109="Alto",L109="Necesita mejora"),"Alto",AND(G109="Alto",L109="Débil"),"Alto")</f>
        <v>Alto</v>
      </c>
      <c r="N109" s="29" t="str" cm="1">
        <f t="array" ref="N109">_xlfn.IFS(M109="Bajo","Asumir",M109="Moderado","Reducir",M109="Por encima del promedio","Evitar",M109="Alto","Evitar")</f>
        <v>Evitar</v>
      </c>
      <c r="O109" s="24" t="s">
        <v>934</v>
      </c>
      <c r="P109" s="26" t="s">
        <v>906</v>
      </c>
      <c r="Q109" s="24" t="s">
        <v>381</v>
      </c>
      <c r="R109" s="48">
        <v>44562</v>
      </c>
      <c r="S109" s="48">
        <v>44926</v>
      </c>
      <c r="T109" s="26" t="s">
        <v>902</v>
      </c>
      <c r="U109" s="30"/>
      <c r="V109" s="26"/>
      <c r="W109" s="48"/>
      <c r="X109" s="48"/>
      <c r="Y109" s="173"/>
      <c r="Z109" s="173"/>
      <c r="AA109" s="30"/>
      <c r="AB109" s="26"/>
      <c r="AC109" s="48"/>
      <c r="AD109" s="48"/>
      <c r="AE109" s="173"/>
      <c r="AF109" s="173"/>
      <c r="AG109" s="30"/>
      <c r="AH109" s="26"/>
      <c r="AI109" s="48"/>
      <c r="AJ109" s="48"/>
      <c r="AK109" s="173"/>
      <c r="AL109" s="173"/>
      <c r="AM109" s="30"/>
      <c r="AN109" s="26"/>
      <c r="AO109" s="48"/>
      <c r="AP109" s="48"/>
      <c r="AQ109" s="173"/>
      <c r="AR109" s="173"/>
      <c r="AS109" s="30"/>
      <c r="AT109" s="26"/>
      <c r="AU109" s="48"/>
      <c r="AV109" s="48"/>
      <c r="AW109" s="173"/>
      <c r="AX109" s="173"/>
      <c r="AY109" s="30"/>
      <c r="AZ109" s="26"/>
      <c r="BA109" s="48"/>
      <c r="BB109" s="48"/>
      <c r="BC109" s="173"/>
      <c r="BD109" s="173"/>
      <c r="BE109" s="30"/>
      <c r="BF109" s="26"/>
      <c r="BG109" s="48"/>
      <c r="BH109" s="48"/>
      <c r="BI109" s="173"/>
      <c r="BJ109" s="173"/>
      <c r="BK109" s="30"/>
      <c r="BL109" s="26"/>
      <c r="BM109" s="48"/>
      <c r="BN109" s="48"/>
      <c r="BO109" s="173"/>
      <c r="BP109" s="173"/>
      <c r="BQ109" s="30"/>
      <c r="BR109" s="26"/>
      <c r="BS109" s="48"/>
      <c r="BT109" s="48"/>
      <c r="BU109" s="173"/>
      <c r="BV109" s="173"/>
      <c r="BW109" s="30"/>
      <c r="BX109" s="26"/>
      <c r="BY109" s="48"/>
      <c r="BZ109" s="48"/>
      <c r="CA109" s="173"/>
      <c r="CB109" s="173"/>
      <c r="CC109" s="30"/>
      <c r="CD109" s="26"/>
      <c r="CE109" s="48"/>
      <c r="CF109" s="48"/>
      <c r="CG109" s="173"/>
      <c r="CH109" s="173"/>
      <c r="CI109" s="30"/>
      <c r="CJ109" s="26"/>
      <c r="CK109" s="48"/>
      <c r="CL109" s="48"/>
      <c r="CM109" s="173"/>
      <c r="CN109" s="185"/>
      <c r="CO109" s="94"/>
      <c r="CP109" s="95"/>
    </row>
    <row r="110" spans="1:94" ht="49.5" customHeight="1" x14ac:dyDescent="0.2">
      <c r="A110" s="89" t="s">
        <v>294</v>
      </c>
      <c r="B110" s="90" t="s">
        <v>942</v>
      </c>
      <c r="C110" s="46" t="s">
        <v>798</v>
      </c>
      <c r="D110" s="28" t="s">
        <v>175</v>
      </c>
      <c r="E110" s="31" t="s">
        <v>856</v>
      </c>
      <c r="F110" s="47" t="s">
        <v>857</v>
      </c>
      <c r="G110" s="91" t="s">
        <v>16</v>
      </c>
      <c r="H110" s="27" t="s">
        <v>894</v>
      </c>
      <c r="I110" s="92">
        <v>20</v>
      </c>
      <c r="J110" s="92">
        <v>5</v>
      </c>
      <c r="K110" s="92">
        <f t="shared" si="2"/>
        <v>100</v>
      </c>
      <c r="L110" s="93" t="str" cm="1">
        <f t="array" ref="L110">_xlfn.IFS(K110&lt;=0,"No aplica",K110&lt;=39,"Débil",K110&lt;=59,"Necesita mejora",K110&lt;=79,"Aceptable",K110&lt;=100,"Fuerte")</f>
        <v>Fuerte</v>
      </c>
      <c r="M110" s="91" t="str" cm="1">
        <f t="array" ref="M110">_xlfn.IFS(AND(G110="Bajo",L110="Fuerte"),"Bajo",AND(G110="Bajo",L110="Aceptable"),"Bajo",AND(G110="Bajo",L110="Necesita mejora"),"Moderado",AND(G110="Bajo",L110="Débil"),"Por encima del promedio",AND(G110="Moderado",L110="Fuerte"),"Bajo",AND(G110="Moderado",L110="Aceptable"),"Moderado",AND(G110="Moderado",L110="Necesita mejora"),"Por encima del promedio",AND(G110="Moderado",L110="Débil"),"Alto",AND(G110="Por encima del promedio",L110="Fuerte"),"Moderado",AND(G110="Por encima del promedio",L110="Aceptable"),"Por encima del promedio",AND(G110="Por encima del promedio",L110="Necesita mejora"),"Alto",AND(G110="Por encima del promedio",L110="Débil"),"Alto",AND(G110="Alto",L110="Fuerte"),"Por encima del promedio",AND(G110="Alto",L110="Aceptable"),"Alto",AND(G110="Alto",L110="Necesita mejora"),"Alto",AND(G110="Alto",L110="Débil"),"Alto")</f>
        <v>Moderado</v>
      </c>
      <c r="N110" s="29" t="str" cm="1">
        <f t="array" ref="N110">_xlfn.IFS(M110="Bajo","Asumir",M110="Moderado","Reducir",M110="Por encima del promedio","Evitar",M110="Alto","Evitar")</f>
        <v>Reducir</v>
      </c>
      <c r="O110" s="24" t="s">
        <v>935</v>
      </c>
      <c r="P110" s="26" t="s">
        <v>906</v>
      </c>
      <c r="Q110" s="24" t="s">
        <v>381</v>
      </c>
      <c r="R110" s="48">
        <v>44562</v>
      </c>
      <c r="S110" s="48">
        <v>44926</v>
      </c>
      <c r="T110" s="26" t="s">
        <v>902</v>
      </c>
      <c r="U110" s="30"/>
      <c r="V110" s="26"/>
      <c r="W110" s="48"/>
      <c r="X110" s="48"/>
      <c r="Y110" s="173"/>
      <c r="Z110" s="173"/>
      <c r="AA110" s="30"/>
      <c r="AB110" s="26"/>
      <c r="AC110" s="48"/>
      <c r="AD110" s="48"/>
      <c r="AE110" s="173"/>
      <c r="AF110" s="173"/>
      <c r="AG110" s="30"/>
      <c r="AH110" s="26"/>
      <c r="AI110" s="48"/>
      <c r="AJ110" s="48"/>
      <c r="AK110" s="173"/>
      <c r="AL110" s="173"/>
      <c r="AM110" s="30"/>
      <c r="AN110" s="26"/>
      <c r="AO110" s="48"/>
      <c r="AP110" s="48"/>
      <c r="AQ110" s="173"/>
      <c r="AR110" s="173"/>
      <c r="AS110" s="30"/>
      <c r="AT110" s="26"/>
      <c r="AU110" s="48"/>
      <c r="AV110" s="48"/>
      <c r="AW110" s="173"/>
      <c r="AX110" s="173"/>
      <c r="AY110" s="30"/>
      <c r="AZ110" s="26"/>
      <c r="BA110" s="48"/>
      <c r="BB110" s="48"/>
      <c r="BC110" s="173"/>
      <c r="BD110" s="173"/>
      <c r="BE110" s="30"/>
      <c r="BF110" s="26"/>
      <c r="BG110" s="48"/>
      <c r="BH110" s="48"/>
      <c r="BI110" s="173"/>
      <c r="BJ110" s="173"/>
      <c r="BK110" s="30"/>
      <c r="BL110" s="26"/>
      <c r="BM110" s="48"/>
      <c r="BN110" s="48"/>
      <c r="BO110" s="173"/>
      <c r="BP110" s="173"/>
      <c r="BQ110" s="30"/>
      <c r="BR110" s="26"/>
      <c r="BS110" s="48"/>
      <c r="BT110" s="48"/>
      <c r="BU110" s="173"/>
      <c r="BV110" s="173"/>
      <c r="BW110" s="30"/>
      <c r="BX110" s="26"/>
      <c r="BY110" s="48"/>
      <c r="BZ110" s="48"/>
      <c r="CA110" s="173"/>
      <c r="CB110" s="173"/>
      <c r="CC110" s="30"/>
      <c r="CD110" s="26"/>
      <c r="CE110" s="48"/>
      <c r="CF110" s="48"/>
      <c r="CG110" s="173"/>
      <c r="CH110" s="173"/>
      <c r="CI110" s="30"/>
      <c r="CJ110" s="26"/>
      <c r="CK110" s="48"/>
      <c r="CL110" s="48"/>
      <c r="CM110" s="173"/>
      <c r="CN110" s="185"/>
      <c r="CO110" s="94"/>
      <c r="CP110" s="95"/>
    </row>
    <row r="111" spans="1:94" ht="49.5" customHeight="1" x14ac:dyDescent="0.2">
      <c r="A111" s="89" t="s">
        <v>295</v>
      </c>
      <c r="B111" s="90" t="s">
        <v>943</v>
      </c>
      <c r="C111" s="46" t="s">
        <v>799</v>
      </c>
      <c r="D111" s="28" t="s">
        <v>152</v>
      </c>
      <c r="E111" s="31" t="s">
        <v>858</v>
      </c>
      <c r="F111" s="47" t="s">
        <v>859</v>
      </c>
      <c r="G111" s="91" t="s">
        <v>19</v>
      </c>
      <c r="H111" s="27" t="s">
        <v>895</v>
      </c>
      <c r="I111" s="92">
        <v>15</v>
      </c>
      <c r="J111" s="92">
        <v>4</v>
      </c>
      <c r="K111" s="92">
        <f t="shared" si="2"/>
        <v>60</v>
      </c>
      <c r="L111" s="93" t="str" cm="1">
        <f t="array" ref="L111">_xlfn.IFS(K111&lt;=0,"No aplica",K111&lt;=39,"Débil",K111&lt;=59,"Necesita mejora",K111&lt;=79,"Aceptable",K111&lt;=100,"Fuerte")</f>
        <v>Aceptable</v>
      </c>
      <c r="M111" s="91" t="str" cm="1">
        <f t="array" ref="M111">_xlfn.IFS(AND(G111="Bajo",L111="Fuerte"),"Bajo",AND(G111="Bajo",L111="Aceptable"),"Bajo",AND(G111="Bajo",L111="Necesita mejora"),"Moderado",AND(G111="Bajo",L111="Débil"),"Por encima del promedio",AND(G111="Moderado",L111="Fuerte"),"Bajo",AND(G111="Moderado",L111="Aceptable"),"Moderado",AND(G111="Moderado",L111="Necesita mejora"),"Por encima del promedio",AND(G111="Moderado",L111="Débil"),"Alto",AND(G111="Por encima del promedio",L111="Fuerte"),"Moderado",AND(G111="Por encima del promedio",L111="Aceptable"),"Por encima del promedio",AND(G111="Por encima del promedio",L111="Necesita mejora"),"Alto",AND(G111="Por encima del promedio",L111="Débil"),"Alto",AND(G111="Alto",L111="Fuerte"),"Por encima del promedio",AND(G111="Alto",L111="Aceptable"),"Alto",AND(G111="Alto",L111="Necesita mejora"),"Alto",AND(G111="Alto",L111="Débil"),"Alto")</f>
        <v>Bajo</v>
      </c>
      <c r="N111" s="29" t="str" cm="1">
        <f t="array" ref="N111">_xlfn.IFS(M111="Bajo","Asumir",M111="Moderado","Reducir",M111="Por encima del promedio","Evitar",M111="Alto","Evitar")</f>
        <v>Asumir</v>
      </c>
      <c r="O111" s="24" t="s">
        <v>936</v>
      </c>
      <c r="P111" s="26" t="s">
        <v>900</v>
      </c>
      <c r="Q111" s="24" t="s">
        <v>381</v>
      </c>
      <c r="R111" s="48">
        <v>44562</v>
      </c>
      <c r="S111" s="48">
        <v>44926</v>
      </c>
      <c r="T111" s="26" t="s">
        <v>902</v>
      </c>
      <c r="U111" s="30"/>
      <c r="V111" s="26"/>
      <c r="W111" s="48"/>
      <c r="X111" s="48"/>
      <c r="Y111" s="173"/>
      <c r="Z111" s="173"/>
      <c r="AA111" s="30"/>
      <c r="AB111" s="26"/>
      <c r="AC111" s="48"/>
      <c r="AD111" s="48"/>
      <c r="AE111" s="173"/>
      <c r="AF111" s="173"/>
      <c r="AG111" s="30"/>
      <c r="AH111" s="26"/>
      <c r="AI111" s="48"/>
      <c r="AJ111" s="48"/>
      <c r="AK111" s="173"/>
      <c r="AL111" s="173"/>
      <c r="AM111" s="30"/>
      <c r="AN111" s="26"/>
      <c r="AO111" s="48"/>
      <c r="AP111" s="48"/>
      <c r="AQ111" s="173"/>
      <c r="AR111" s="173"/>
      <c r="AS111" s="30"/>
      <c r="AT111" s="26"/>
      <c r="AU111" s="48"/>
      <c r="AV111" s="48"/>
      <c r="AW111" s="173"/>
      <c r="AX111" s="173"/>
      <c r="AY111" s="30"/>
      <c r="AZ111" s="26"/>
      <c r="BA111" s="48"/>
      <c r="BB111" s="48"/>
      <c r="BC111" s="173"/>
      <c r="BD111" s="173"/>
      <c r="BE111" s="30"/>
      <c r="BF111" s="26"/>
      <c r="BG111" s="48"/>
      <c r="BH111" s="48"/>
      <c r="BI111" s="173"/>
      <c r="BJ111" s="173"/>
      <c r="BK111" s="30"/>
      <c r="BL111" s="26"/>
      <c r="BM111" s="48"/>
      <c r="BN111" s="48"/>
      <c r="BO111" s="173"/>
      <c r="BP111" s="173"/>
      <c r="BQ111" s="30"/>
      <c r="BR111" s="26"/>
      <c r="BS111" s="48"/>
      <c r="BT111" s="48"/>
      <c r="BU111" s="173"/>
      <c r="BV111" s="173"/>
      <c r="BW111" s="30"/>
      <c r="BX111" s="26"/>
      <c r="BY111" s="48"/>
      <c r="BZ111" s="48"/>
      <c r="CA111" s="173"/>
      <c r="CB111" s="173"/>
      <c r="CC111" s="30"/>
      <c r="CD111" s="26"/>
      <c r="CE111" s="48"/>
      <c r="CF111" s="48"/>
      <c r="CG111" s="173"/>
      <c r="CH111" s="173"/>
      <c r="CI111" s="30"/>
      <c r="CJ111" s="26"/>
      <c r="CK111" s="48"/>
      <c r="CL111" s="48"/>
      <c r="CM111" s="173"/>
      <c r="CN111" s="185"/>
      <c r="CO111" s="94"/>
      <c r="CP111" s="95"/>
    </row>
    <row r="112" spans="1:94" ht="49.5" customHeight="1" x14ac:dyDescent="0.2">
      <c r="A112" s="89" t="s">
        <v>296</v>
      </c>
      <c r="B112" s="90" t="s">
        <v>944</v>
      </c>
      <c r="C112" s="46" t="s">
        <v>800</v>
      </c>
      <c r="D112" s="28" t="s">
        <v>152</v>
      </c>
      <c r="E112" s="31" t="s">
        <v>860</v>
      </c>
      <c r="F112" s="47" t="s">
        <v>861</v>
      </c>
      <c r="G112" s="91" t="s">
        <v>19</v>
      </c>
      <c r="H112" s="27" t="s">
        <v>896</v>
      </c>
      <c r="I112" s="92">
        <v>15</v>
      </c>
      <c r="J112" s="92">
        <v>4</v>
      </c>
      <c r="K112" s="92">
        <f t="shared" si="2"/>
        <v>60</v>
      </c>
      <c r="L112" s="93" t="str" cm="1">
        <f t="array" ref="L112">_xlfn.IFS(K112&lt;=0,"No aplica",K112&lt;=39,"Débil",K112&lt;=59,"Necesita mejora",K112&lt;=79,"Aceptable",K112&lt;=100,"Fuerte")</f>
        <v>Aceptable</v>
      </c>
      <c r="M112" s="91" t="str" cm="1">
        <f t="array" ref="M112">_xlfn.IFS(AND(G112="Bajo",L112="Fuerte"),"Bajo",AND(G112="Bajo",L112="Aceptable"),"Bajo",AND(G112="Bajo",L112="Necesita mejora"),"Moderado",AND(G112="Bajo",L112="Débil"),"Por encima del promedio",AND(G112="Moderado",L112="Fuerte"),"Bajo",AND(G112="Moderado",L112="Aceptable"),"Moderado",AND(G112="Moderado",L112="Necesita mejora"),"Por encima del promedio",AND(G112="Moderado",L112="Débil"),"Alto",AND(G112="Por encima del promedio",L112="Fuerte"),"Moderado",AND(G112="Por encima del promedio",L112="Aceptable"),"Por encima del promedio",AND(G112="Por encima del promedio",L112="Necesita mejora"),"Alto",AND(G112="Por encima del promedio",L112="Débil"),"Alto",AND(G112="Alto",L112="Fuerte"),"Por encima del promedio",AND(G112="Alto",L112="Aceptable"),"Alto",AND(G112="Alto",L112="Necesita mejora"),"Alto",AND(G112="Alto",L112="Débil"),"Alto")</f>
        <v>Bajo</v>
      </c>
      <c r="N112" s="29" t="str" cm="1">
        <f t="array" ref="N112">_xlfn.IFS(M112="Bajo","Asumir",M112="Moderado","Reducir",M112="Por encima del promedio","Evitar",M112="Alto","Evitar")</f>
        <v>Asumir</v>
      </c>
      <c r="O112" s="24" t="s">
        <v>937</v>
      </c>
      <c r="P112" s="26" t="s">
        <v>904</v>
      </c>
      <c r="Q112" s="24" t="s">
        <v>381</v>
      </c>
      <c r="R112" s="48">
        <v>44562</v>
      </c>
      <c r="S112" s="48">
        <v>44926</v>
      </c>
      <c r="T112" s="26" t="s">
        <v>902</v>
      </c>
      <c r="U112" s="30"/>
      <c r="V112" s="26"/>
      <c r="W112" s="48"/>
      <c r="X112" s="48"/>
      <c r="Y112" s="173"/>
      <c r="Z112" s="173"/>
      <c r="AA112" s="30"/>
      <c r="AB112" s="26"/>
      <c r="AC112" s="48"/>
      <c r="AD112" s="48"/>
      <c r="AE112" s="173"/>
      <c r="AF112" s="173"/>
      <c r="AG112" s="30"/>
      <c r="AH112" s="26"/>
      <c r="AI112" s="48"/>
      <c r="AJ112" s="48"/>
      <c r="AK112" s="173"/>
      <c r="AL112" s="173"/>
      <c r="AM112" s="30"/>
      <c r="AN112" s="26"/>
      <c r="AO112" s="48"/>
      <c r="AP112" s="48"/>
      <c r="AQ112" s="173"/>
      <c r="AR112" s="173"/>
      <c r="AS112" s="30"/>
      <c r="AT112" s="26"/>
      <c r="AU112" s="48"/>
      <c r="AV112" s="48"/>
      <c r="AW112" s="173"/>
      <c r="AX112" s="173"/>
      <c r="AY112" s="30"/>
      <c r="AZ112" s="26"/>
      <c r="BA112" s="48"/>
      <c r="BB112" s="48"/>
      <c r="BC112" s="173"/>
      <c r="BD112" s="173"/>
      <c r="BE112" s="30"/>
      <c r="BF112" s="26"/>
      <c r="BG112" s="48"/>
      <c r="BH112" s="48"/>
      <c r="BI112" s="173"/>
      <c r="BJ112" s="173"/>
      <c r="BK112" s="30"/>
      <c r="BL112" s="26"/>
      <c r="BM112" s="48"/>
      <c r="BN112" s="48"/>
      <c r="BO112" s="173"/>
      <c r="BP112" s="173"/>
      <c r="BQ112" s="30"/>
      <c r="BR112" s="26"/>
      <c r="BS112" s="48"/>
      <c r="BT112" s="48"/>
      <c r="BU112" s="173"/>
      <c r="BV112" s="173"/>
      <c r="BW112" s="30"/>
      <c r="BX112" s="26"/>
      <c r="BY112" s="48"/>
      <c r="BZ112" s="48"/>
      <c r="CA112" s="173"/>
      <c r="CB112" s="173"/>
      <c r="CC112" s="30"/>
      <c r="CD112" s="26"/>
      <c r="CE112" s="48"/>
      <c r="CF112" s="48"/>
      <c r="CG112" s="173"/>
      <c r="CH112" s="173"/>
      <c r="CI112" s="30"/>
      <c r="CJ112" s="26"/>
      <c r="CK112" s="48"/>
      <c r="CL112" s="48"/>
      <c r="CM112" s="173"/>
      <c r="CN112" s="185"/>
      <c r="CO112" s="94"/>
      <c r="CP112" s="95"/>
    </row>
    <row r="113" spans="1:94" ht="49.5" customHeight="1" x14ac:dyDescent="0.2">
      <c r="A113" s="89" t="s">
        <v>297</v>
      </c>
      <c r="B113" s="90" t="s">
        <v>943</v>
      </c>
      <c r="C113" s="46" t="s">
        <v>801</v>
      </c>
      <c r="D113" s="28" t="s">
        <v>175</v>
      </c>
      <c r="E113" s="31" t="s">
        <v>862</v>
      </c>
      <c r="F113" s="47" t="s">
        <v>863</v>
      </c>
      <c r="G113" s="91" t="s">
        <v>19</v>
      </c>
      <c r="H113" s="27" t="s">
        <v>897</v>
      </c>
      <c r="I113" s="92">
        <v>15</v>
      </c>
      <c r="J113" s="92">
        <v>5</v>
      </c>
      <c r="K113" s="92">
        <f t="shared" si="2"/>
        <v>75</v>
      </c>
      <c r="L113" s="93" t="str" cm="1">
        <f t="array" ref="L113">_xlfn.IFS(K113&lt;=0,"No aplica",K113&lt;=39,"Débil",K113&lt;=59,"Necesita mejora",K113&lt;=79,"Aceptable",K113&lt;=100,"Fuerte")</f>
        <v>Aceptable</v>
      </c>
      <c r="M113" s="91" t="str" cm="1">
        <f t="array" ref="M113">_xlfn.IFS(AND(G113="Bajo",L113="Fuerte"),"Bajo",AND(G113="Bajo",L113="Aceptable"),"Bajo",AND(G113="Bajo",L113="Necesita mejora"),"Moderado",AND(G113="Bajo",L113="Débil"),"Por encima del promedio",AND(G113="Moderado",L113="Fuerte"),"Bajo",AND(G113="Moderado",L113="Aceptable"),"Moderado",AND(G113="Moderado",L113="Necesita mejora"),"Por encima del promedio",AND(G113="Moderado",L113="Débil"),"Alto",AND(G113="Por encima del promedio",L113="Fuerte"),"Moderado",AND(G113="Por encima del promedio",L113="Aceptable"),"Por encima del promedio",AND(G113="Por encima del promedio",L113="Necesita mejora"),"Alto",AND(G113="Por encima del promedio",L113="Débil"),"Alto",AND(G113="Alto",L113="Fuerte"),"Por encima del promedio",AND(G113="Alto",L113="Aceptable"),"Alto",AND(G113="Alto",L113="Necesita mejora"),"Alto",AND(G113="Alto",L113="Débil"),"Alto")</f>
        <v>Bajo</v>
      </c>
      <c r="N113" s="29" t="str" cm="1">
        <f t="array" ref="N113">_xlfn.IFS(M113="Bajo","Asumir",M113="Moderado","Reducir",M113="Por encima del promedio","Evitar",M113="Alto","Evitar")</f>
        <v>Asumir</v>
      </c>
      <c r="O113" s="24" t="s">
        <v>938</v>
      </c>
      <c r="P113" s="26" t="s">
        <v>900</v>
      </c>
      <c r="Q113" s="24" t="s">
        <v>381</v>
      </c>
      <c r="R113" s="48">
        <v>44562</v>
      </c>
      <c r="S113" s="48">
        <v>44926</v>
      </c>
      <c r="T113" s="26" t="s">
        <v>902</v>
      </c>
      <c r="U113" s="30"/>
      <c r="V113" s="26"/>
      <c r="W113" s="48"/>
      <c r="X113" s="48"/>
      <c r="Y113" s="173"/>
      <c r="Z113" s="173"/>
      <c r="AA113" s="30"/>
      <c r="AB113" s="26"/>
      <c r="AC113" s="48"/>
      <c r="AD113" s="48"/>
      <c r="AE113" s="173"/>
      <c r="AF113" s="173"/>
      <c r="AG113" s="30"/>
      <c r="AH113" s="26"/>
      <c r="AI113" s="48"/>
      <c r="AJ113" s="48"/>
      <c r="AK113" s="173"/>
      <c r="AL113" s="173"/>
      <c r="AM113" s="30"/>
      <c r="AN113" s="26"/>
      <c r="AO113" s="48"/>
      <c r="AP113" s="48"/>
      <c r="AQ113" s="173"/>
      <c r="AR113" s="173"/>
      <c r="AS113" s="30"/>
      <c r="AT113" s="26"/>
      <c r="AU113" s="48"/>
      <c r="AV113" s="48"/>
      <c r="AW113" s="173"/>
      <c r="AX113" s="173"/>
      <c r="AY113" s="30"/>
      <c r="AZ113" s="26"/>
      <c r="BA113" s="48"/>
      <c r="BB113" s="48"/>
      <c r="BC113" s="173"/>
      <c r="BD113" s="173"/>
      <c r="BE113" s="30"/>
      <c r="BF113" s="26"/>
      <c r="BG113" s="48"/>
      <c r="BH113" s="48"/>
      <c r="BI113" s="173"/>
      <c r="BJ113" s="173"/>
      <c r="BK113" s="30"/>
      <c r="BL113" s="26"/>
      <c r="BM113" s="48"/>
      <c r="BN113" s="48"/>
      <c r="BO113" s="173"/>
      <c r="BP113" s="173"/>
      <c r="BQ113" s="30"/>
      <c r="BR113" s="26"/>
      <c r="BS113" s="48"/>
      <c r="BT113" s="48"/>
      <c r="BU113" s="173"/>
      <c r="BV113" s="173"/>
      <c r="BW113" s="30"/>
      <c r="BX113" s="26"/>
      <c r="BY113" s="48"/>
      <c r="BZ113" s="48"/>
      <c r="CA113" s="173"/>
      <c r="CB113" s="173"/>
      <c r="CC113" s="30"/>
      <c r="CD113" s="26"/>
      <c r="CE113" s="48"/>
      <c r="CF113" s="48"/>
      <c r="CG113" s="173"/>
      <c r="CH113" s="173"/>
      <c r="CI113" s="30"/>
      <c r="CJ113" s="26"/>
      <c r="CK113" s="48"/>
      <c r="CL113" s="48"/>
      <c r="CM113" s="173"/>
      <c r="CN113" s="185"/>
      <c r="CO113" s="94"/>
      <c r="CP113" s="95"/>
    </row>
    <row r="114" spans="1:94" ht="49.5" customHeight="1" x14ac:dyDescent="0.2">
      <c r="A114" s="89" t="s">
        <v>298</v>
      </c>
      <c r="B114" s="90" t="s">
        <v>943</v>
      </c>
      <c r="C114" s="46" t="s">
        <v>802</v>
      </c>
      <c r="D114" s="28" t="s">
        <v>138</v>
      </c>
      <c r="E114" s="31" t="s">
        <v>864</v>
      </c>
      <c r="F114" s="47" t="s">
        <v>865</v>
      </c>
      <c r="G114" s="91" t="s">
        <v>13</v>
      </c>
      <c r="H114" s="27" t="s">
        <v>898</v>
      </c>
      <c r="I114" s="92">
        <v>10</v>
      </c>
      <c r="J114" s="92">
        <v>5</v>
      </c>
      <c r="K114" s="92">
        <f t="shared" si="2"/>
        <v>50</v>
      </c>
      <c r="L114" s="93" t="str" cm="1">
        <f t="array" ref="L114">_xlfn.IFS(K114&lt;=0,"No aplica",K114&lt;=39,"Débil",K114&lt;=59,"Necesita mejora",K114&lt;=79,"Aceptable",K114&lt;=100,"Fuerte")</f>
        <v>Necesita mejora</v>
      </c>
      <c r="M114" s="91" t="str" cm="1">
        <f t="array" ref="M114">_xlfn.IFS(AND(G114="Bajo",L114="Fuerte"),"Bajo",AND(G114="Bajo",L114="Aceptable"),"Bajo",AND(G114="Bajo",L114="Necesita mejora"),"Moderado",AND(G114="Bajo",L114="Débil"),"Por encima del promedio",AND(G114="Moderado",L114="Fuerte"),"Bajo",AND(G114="Moderado",L114="Aceptable"),"Moderado",AND(G114="Moderado",L114="Necesita mejora"),"Por encima del promedio",AND(G114="Moderado",L114="Débil"),"Alto",AND(G114="Por encima del promedio",L114="Fuerte"),"Moderado",AND(G114="Por encima del promedio",L114="Aceptable"),"Por encima del promedio",AND(G114="Por encima del promedio",L114="Necesita mejora"),"Alto",AND(G114="Por encima del promedio",L114="Débil"),"Alto",AND(G114="Alto",L114="Fuerte"),"Por encima del promedio",AND(G114="Alto",L114="Aceptable"),"Alto",AND(G114="Alto",L114="Necesita mejora"),"Alto",AND(G114="Alto",L114="Débil"),"Alto")</f>
        <v>Alto</v>
      </c>
      <c r="N114" s="29" t="str" cm="1">
        <f t="array" ref="N114">_xlfn.IFS(M114="Bajo","Asumir",M114="Moderado","Reducir",M114="Por encima del promedio","Evitar",M114="Alto","Evitar")</f>
        <v>Evitar</v>
      </c>
      <c r="O114" s="24" t="s">
        <v>939</v>
      </c>
      <c r="P114" s="26" t="s">
        <v>940</v>
      </c>
      <c r="Q114" s="24" t="s">
        <v>335</v>
      </c>
      <c r="R114" s="48">
        <v>44562</v>
      </c>
      <c r="S114" s="48">
        <v>44926</v>
      </c>
      <c r="T114" s="26" t="s">
        <v>941</v>
      </c>
      <c r="U114" s="30"/>
      <c r="V114" s="26"/>
      <c r="W114" s="48"/>
      <c r="X114" s="48"/>
      <c r="Y114" s="173"/>
      <c r="Z114" s="173"/>
      <c r="AA114" s="30"/>
      <c r="AB114" s="26"/>
      <c r="AC114" s="48"/>
      <c r="AD114" s="48"/>
      <c r="AE114" s="173"/>
      <c r="AF114" s="173"/>
      <c r="AG114" s="30"/>
      <c r="AH114" s="26"/>
      <c r="AI114" s="48"/>
      <c r="AJ114" s="48"/>
      <c r="AK114" s="173"/>
      <c r="AL114" s="173"/>
      <c r="AM114" s="30"/>
      <c r="AN114" s="26"/>
      <c r="AO114" s="48"/>
      <c r="AP114" s="48"/>
      <c r="AQ114" s="173"/>
      <c r="AR114" s="173"/>
      <c r="AS114" s="30"/>
      <c r="AT114" s="26"/>
      <c r="AU114" s="48"/>
      <c r="AV114" s="48"/>
      <c r="AW114" s="173"/>
      <c r="AX114" s="173"/>
      <c r="AY114" s="30"/>
      <c r="AZ114" s="26"/>
      <c r="BA114" s="48"/>
      <c r="BB114" s="48"/>
      <c r="BC114" s="173"/>
      <c r="BD114" s="173"/>
      <c r="BE114" s="30"/>
      <c r="BF114" s="26"/>
      <c r="BG114" s="48"/>
      <c r="BH114" s="48"/>
      <c r="BI114" s="173"/>
      <c r="BJ114" s="173"/>
      <c r="BK114" s="30"/>
      <c r="BL114" s="26"/>
      <c r="BM114" s="48"/>
      <c r="BN114" s="48"/>
      <c r="BO114" s="173"/>
      <c r="BP114" s="173"/>
      <c r="BQ114" s="30"/>
      <c r="BR114" s="26"/>
      <c r="BS114" s="48"/>
      <c r="BT114" s="48"/>
      <c r="BU114" s="173"/>
      <c r="BV114" s="173"/>
      <c r="BW114" s="30"/>
      <c r="BX114" s="26"/>
      <c r="BY114" s="48"/>
      <c r="BZ114" s="48"/>
      <c r="CA114" s="173"/>
      <c r="CB114" s="173"/>
      <c r="CC114" s="30"/>
      <c r="CD114" s="26"/>
      <c r="CE114" s="48"/>
      <c r="CF114" s="48"/>
      <c r="CG114" s="173"/>
      <c r="CH114" s="173"/>
      <c r="CI114" s="30"/>
      <c r="CJ114" s="26"/>
      <c r="CK114" s="48"/>
      <c r="CL114" s="48"/>
      <c r="CM114" s="173"/>
      <c r="CN114" s="185"/>
      <c r="CO114" s="94"/>
      <c r="CP114" s="95"/>
    </row>
    <row r="115" spans="1:94" ht="49.5" customHeight="1" x14ac:dyDescent="0.2">
      <c r="A115" s="89" t="s">
        <v>299</v>
      </c>
      <c r="B115" s="90" t="s">
        <v>120</v>
      </c>
      <c r="C115" s="46" t="s">
        <v>945</v>
      </c>
      <c r="D115" s="28" t="s">
        <v>138</v>
      </c>
      <c r="E115" s="31" t="s">
        <v>961</v>
      </c>
      <c r="F115" s="47" t="s">
        <v>962</v>
      </c>
      <c r="G115" s="91" t="s">
        <v>19</v>
      </c>
      <c r="H115" s="27" t="s">
        <v>993</v>
      </c>
      <c r="I115" s="92">
        <v>15</v>
      </c>
      <c r="J115" s="92">
        <v>5</v>
      </c>
      <c r="K115" s="92">
        <f t="shared" si="2"/>
        <v>75</v>
      </c>
      <c r="L115" s="93" t="str" cm="1">
        <f t="array" ref="L115">_xlfn.IFS(K115&lt;=0,"No aplica",K115&lt;=39,"Débil",K115&lt;=59,"Necesita mejora",K115&lt;=79,"Aceptable",K115&lt;=100,"Fuerte")</f>
        <v>Aceptable</v>
      </c>
      <c r="M115" s="91" t="str" cm="1">
        <f t="array" ref="M115">_xlfn.IFS(AND(G115="Bajo",L115="Fuerte"),"Bajo",AND(G115="Bajo",L115="Aceptable"),"Bajo",AND(G115="Bajo",L115="Necesita mejora"),"Moderado",AND(G115="Bajo",L115="Débil"),"Por encima del promedio",AND(G115="Moderado",L115="Fuerte"),"Bajo",AND(G115="Moderado",L115="Aceptable"),"Moderado",AND(G115="Moderado",L115="Necesita mejora"),"Por encima del promedio",AND(G115="Moderado",L115="Débil"),"Alto",AND(G115="Por encima del promedio",L115="Fuerte"),"Moderado",AND(G115="Por encima del promedio",L115="Aceptable"),"Por encima del promedio",AND(G115="Por encima del promedio",L115="Necesita mejora"),"Alto",AND(G115="Por encima del promedio",L115="Débil"),"Alto",AND(G115="Alto",L115="Fuerte"),"Por encima del promedio",AND(G115="Alto",L115="Aceptable"),"Alto",AND(G115="Alto",L115="Necesita mejora"),"Alto",AND(G115="Alto",L115="Débil"),"Alto")</f>
        <v>Bajo</v>
      </c>
      <c r="N115" s="29" t="str" cm="1">
        <f t="array" ref="N115">_xlfn.IFS(M115="Bajo","Asumir",M115="Moderado","Reducir",M115="Por encima del promedio","Evitar",M115="Alto","Evitar")</f>
        <v>Asumir</v>
      </c>
      <c r="O115" s="24" t="s">
        <v>1009</v>
      </c>
      <c r="P115" s="26" t="s">
        <v>1010</v>
      </c>
      <c r="Q115" s="24" t="s">
        <v>335</v>
      </c>
      <c r="R115" s="48">
        <v>44562</v>
      </c>
      <c r="S115" s="48">
        <v>44926</v>
      </c>
      <c r="T115" s="26" t="s">
        <v>1011</v>
      </c>
      <c r="U115" s="30"/>
      <c r="V115" s="26"/>
      <c r="W115" s="48"/>
      <c r="X115" s="48"/>
      <c r="Y115" s="173"/>
      <c r="Z115" s="173"/>
      <c r="AA115" s="30"/>
      <c r="AB115" s="26"/>
      <c r="AC115" s="48"/>
      <c r="AD115" s="48"/>
      <c r="AE115" s="173"/>
      <c r="AF115" s="173"/>
      <c r="AG115" s="30"/>
      <c r="AH115" s="26"/>
      <c r="AI115" s="48"/>
      <c r="AJ115" s="48"/>
      <c r="AK115" s="173"/>
      <c r="AL115" s="173"/>
      <c r="AM115" s="30"/>
      <c r="AN115" s="26"/>
      <c r="AO115" s="48"/>
      <c r="AP115" s="48"/>
      <c r="AQ115" s="173"/>
      <c r="AR115" s="173"/>
      <c r="AS115" s="30"/>
      <c r="AT115" s="26"/>
      <c r="AU115" s="48"/>
      <c r="AV115" s="48"/>
      <c r="AW115" s="173"/>
      <c r="AX115" s="173"/>
      <c r="AY115" s="30"/>
      <c r="AZ115" s="26"/>
      <c r="BA115" s="48"/>
      <c r="BB115" s="48"/>
      <c r="BC115" s="173"/>
      <c r="BD115" s="173"/>
      <c r="BE115" s="30"/>
      <c r="BF115" s="26"/>
      <c r="BG115" s="48"/>
      <c r="BH115" s="48"/>
      <c r="BI115" s="173"/>
      <c r="BJ115" s="173"/>
      <c r="BK115" s="30"/>
      <c r="BL115" s="26"/>
      <c r="BM115" s="48"/>
      <c r="BN115" s="48"/>
      <c r="BO115" s="173"/>
      <c r="BP115" s="173"/>
      <c r="BQ115" s="30"/>
      <c r="BR115" s="26"/>
      <c r="BS115" s="48"/>
      <c r="BT115" s="48"/>
      <c r="BU115" s="173"/>
      <c r="BV115" s="173"/>
      <c r="BW115" s="30"/>
      <c r="BX115" s="26"/>
      <c r="BY115" s="48"/>
      <c r="BZ115" s="48"/>
      <c r="CA115" s="173"/>
      <c r="CB115" s="173"/>
      <c r="CC115" s="30"/>
      <c r="CD115" s="26"/>
      <c r="CE115" s="48"/>
      <c r="CF115" s="48"/>
      <c r="CG115" s="173"/>
      <c r="CH115" s="173"/>
      <c r="CI115" s="30"/>
      <c r="CJ115" s="26"/>
      <c r="CK115" s="48"/>
      <c r="CL115" s="48"/>
      <c r="CM115" s="173"/>
      <c r="CN115" s="185"/>
      <c r="CO115" s="94"/>
      <c r="CP115" s="95"/>
    </row>
    <row r="116" spans="1:94" ht="49.5" customHeight="1" x14ac:dyDescent="0.2">
      <c r="A116" s="89" t="s">
        <v>300</v>
      </c>
      <c r="B116" s="90" t="s">
        <v>120</v>
      </c>
      <c r="C116" s="46" t="s">
        <v>946</v>
      </c>
      <c r="D116" s="28" t="s">
        <v>138</v>
      </c>
      <c r="E116" s="31" t="s">
        <v>963</v>
      </c>
      <c r="F116" s="47" t="s">
        <v>964</v>
      </c>
      <c r="G116" s="91" t="s">
        <v>16</v>
      </c>
      <c r="H116" s="27" t="s">
        <v>994</v>
      </c>
      <c r="I116" s="92">
        <v>15</v>
      </c>
      <c r="J116" s="92">
        <v>4</v>
      </c>
      <c r="K116" s="92">
        <f t="shared" si="2"/>
        <v>60</v>
      </c>
      <c r="L116" s="93" t="str" cm="1">
        <f t="array" ref="L116">_xlfn.IFS(K116&lt;=0,"No aplica",K116&lt;=39,"Débil",K116&lt;=59,"Necesita mejora",K116&lt;=79,"Aceptable",K116&lt;=100,"Fuerte")</f>
        <v>Aceptable</v>
      </c>
      <c r="M116" s="91" t="str" cm="1">
        <f t="array" ref="M116">_xlfn.IFS(AND(G116="Bajo",L116="Fuerte"),"Bajo",AND(G116="Bajo",L116="Aceptable"),"Bajo",AND(G116="Bajo",L116="Necesita mejora"),"Moderado",AND(G116="Bajo",L116="Débil"),"Por encima del promedio",AND(G116="Moderado",L116="Fuerte"),"Bajo",AND(G116="Moderado",L116="Aceptable"),"Moderado",AND(G116="Moderado",L116="Necesita mejora"),"Por encima del promedio",AND(G116="Moderado",L116="Débil"),"Alto",AND(G116="Por encima del promedio",L116="Fuerte"),"Moderado",AND(G116="Por encima del promedio",L116="Aceptable"),"Por encima del promedio",AND(G116="Por encima del promedio",L116="Necesita mejora"),"Alto",AND(G116="Por encima del promedio",L116="Débil"),"Alto",AND(G116="Alto",L116="Fuerte"),"Por encima del promedio",AND(G116="Alto",L116="Aceptable"),"Alto",AND(G116="Alto",L116="Necesita mejora"),"Alto",AND(G116="Alto",L116="Débil"),"Alto")</f>
        <v>Por encima del promedio</v>
      </c>
      <c r="N116" s="29" t="str" cm="1">
        <f t="array" ref="N116">_xlfn.IFS(M116="Bajo","Asumir",M116="Moderado","Reducir",M116="Por encima del promedio","Evitar",M116="Alto","Evitar")</f>
        <v>Evitar</v>
      </c>
      <c r="O116" s="24" t="s">
        <v>1012</v>
      </c>
      <c r="P116" s="26" t="s">
        <v>1010</v>
      </c>
      <c r="Q116" s="24" t="s">
        <v>335</v>
      </c>
      <c r="R116" s="48">
        <v>44562</v>
      </c>
      <c r="S116" s="48">
        <v>44926</v>
      </c>
      <c r="T116" s="26" t="s">
        <v>1013</v>
      </c>
      <c r="U116" s="30"/>
      <c r="V116" s="26"/>
      <c r="W116" s="48"/>
      <c r="X116" s="48"/>
      <c r="Y116" s="173"/>
      <c r="Z116" s="173"/>
      <c r="AA116" s="30"/>
      <c r="AB116" s="26"/>
      <c r="AC116" s="48"/>
      <c r="AD116" s="48"/>
      <c r="AE116" s="173"/>
      <c r="AF116" s="173"/>
      <c r="AG116" s="30"/>
      <c r="AH116" s="26"/>
      <c r="AI116" s="48"/>
      <c r="AJ116" s="48"/>
      <c r="AK116" s="173"/>
      <c r="AL116" s="173"/>
      <c r="AM116" s="30"/>
      <c r="AN116" s="26"/>
      <c r="AO116" s="48"/>
      <c r="AP116" s="48"/>
      <c r="AQ116" s="173"/>
      <c r="AR116" s="173"/>
      <c r="AS116" s="30"/>
      <c r="AT116" s="26"/>
      <c r="AU116" s="48"/>
      <c r="AV116" s="48"/>
      <c r="AW116" s="173"/>
      <c r="AX116" s="173"/>
      <c r="AY116" s="30"/>
      <c r="AZ116" s="26"/>
      <c r="BA116" s="48"/>
      <c r="BB116" s="48"/>
      <c r="BC116" s="173"/>
      <c r="BD116" s="173"/>
      <c r="BE116" s="30"/>
      <c r="BF116" s="26"/>
      <c r="BG116" s="48"/>
      <c r="BH116" s="48"/>
      <c r="BI116" s="173"/>
      <c r="BJ116" s="173"/>
      <c r="BK116" s="30"/>
      <c r="BL116" s="26"/>
      <c r="BM116" s="48"/>
      <c r="BN116" s="48"/>
      <c r="BO116" s="173"/>
      <c r="BP116" s="173"/>
      <c r="BQ116" s="30"/>
      <c r="BR116" s="26"/>
      <c r="BS116" s="48"/>
      <c r="BT116" s="48"/>
      <c r="BU116" s="173"/>
      <c r="BV116" s="173"/>
      <c r="BW116" s="30"/>
      <c r="BX116" s="26"/>
      <c r="BY116" s="48"/>
      <c r="BZ116" s="48"/>
      <c r="CA116" s="173"/>
      <c r="CB116" s="173"/>
      <c r="CC116" s="30"/>
      <c r="CD116" s="26"/>
      <c r="CE116" s="48"/>
      <c r="CF116" s="48"/>
      <c r="CG116" s="173"/>
      <c r="CH116" s="173"/>
      <c r="CI116" s="30"/>
      <c r="CJ116" s="26"/>
      <c r="CK116" s="48"/>
      <c r="CL116" s="48"/>
      <c r="CM116" s="173"/>
      <c r="CN116" s="185"/>
      <c r="CO116" s="94"/>
      <c r="CP116" s="95"/>
    </row>
    <row r="117" spans="1:94" ht="49.5" customHeight="1" x14ac:dyDescent="0.2">
      <c r="A117" s="89" t="s">
        <v>301</v>
      </c>
      <c r="B117" s="90" t="s">
        <v>120</v>
      </c>
      <c r="C117" s="46" t="s">
        <v>947</v>
      </c>
      <c r="D117" s="28" t="s">
        <v>138</v>
      </c>
      <c r="E117" s="31" t="s">
        <v>965</v>
      </c>
      <c r="F117" s="47" t="s">
        <v>966</v>
      </c>
      <c r="G117" s="91" t="s">
        <v>13</v>
      </c>
      <c r="H117" s="27" t="s">
        <v>995</v>
      </c>
      <c r="I117" s="92">
        <v>15</v>
      </c>
      <c r="J117" s="92">
        <v>5</v>
      </c>
      <c r="K117" s="92">
        <f t="shared" si="2"/>
        <v>75</v>
      </c>
      <c r="L117" s="93" t="str" cm="1">
        <f t="array" ref="L117">_xlfn.IFS(K117&lt;=0,"No aplica",K117&lt;=39,"Débil",K117&lt;=59,"Necesita mejora",K117&lt;=79,"Aceptable",K117&lt;=100,"Fuerte")</f>
        <v>Aceptable</v>
      </c>
      <c r="M117" s="91" t="str" cm="1">
        <f t="array" ref="M117">_xlfn.IFS(AND(G117="Bajo",L117="Fuerte"),"Bajo",AND(G117="Bajo",L117="Aceptable"),"Bajo",AND(G117="Bajo",L117="Necesita mejora"),"Moderado",AND(G117="Bajo",L117="Débil"),"Por encima del promedio",AND(G117="Moderado",L117="Fuerte"),"Bajo",AND(G117="Moderado",L117="Aceptable"),"Moderado",AND(G117="Moderado",L117="Necesita mejora"),"Por encima del promedio",AND(G117="Moderado",L117="Débil"),"Alto",AND(G117="Por encima del promedio",L117="Fuerte"),"Moderado",AND(G117="Por encima del promedio",L117="Aceptable"),"Por encima del promedio",AND(G117="Por encima del promedio",L117="Necesita mejora"),"Alto",AND(G117="Por encima del promedio",L117="Débil"),"Alto",AND(G117="Alto",L117="Fuerte"),"Por encima del promedio",AND(G117="Alto",L117="Aceptable"),"Alto",AND(G117="Alto",L117="Necesita mejora"),"Alto",AND(G117="Alto",L117="Débil"),"Alto")</f>
        <v>Alto</v>
      </c>
      <c r="N117" s="29" t="str" cm="1">
        <f t="array" ref="N117">_xlfn.IFS(M117="Bajo","Asumir",M117="Moderado","Reducir",M117="Por encima del promedio","Evitar",M117="Alto","Evitar")</f>
        <v>Evitar</v>
      </c>
      <c r="O117" s="24" t="s">
        <v>1014</v>
      </c>
      <c r="P117" s="26" t="s">
        <v>1010</v>
      </c>
      <c r="Q117" s="24" t="s">
        <v>335</v>
      </c>
      <c r="R117" s="48">
        <v>44562</v>
      </c>
      <c r="S117" s="48">
        <v>44926</v>
      </c>
      <c r="T117" s="26" t="s">
        <v>1015</v>
      </c>
      <c r="U117" s="30"/>
      <c r="V117" s="26"/>
      <c r="W117" s="48"/>
      <c r="X117" s="48"/>
      <c r="Y117" s="173"/>
      <c r="Z117" s="173"/>
      <c r="AA117" s="30"/>
      <c r="AB117" s="26"/>
      <c r="AC117" s="48"/>
      <c r="AD117" s="48"/>
      <c r="AE117" s="173"/>
      <c r="AF117" s="173"/>
      <c r="AG117" s="30"/>
      <c r="AH117" s="26"/>
      <c r="AI117" s="48"/>
      <c r="AJ117" s="48"/>
      <c r="AK117" s="173"/>
      <c r="AL117" s="173"/>
      <c r="AM117" s="30"/>
      <c r="AN117" s="26"/>
      <c r="AO117" s="48"/>
      <c r="AP117" s="48"/>
      <c r="AQ117" s="173"/>
      <c r="AR117" s="173"/>
      <c r="AS117" s="30"/>
      <c r="AT117" s="26"/>
      <c r="AU117" s="48"/>
      <c r="AV117" s="48"/>
      <c r="AW117" s="173"/>
      <c r="AX117" s="173"/>
      <c r="AY117" s="30"/>
      <c r="AZ117" s="26"/>
      <c r="BA117" s="48"/>
      <c r="BB117" s="48"/>
      <c r="BC117" s="173"/>
      <c r="BD117" s="173"/>
      <c r="BE117" s="30"/>
      <c r="BF117" s="26"/>
      <c r="BG117" s="48"/>
      <c r="BH117" s="48"/>
      <c r="BI117" s="173"/>
      <c r="BJ117" s="173"/>
      <c r="BK117" s="30"/>
      <c r="BL117" s="26"/>
      <c r="BM117" s="48"/>
      <c r="BN117" s="48"/>
      <c r="BO117" s="173"/>
      <c r="BP117" s="173"/>
      <c r="BQ117" s="30"/>
      <c r="BR117" s="26"/>
      <c r="BS117" s="48"/>
      <c r="BT117" s="48"/>
      <c r="BU117" s="173"/>
      <c r="BV117" s="173"/>
      <c r="BW117" s="30"/>
      <c r="BX117" s="26"/>
      <c r="BY117" s="48"/>
      <c r="BZ117" s="48"/>
      <c r="CA117" s="173"/>
      <c r="CB117" s="173"/>
      <c r="CC117" s="30"/>
      <c r="CD117" s="26"/>
      <c r="CE117" s="48"/>
      <c r="CF117" s="48"/>
      <c r="CG117" s="173"/>
      <c r="CH117" s="173"/>
      <c r="CI117" s="30"/>
      <c r="CJ117" s="26"/>
      <c r="CK117" s="48"/>
      <c r="CL117" s="48"/>
      <c r="CM117" s="173"/>
      <c r="CN117" s="185"/>
      <c r="CO117" s="94"/>
      <c r="CP117" s="95"/>
    </row>
    <row r="118" spans="1:94" ht="49.5" customHeight="1" x14ac:dyDescent="0.2">
      <c r="A118" s="89" t="s">
        <v>302</v>
      </c>
      <c r="B118" s="90" t="s">
        <v>120</v>
      </c>
      <c r="C118" s="46" t="s">
        <v>948</v>
      </c>
      <c r="D118" s="28" t="s">
        <v>138</v>
      </c>
      <c r="E118" s="31" t="s">
        <v>967</v>
      </c>
      <c r="F118" s="47" t="s">
        <v>968</v>
      </c>
      <c r="G118" s="91" t="s">
        <v>19</v>
      </c>
      <c r="H118" s="27" t="s">
        <v>996</v>
      </c>
      <c r="I118" s="92">
        <v>15</v>
      </c>
      <c r="J118" s="92">
        <v>5</v>
      </c>
      <c r="K118" s="92">
        <f t="shared" si="2"/>
        <v>75</v>
      </c>
      <c r="L118" s="93" t="str" cm="1">
        <f t="array" ref="L118">_xlfn.IFS(K118&lt;=0,"No aplica",K118&lt;=39,"Débil",K118&lt;=59,"Necesita mejora",K118&lt;=79,"Aceptable",K118&lt;=100,"Fuerte")</f>
        <v>Aceptable</v>
      </c>
      <c r="M118" s="91" t="str" cm="1">
        <f t="array" ref="M118">_xlfn.IFS(AND(G118="Bajo",L118="Fuerte"),"Bajo",AND(G118="Bajo",L118="Aceptable"),"Bajo",AND(G118="Bajo",L118="Necesita mejora"),"Moderado",AND(G118="Bajo",L118="Débil"),"Por encima del promedio",AND(G118="Moderado",L118="Fuerte"),"Bajo",AND(G118="Moderado",L118="Aceptable"),"Moderado",AND(G118="Moderado",L118="Necesita mejora"),"Por encima del promedio",AND(G118="Moderado",L118="Débil"),"Alto",AND(G118="Por encima del promedio",L118="Fuerte"),"Moderado",AND(G118="Por encima del promedio",L118="Aceptable"),"Por encima del promedio",AND(G118="Por encima del promedio",L118="Necesita mejora"),"Alto",AND(G118="Por encima del promedio",L118="Débil"),"Alto",AND(G118="Alto",L118="Fuerte"),"Por encima del promedio",AND(G118="Alto",L118="Aceptable"),"Alto",AND(G118="Alto",L118="Necesita mejora"),"Alto",AND(G118="Alto",L118="Débil"),"Alto")</f>
        <v>Bajo</v>
      </c>
      <c r="N118" s="29" t="str" cm="1">
        <f t="array" ref="N118">_xlfn.IFS(M118="Bajo","Asumir",M118="Moderado","Reducir",M118="Por encima del promedio","Evitar",M118="Alto","Evitar")</f>
        <v>Asumir</v>
      </c>
      <c r="O118" s="24" t="s">
        <v>1016</v>
      </c>
      <c r="P118" s="26" t="s">
        <v>1010</v>
      </c>
      <c r="Q118" s="24" t="s">
        <v>335</v>
      </c>
      <c r="R118" s="48">
        <v>44562</v>
      </c>
      <c r="S118" s="48">
        <v>44926</v>
      </c>
      <c r="T118" s="26" t="s">
        <v>1017</v>
      </c>
      <c r="U118" s="30"/>
      <c r="V118" s="26"/>
      <c r="W118" s="48"/>
      <c r="X118" s="48"/>
      <c r="Y118" s="173"/>
      <c r="Z118" s="173"/>
      <c r="AA118" s="30"/>
      <c r="AB118" s="26"/>
      <c r="AC118" s="48"/>
      <c r="AD118" s="48"/>
      <c r="AE118" s="173"/>
      <c r="AF118" s="173"/>
      <c r="AG118" s="30"/>
      <c r="AH118" s="26"/>
      <c r="AI118" s="48"/>
      <c r="AJ118" s="48"/>
      <c r="AK118" s="173"/>
      <c r="AL118" s="173"/>
      <c r="AM118" s="30"/>
      <c r="AN118" s="26"/>
      <c r="AO118" s="48"/>
      <c r="AP118" s="48"/>
      <c r="AQ118" s="173"/>
      <c r="AR118" s="173"/>
      <c r="AS118" s="30"/>
      <c r="AT118" s="26"/>
      <c r="AU118" s="48"/>
      <c r="AV118" s="48"/>
      <c r="AW118" s="173"/>
      <c r="AX118" s="173"/>
      <c r="AY118" s="30"/>
      <c r="AZ118" s="26"/>
      <c r="BA118" s="48"/>
      <c r="BB118" s="48"/>
      <c r="BC118" s="173"/>
      <c r="BD118" s="173"/>
      <c r="BE118" s="30"/>
      <c r="BF118" s="26"/>
      <c r="BG118" s="48"/>
      <c r="BH118" s="48"/>
      <c r="BI118" s="173"/>
      <c r="BJ118" s="173"/>
      <c r="BK118" s="30"/>
      <c r="BL118" s="26"/>
      <c r="BM118" s="48"/>
      <c r="BN118" s="48"/>
      <c r="BO118" s="173"/>
      <c r="BP118" s="173"/>
      <c r="BQ118" s="30"/>
      <c r="BR118" s="26"/>
      <c r="BS118" s="48"/>
      <c r="BT118" s="48"/>
      <c r="BU118" s="173"/>
      <c r="BV118" s="173"/>
      <c r="BW118" s="30"/>
      <c r="BX118" s="26"/>
      <c r="BY118" s="48"/>
      <c r="BZ118" s="48"/>
      <c r="CA118" s="173"/>
      <c r="CB118" s="173"/>
      <c r="CC118" s="30"/>
      <c r="CD118" s="26"/>
      <c r="CE118" s="48"/>
      <c r="CF118" s="48"/>
      <c r="CG118" s="173"/>
      <c r="CH118" s="173"/>
      <c r="CI118" s="30"/>
      <c r="CJ118" s="26"/>
      <c r="CK118" s="48"/>
      <c r="CL118" s="48"/>
      <c r="CM118" s="173"/>
      <c r="CN118" s="185"/>
      <c r="CO118" s="94"/>
      <c r="CP118" s="95"/>
    </row>
    <row r="119" spans="1:94" ht="49.5" customHeight="1" x14ac:dyDescent="0.2">
      <c r="A119" s="89" t="s">
        <v>303</v>
      </c>
      <c r="B119" s="90" t="s">
        <v>120</v>
      </c>
      <c r="C119" s="46" t="s">
        <v>949</v>
      </c>
      <c r="D119" s="28" t="s">
        <v>138</v>
      </c>
      <c r="E119" s="31" t="s">
        <v>969</v>
      </c>
      <c r="F119" s="47" t="s">
        <v>970</v>
      </c>
      <c r="G119" s="91" t="s">
        <v>16</v>
      </c>
      <c r="H119" s="27" t="s">
        <v>997</v>
      </c>
      <c r="I119" s="92">
        <v>15</v>
      </c>
      <c r="J119" s="92">
        <v>4</v>
      </c>
      <c r="K119" s="92">
        <f t="shared" si="2"/>
        <v>60</v>
      </c>
      <c r="L119" s="93" t="str" cm="1">
        <f t="array" ref="L119">_xlfn.IFS(K119&lt;=0,"No aplica",K119&lt;=39,"Débil",K119&lt;=59,"Necesita mejora",K119&lt;=79,"Aceptable",K119&lt;=100,"Fuerte")</f>
        <v>Aceptable</v>
      </c>
      <c r="M119" s="91" t="str" cm="1">
        <f t="array" ref="M119">_xlfn.IFS(AND(G119="Bajo",L119="Fuerte"),"Bajo",AND(G119="Bajo",L119="Aceptable"),"Bajo",AND(G119="Bajo",L119="Necesita mejora"),"Moderado",AND(G119="Bajo",L119="Débil"),"Por encima del promedio",AND(G119="Moderado",L119="Fuerte"),"Bajo",AND(G119="Moderado",L119="Aceptable"),"Moderado",AND(G119="Moderado",L119="Necesita mejora"),"Por encima del promedio",AND(G119="Moderado",L119="Débil"),"Alto",AND(G119="Por encima del promedio",L119="Fuerte"),"Moderado",AND(G119="Por encima del promedio",L119="Aceptable"),"Por encima del promedio",AND(G119="Por encima del promedio",L119="Necesita mejora"),"Alto",AND(G119="Por encima del promedio",L119="Débil"),"Alto",AND(G119="Alto",L119="Fuerte"),"Por encima del promedio",AND(G119="Alto",L119="Aceptable"),"Alto",AND(G119="Alto",L119="Necesita mejora"),"Alto",AND(G119="Alto",L119="Débil"),"Alto")</f>
        <v>Por encima del promedio</v>
      </c>
      <c r="N119" s="29" t="str" cm="1">
        <f t="array" ref="N119">_xlfn.IFS(M119="Bajo","Asumir",M119="Moderado","Reducir",M119="Por encima del promedio","Evitar",M119="Alto","Evitar")</f>
        <v>Evitar</v>
      </c>
      <c r="O119" s="24" t="s">
        <v>1018</v>
      </c>
      <c r="P119" s="26" t="s">
        <v>1010</v>
      </c>
      <c r="Q119" s="24" t="s">
        <v>335</v>
      </c>
      <c r="R119" s="48">
        <v>44562</v>
      </c>
      <c r="S119" s="48">
        <v>44926</v>
      </c>
      <c r="T119" s="26" t="s">
        <v>1019</v>
      </c>
      <c r="U119" s="30"/>
      <c r="V119" s="26"/>
      <c r="W119" s="48"/>
      <c r="X119" s="48"/>
      <c r="Y119" s="173"/>
      <c r="Z119" s="173"/>
      <c r="AA119" s="30"/>
      <c r="AB119" s="26"/>
      <c r="AC119" s="48"/>
      <c r="AD119" s="48"/>
      <c r="AE119" s="173"/>
      <c r="AF119" s="173"/>
      <c r="AG119" s="30"/>
      <c r="AH119" s="26"/>
      <c r="AI119" s="48"/>
      <c r="AJ119" s="48"/>
      <c r="AK119" s="173"/>
      <c r="AL119" s="173"/>
      <c r="AM119" s="30"/>
      <c r="AN119" s="26"/>
      <c r="AO119" s="48"/>
      <c r="AP119" s="48"/>
      <c r="AQ119" s="173"/>
      <c r="AR119" s="173"/>
      <c r="AS119" s="30"/>
      <c r="AT119" s="26"/>
      <c r="AU119" s="48"/>
      <c r="AV119" s="48"/>
      <c r="AW119" s="173"/>
      <c r="AX119" s="173"/>
      <c r="AY119" s="30"/>
      <c r="AZ119" s="26"/>
      <c r="BA119" s="48"/>
      <c r="BB119" s="48"/>
      <c r="BC119" s="173"/>
      <c r="BD119" s="173"/>
      <c r="BE119" s="30"/>
      <c r="BF119" s="26"/>
      <c r="BG119" s="48"/>
      <c r="BH119" s="48"/>
      <c r="BI119" s="173"/>
      <c r="BJ119" s="173"/>
      <c r="BK119" s="30"/>
      <c r="BL119" s="26"/>
      <c r="BM119" s="48"/>
      <c r="BN119" s="48"/>
      <c r="BO119" s="173"/>
      <c r="BP119" s="173"/>
      <c r="BQ119" s="30"/>
      <c r="BR119" s="26"/>
      <c r="BS119" s="48"/>
      <c r="BT119" s="48"/>
      <c r="BU119" s="173"/>
      <c r="BV119" s="173"/>
      <c r="BW119" s="30"/>
      <c r="BX119" s="26"/>
      <c r="BY119" s="48"/>
      <c r="BZ119" s="48"/>
      <c r="CA119" s="173"/>
      <c r="CB119" s="173"/>
      <c r="CC119" s="30"/>
      <c r="CD119" s="26"/>
      <c r="CE119" s="48"/>
      <c r="CF119" s="48"/>
      <c r="CG119" s="173"/>
      <c r="CH119" s="173"/>
      <c r="CI119" s="30"/>
      <c r="CJ119" s="26"/>
      <c r="CK119" s="48"/>
      <c r="CL119" s="48"/>
      <c r="CM119" s="173"/>
      <c r="CN119" s="185"/>
      <c r="CO119" s="94"/>
      <c r="CP119" s="95"/>
    </row>
    <row r="120" spans="1:94" ht="49.5" customHeight="1" x14ac:dyDescent="0.2">
      <c r="A120" s="89" t="s">
        <v>304</v>
      </c>
      <c r="B120" s="90" t="s">
        <v>120</v>
      </c>
      <c r="C120" s="46" t="s">
        <v>950</v>
      </c>
      <c r="D120" s="28" t="s">
        <v>138</v>
      </c>
      <c r="E120" s="31" t="s">
        <v>971</v>
      </c>
      <c r="F120" s="47" t="s">
        <v>972</v>
      </c>
      <c r="G120" s="91" t="s">
        <v>19</v>
      </c>
      <c r="H120" s="27" t="s">
        <v>998</v>
      </c>
      <c r="I120" s="92">
        <v>5</v>
      </c>
      <c r="J120" s="92">
        <v>2</v>
      </c>
      <c r="K120" s="92">
        <f t="shared" si="2"/>
        <v>10</v>
      </c>
      <c r="L120" s="93" t="str" cm="1">
        <f t="array" ref="L120">_xlfn.IFS(K120&lt;=0,"No aplica",K120&lt;=39,"Débil",K120&lt;=59,"Necesita mejora",K120&lt;=79,"Aceptable",K120&lt;=100,"Fuerte")</f>
        <v>Débil</v>
      </c>
      <c r="M120" s="91" t="str" cm="1">
        <f t="array" ref="M120">_xlfn.IFS(AND(G120="Bajo",L120="Fuerte"),"Bajo",AND(G120="Bajo",L120="Aceptable"),"Bajo",AND(G120="Bajo",L120="Necesita mejora"),"Moderado",AND(G120="Bajo",L120="Débil"),"Por encima del promedio",AND(G120="Moderado",L120="Fuerte"),"Bajo",AND(G120="Moderado",L120="Aceptable"),"Moderado",AND(G120="Moderado",L120="Necesita mejora"),"Por encima del promedio",AND(G120="Moderado",L120="Débil"),"Alto",AND(G120="Por encima del promedio",L120="Fuerte"),"Moderado",AND(G120="Por encima del promedio",L120="Aceptable"),"Por encima del promedio",AND(G120="Por encima del promedio",L120="Necesita mejora"),"Alto",AND(G120="Por encima del promedio",L120="Débil"),"Alto",AND(G120="Alto",L120="Fuerte"),"Por encima del promedio",AND(G120="Alto",L120="Aceptable"),"Alto",AND(G120="Alto",L120="Necesita mejora"),"Alto",AND(G120="Alto",L120="Débil"),"Alto")</f>
        <v>Por encima del promedio</v>
      </c>
      <c r="N120" s="29" t="str" cm="1">
        <f t="array" ref="N120">_xlfn.IFS(M120="Bajo","Asumir",M120="Moderado","Reducir",M120="Por encima del promedio","Evitar",M120="Alto","Evitar")</f>
        <v>Evitar</v>
      </c>
      <c r="O120" s="24" t="s">
        <v>1020</v>
      </c>
      <c r="P120" s="26" t="s">
        <v>1010</v>
      </c>
      <c r="Q120" s="24" t="s">
        <v>728</v>
      </c>
      <c r="R120" s="48">
        <v>44562</v>
      </c>
      <c r="S120" s="48">
        <v>44926</v>
      </c>
      <c r="T120" s="26" t="s">
        <v>1021</v>
      </c>
      <c r="U120" s="30"/>
      <c r="V120" s="26"/>
      <c r="W120" s="48"/>
      <c r="X120" s="48"/>
      <c r="Y120" s="173"/>
      <c r="Z120" s="173"/>
      <c r="AA120" s="30"/>
      <c r="AB120" s="26"/>
      <c r="AC120" s="48"/>
      <c r="AD120" s="48"/>
      <c r="AE120" s="173"/>
      <c r="AF120" s="173"/>
      <c r="AG120" s="30"/>
      <c r="AH120" s="26"/>
      <c r="AI120" s="48"/>
      <c r="AJ120" s="48"/>
      <c r="AK120" s="173"/>
      <c r="AL120" s="173"/>
      <c r="AM120" s="30"/>
      <c r="AN120" s="26"/>
      <c r="AO120" s="48"/>
      <c r="AP120" s="48"/>
      <c r="AQ120" s="173"/>
      <c r="AR120" s="173"/>
      <c r="AS120" s="30"/>
      <c r="AT120" s="26"/>
      <c r="AU120" s="48"/>
      <c r="AV120" s="48"/>
      <c r="AW120" s="173"/>
      <c r="AX120" s="173"/>
      <c r="AY120" s="30"/>
      <c r="AZ120" s="26"/>
      <c r="BA120" s="48"/>
      <c r="BB120" s="48"/>
      <c r="BC120" s="173"/>
      <c r="BD120" s="173"/>
      <c r="BE120" s="30"/>
      <c r="BF120" s="26"/>
      <c r="BG120" s="48"/>
      <c r="BH120" s="48"/>
      <c r="BI120" s="173"/>
      <c r="BJ120" s="173"/>
      <c r="BK120" s="30"/>
      <c r="BL120" s="26"/>
      <c r="BM120" s="48"/>
      <c r="BN120" s="48"/>
      <c r="BO120" s="173"/>
      <c r="BP120" s="173"/>
      <c r="BQ120" s="30"/>
      <c r="BR120" s="26"/>
      <c r="BS120" s="48"/>
      <c r="BT120" s="48"/>
      <c r="BU120" s="173"/>
      <c r="BV120" s="173"/>
      <c r="BW120" s="30"/>
      <c r="BX120" s="26"/>
      <c r="BY120" s="48"/>
      <c r="BZ120" s="48"/>
      <c r="CA120" s="173"/>
      <c r="CB120" s="173"/>
      <c r="CC120" s="30"/>
      <c r="CD120" s="26"/>
      <c r="CE120" s="48"/>
      <c r="CF120" s="48"/>
      <c r="CG120" s="173"/>
      <c r="CH120" s="173"/>
      <c r="CI120" s="30"/>
      <c r="CJ120" s="26"/>
      <c r="CK120" s="48"/>
      <c r="CL120" s="48"/>
      <c r="CM120" s="173"/>
      <c r="CN120" s="185"/>
      <c r="CO120" s="94"/>
      <c r="CP120" s="95"/>
    </row>
    <row r="121" spans="1:94" ht="49.5" customHeight="1" x14ac:dyDescent="0.2">
      <c r="A121" s="89" t="s">
        <v>305</v>
      </c>
      <c r="B121" s="90" t="s">
        <v>120</v>
      </c>
      <c r="C121" s="46" t="s">
        <v>951</v>
      </c>
      <c r="D121" s="28" t="s">
        <v>138</v>
      </c>
      <c r="E121" s="31" t="s">
        <v>973</v>
      </c>
      <c r="F121" s="47" t="s">
        <v>974</v>
      </c>
      <c r="G121" s="91" t="s">
        <v>19</v>
      </c>
      <c r="H121" s="27" t="s">
        <v>999</v>
      </c>
      <c r="I121" s="92">
        <v>10</v>
      </c>
      <c r="J121" s="92">
        <v>3</v>
      </c>
      <c r="K121" s="92">
        <f t="shared" si="2"/>
        <v>30</v>
      </c>
      <c r="L121" s="93" t="str" cm="1">
        <f t="array" ref="L121">_xlfn.IFS(K121&lt;=0,"No aplica",K121&lt;=39,"Débil",K121&lt;=59,"Necesita mejora",K121&lt;=79,"Aceptable",K121&lt;=100,"Fuerte")</f>
        <v>Débil</v>
      </c>
      <c r="M121" s="91" t="str" cm="1">
        <f t="array" ref="M121">_xlfn.IFS(AND(G121="Bajo",L121="Fuerte"),"Bajo",AND(G121="Bajo",L121="Aceptable"),"Bajo",AND(G121="Bajo",L121="Necesita mejora"),"Moderado",AND(G121="Bajo",L121="Débil"),"Por encima del promedio",AND(G121="Moderado",L121="Fuerte"),"Bajo",AND(G121="Moderado",L121="Aceptable"),"Moderado",AND(G121="Moderado",L121="Necesita mejora"),"Por encima del promedio",AND(G121="Moderado",L121="Débil"),"Alto",AND(G121="Por encima del promedio",L121="Fuerte"),"Moderado",AND(G121="Por encima del promedio",L121="Aceptable"),"Por encima del promedio",AND(G121="Por encima del promedio",L121="Necesita mejora"),"Alto",AND(G121="Por encima del promedio",L121="Débil"),"Alto",AND(G121="Alto",L121="Fuerte"),"Por encima del promedio",AND(G121="Alto",L121="Aceptable"),"Alto",AND(G121="Alto",L121="Necesita mejora"),"Alto",AND(G121="Alto",L121="Débil"),"Alto")</f>
        <v>Por encima del promedio</v>
      </c>
      <c r="N121" s="29" t="str" cm="1">
        <f t="array" ref="N121">_xlfn.IFS(M121="Bajo","Asumir",M121="Moderado","Reducir",M121="Por encima del promedio","Evitar",M121="Alto","Evitar")</f>
        <v>Evitar</v>
      </c>
      <c r="O121" s="24" t="s">
        <v>1022</v>
      </c>
      <c r="P121" s="26" t="s">
        <v>1010</v>
      </c>
      <c r="Q121" s="24" t="s">
        <v>417</v>
      </c>
      <c r="R121" s="48">
        <v>44562</v>
      </c>
      <c r="S121" s="48">
        <v>44926</v>
      </c>
      <c r="T121" s="26" t="s">
        <v>394</v>
      </c>
      <c r="U121" s="30"/>
      <c r="V121" s="26"/>
      <c r="W121" s="48"/>
      <c r="X121" s="48"/>
      <c r="Y121" s="173"/>
      <c r="Z121" s="173"/>
      <c r="AA121" s="30"/>
      <c r="AB121" s="26"/>
      <c r="AC121" s="48"/>
      <c r="AD121" s="48"/>
      <c r="AE121" s="173"/>
      <c r="AF121" s="173"/>
      <c r="AG121" s="30"/>
      <c r="AH121" s="26"/>
      <c r="AI121" s="48"/>
      <c r="AJ121" s="48"/>
      <c r="AK121" s="173"/>
      <c r="AL121" s="173"/>
      <c r="AM121" s="30"/>
      <c r="AN121" s="26"/>
      <c r="AO121" s="48"/>
      <c r="AP121" s="48"/>
      <c r="AQ121" s="173"/>
      <c r="AR121" s="173"/>
      <c r="AS121" s="30"/>
      <c r="AT121" s="26"/>
      <c r="AU121" s="48"/>
      <c r="AV121" s="48"/>
      <c r="AW121" s="173"/>
      <c r="AX121" s="173"/>
      <c r="AY121" s="30"/>
      <c r="AZ121" s="26"/>
      <c r="BA121" s="48"/>
      <c r="BB121" s="48"/>
      <c r="BC121" s="173"/>
      <c r="BD121" s="173"/>
      <c r="BE121" s="30"/>
      <c r="BF121" s="26"/>
      <c r="BG121" s="48"/>
      <c r="BH121" s="48"/>
      <c r="BI121" s="173"/>
      <c r="BJ121" s="173"/>
      <c r="BK121" s="30"/>
      <c r="BL121" s="26"/>
      <c r="BM121" s="48"/>
      <c r="BN121" s="48"/>
      <c r="BO121" s="173"/>
      <c r="BP121" s="173"/>
      <c r="BQ121" s="30"/>
      <c r="BR121" s="26"/>
      <c r="BS121" s="48"/>
      <c r="BT121" s="48"/>
      <c r="BU121" s="173"/>
      <c r="BV121" s="173"/>
      <c r="BW121" s="30"/>
      <c r="BX121" s="26"/>
      <c r="BY121" s="48"/>
      <c r="BZ121" s="48"/>
      <c r="CA121" s="173"/>
      <c r="CB121" s="173"/>
      <c r="CC121" s="30"/>
      <c r="CD121" s="26"/>
      <c r="CE121" s="48"/>
      <c r="CF121" s="48"/>
      <c r="CG121" s="173"/>
      <c r="CH121" s="173"/>
      <c r="CI121" s="30"/>
      <c r="CJ121" s="26"/>
      <c r="CK121" s="48"/>
      <c r="CL121" s="48"/>
      <c r="CM121" s="173"/>
      <c r="CN121" s="185"/>
      <c r="CO121" s="94"/>
      <c r="CP121" s="95"/>
    </row>
    <row r="122" spans="1:94" ht="49.5" customHeight="1" x14ac:dyDescent="0.2">
      <c r="A122" s="89" t="s">
        <v>306</v>
      </c>
      <c r="B122" s="90" t="s">
        <v>120</v>
      </c>
      <c r="C122" s="46" t="s">
        <v>952</v>
      </c>
      <c r="D122" s="28" t="s">
        <v>138</v>
      </c>
      <c r="E122" s="31" t="s">
        <v>975</v>
      </c>
      <c r="F122" s="47" t="s">
        <v>976</v>
      </c>
      <c r="G122" s="91" t="s">
        <v>19</v>
      </c>
      <c r="H122" s="27" t="s">
        <v>1000</v>
      </c>
      <c r="I122" s="92">
        <v>15</v>
      </c>
      <c r="J122" s="92">
        <v>5</v>
      </c>
      <c r="K122" s="92">
        <f t="shared" si="2"/>
        <v>75</v>
      </c>
      <c r="L122" s="93" t="str" cm="1">
        <f t="array" ref="L122">_xlfn.IFS(K122&lt;=0,"No aplica",K122&lt;=39,"Débil",K122&lt;=59,"Necesita mejora",K122&lt;=79,"Aceptable",K122&lt;=100,"Fuerte")</f>
        <v>Aceptable</v>
      </c>
      <c r="M122" s="91" t="str" cm="1">
        <f t="array" ref="M122">_xlfn.IFS(AND(G122="Bajo",L122="Fuerte"),"Bajo",AND(G122="Bajo",L122="Aceptable"),"Bajo",AND(G122="Bajo",L122="Necesita mejora"),"Moderado",AND(G122="Bajo",L122="Débil"),"Por encima del promedio",AND(G122="Moderado",L122="Fuerte"),"Bajo",AND(G122="Moderado",L122="Aceptable"),"Moderado",AND(G122="Moderado",L122="Necesita mejora"),"Por encima del promedio",AND(G122="Moderado",L122="Débil"),"Alto",AND(G122="Por encima del promedio",L122="Fuerte"),"Moderado",AND(G122="Por encima del promedio",L122="Aceptable"),"Por encima del promedio",AND(G122="Por encima del promedio",L122="Necesita mejora"),"Alto",AND(G122="Por encima del promedio",L122="Débil"),"Alto",AND(G122="Alto",L122="Fuerte"),"Por encima del promedio",AND(G122="Alto",L122="Aceptable"),"Alto",AND(G122="Alto",L122="Necesita mejora"),"Alto",AND(G122="Alto",L122="Débil"),"Alto")</f>
        <v>Bajo</v>
      </c>
      <c r="N122" s="29" t="str" cm="1">
        <f t="array" ref="N122">_xlfn.IFS(M122="Bajo","Asumir",M122="Moderado","Reducir",M122="Por encima del promedio","Evitar",M122="Alto","Evitar")</f>
        <v>Asumir</v>
      </c>
      <c r="O122" s="24" t="s">
        <v>1023</v>
      </c>
      <c r="P122" s="26" t="s">
        <v>1010</v>
      </c>
      <c r="Q122" s="24" t="s">
        <v>417</v>
      </c>
      <c r="R122" s="48">
        <v>44562</v>
      </c>
      <c r="S122" s="48">
        <v>44926</v>
      </c>
      <c r="T122" s="26" t="s">
        <v>1024</v>
      </c>
      <c r="U122" s="30"/>
      <c r="V122" s="26"/>
      <c r="W122" s="48"/>
      <c r="X122" s="48"/>
      <c r="Y122" s="173"/>
      <c r="Z122" s="173"/>
      <c r="AA122" s="30"/>
      <c r="AB122" s="26"/>
      <c r="AC122" s="48"/>
      <c r="AD122" s="48"/>
      <c r="AE122" s="173"/>
      <c r="AF122" s="173"/>
      <c r="AG122" s="30"/>
      <c r="AH122" s="26"/>
      <c r="AI122" s="48"/>
      <c r="AJ122" s="48"/>
      <c r="AK122" s="173"/>
      <c r="AL122" s="173"/>
      <c r="AM122" s="30"/>
      <c r="AN122" s="26"/>
      <c r="AO122" s="48"/>
      <c r="AP122" s="48"/>
      <c r="AQ122" s="173"/>
      <c r="AR122" s="173"/>
      <c r="AS122" s="30"/>
      <c r="AT122" s="26"/>
      <c r="AU122" s="48"/>
      <c r="AV122" s="48"/>
      <c r="AW122" s="173"/>
      <c r="AX122" s="173"/>
      <c r="AY122" s="30"/>
      <c r="AZ122" s="26"/>
      <c r="BA122" s="48"/>
      <c r="BB122" s="48"/>
      <c r="BC122" s="173"/>
      <c r="BD122" s="173"/>
      <c r="BE122" s="30"/>
      <c r="BF122" s="26"/>
      <c r="BG122" s="48"/>
      <c r="BH122" s="48"/>
      <c r="BI122" s="173"/>
      <c r="BJ122" s="173"/>
      <c r="BK122" s="30"/>
      <c r="BL122" s="26"/>
      <c r="BM122" s="48"/>
      <c r="BN122" s="48"/>
      <c r="BO122" s="173"/>
      <c r="BP122" s="173"/>
      <c r="BQ122" s="30"/>
      <c r="BR122" s="26"/>
      <c r="BS122" s="48"/>
      <c r="BT122" s="48"/>
      <c r="BU122" s="173"/>
      <c r="BV122" s="173"/>
      <c r="BW122" s="30"/>
      <c r="BX122" s="26"/>
      <c r="BY122" s="48"/>
      <c r="BZ122" s="48"/>
      <c r="CA122" s="173"/>
      <c r="CB122" s="173"/>
      <c r="CC122" s="30"/>
      <c r="CD122" s="26"/>
      <c r="CE122" s="48"/>
      <c r="CF122" s="48"/>
      <c r="CG122" s="173"/>
      <c r="CH122" s="173"/>
      <c r="CI122" s="30"/>
      <c r="CJ122" s="26"/>
      <c r="CK122" s="48"/>
      <c r="CL122" s="48"/>
      <c r="CM122" s="173"/>
      <c r="CN122" s="185"/>
      <c r="CO122" s="94"/>
      <c r="CP122" s="95"/>
    </row>
    <row r="123" spans="1:94" ht="49.5" customHeight="1" x14ac:dyDescent="0.2">
      <c r="A123" s="89" t="s">
        <v>307</v>
      </c>
      <c r="B123" s="90" t="s">
        <v>120</v>
      </c>
      <c r="C123" s="46" t="s">
        <v>953</v>
      </c>
      <c r="D123" s="28" t="s">
        <v>138</v>
      </c>
      <c r="E123" s="31" t="s">
        <v>977</v>
      </c>
      <c r="F123" s="47" t="s">
        <v>978</v>
      </c>
      <c r="G123" s="91" t="s">
        <v>16</v>
      </c>
      <c r="H123" s="27" t="s">
        <v>1001</v>
      </c>
      <c r="I123" s="92">
        <v>15</v>
      </c>
      <c r="J123" s="92">
        <v>5</v>
      </c>
      <c r="K123" s="92">
        <f t="shared" si="2"/>
        <v>75</v>
      </c>
      <c r="L123" s="93" t="str" cm="1">
        <f t="array" ref="L123">_xlfn.IFS(K123&lt;=0,"No aplica",K123&lt;=39,"Débil",K123&lt;=59,"Necesita mejora",K123&lt;=79,"Aceptable",K123&lt;=100,"Fuerte")</f>
        <v>Aceptable</v>
      </c>
      <c r="M123" s="91" t="str" cm="1">
        <f t="array" ref="M123">_xlfn.IFS(AND(G123="Bajo",L123="Fuerte"),"Bajo",AND(G123="Bajo",L123="Aceptable"),"Bajo",AND(G123="Bajo",L123="Necesita mejora"),"Moderado",AND(G123="Bajo",L123="Débil"),"Por encima del promedio",AND(G123="Moderado",L123="Fuerte"),"Bajo",AND(G123="Moderado",L123="Aceptable"),"Moderado",AND(G123="Moderado",L123="Necesita mejora"),"Por encima del promedio",AND(G123="Moderado",L123="Débil"),"Alto",AND(G123="Por encima del promedio",L123="Fuerte"),"Moderado",AND(G123="Por encima del promedio",L123="Aceptable"),"Por encima del promedio",AND(G123="Por encima del promedio",L123="Necesita mejora"),"Alto",AND(G123="Por encima del promedio",L123="Débil"),"Alto",AND(G123="Alto",L123="Fuerte"),"Por encima del promedio",AND(G123="Alto",L123="Aceptable"),"Alto",AND(G123="Alto",L123="Necesita mejora"),"Alto",AND(G123="Alto",L123="Débil"),"Alto")</f>
        <v>Por encima del promedio</v>
      </c>
      <c r="N123" s="29" t="str" cm="1">
        <f t="array" ref="N123">_xlfn.IFS(M123="Bajo","Asumir",M123="Moderado","Reducir",M123="Por encima del promedio","Evitar",M123="Alto","Evitar")</f>
        <v>Evitar</v>
      </c>
      <c r="O123" s="24" t="s">
        <v>1025</v>
      </c>
      <c r="P123" s="26" t="s">
        <v>1010</v>
      </c>
      <c r="Q123" s="24" t="s">
        <v>387</v>
      </c>
      <c r="R123" s="48">
        <v>44562</v>
      </c>
      <c r="S123" s="48">
        <v>44926</v>
      </c>
      <c r="T123" s="26" t="s">
        <v>1026</v>
      </c>
      <c r="U123" s="30"/>
      <c r="V123" s="26"/>
      <c r="W123" s="48"/>
      <c r="X123" s="48"/>
      <c r="Y123" s="173"/>
      <c r="Z123" s="173"/>
      <c r="AA123" s="30"/>
      <c r="AB123" s="26"/>
      <c r="AC123" s="48"/>
      <c r="AD123" s="48"/>
      <c r="AE123" s="173"/>
      <c r="AF123" s="173"/>
      <c r="AG123" s="30"/>
      <c r="AH123" s="26"/>
      <c r="AI123" s="48"/>
      <c r="AJ123" s="48"/>
      <c r="AK123" s="173"/>
      <c r="AL123" s="173"/>
      <c r="AM123" s="30"/>
      <c r="AN123" s="26"/>
      <c r="AO123" s="48"/>
      <c r="AP123" s="48"/>
      <c r="AQ123" s="173"/>
      <c r="AR123" s="173"/>
      <c r="AS123" s="30"/>
      <c r="AT123" s="26"/>
      <c r="AU123" s="48"/>
      <c r="AV123" s="48"/>
      <c r="AW123" s="173"/>
      <c r="AX123" s="173"/>
      <c r="AY123" s="30"/>
      <c r="AZ123" s="26"/>
      <c r="BA123" s="48"/>
      <c r="BB123" s="48"/>
      <c r="BC123" s="173"/>
      <c r="BD123" s="173"/>
      <c r="BE123" s="30"/>
      <c r="BF123" s="26"/>
      <c r="BG123" s="48"/>
      <c r="BH123" s="48"/>
      <c r="BI123" s="173"/>
      <c r="BJ123" s="173"/>
      <c r="BK123" s="30"/>
      <c r="BL123" s="26"/>
      <c r="BM123" s="48"/>
      <c r="BN123" s="48"/>
      <c r="BO123" s="173"/>
      <c r="BP123" s="173"/>
      <c r="BQ123" s="30"/>
      <c r="BR123" s="26"/>
      <c r="BS123" s="48"/>
      <c r="BT123" s="48"/>
      <c r="BU123" s="173"/>
      <c r="BV123" s="173"/>
      <c r="BW123" s="30"/>
      <c r="BX123" s="26"/>
      <c r="BY123" s="48"/>
      <c r="BZ123" s="48"/>
      <c r="CA123" s="173"/>
      <c r="CB123" s="173"/>
      <c r="CC123" s="30"/>
      <c r="CD123" s="26"/>
      <c r="CE123" s="48"/>
      <c r="CF123" s="48"/>
      <c r="CG123" s="173"/>
      <c r="CH123" s="173"/>
      <c r="CI123" s="30"/>
      <c r="CJ123" s="26"/>
      <c r="CK123" s="48"/>
      <c r="CL123" s="48"/>
      <c r="CM123" s="173"/>
      <c r="CN123" s="185"/>
      <c r="CO123" s="94"/>
      <c r="CP123" s="95"/>
    </row>
    <row r="124" spans="1:94" ht="49.5" customHeight="1" x14ac:dyDescent="0.2">
      <c r="A124" s="89" t="s">
        <v>308</v>
      </c>
      <c r="B124" s="90" t="s">
        <v>120</v>
      </c>
      <c r="C124" s="46" t="s">
        <v>954</v>
      </c>
      <c r="D124" s="28" t="s">
        <v>152</v>
      </c>
      <c r="E124" s="31" t="s">
        <v>979</v>
      </c>
      <c r="F124" s="47" t="s">
        <v>980</v>
      </c>
      <c r="G124" s="91" t="s">
        <v>16</v>
      </c>
      <c r="H124" s="27" t="s">
        <v>1002</v>
      </c>
      <c r="I124" s="92">
        <v>15</v>
      </c>
      <c r="J124" s="92">
        <v>4</v>
      </c>
      <c r="K124" s="92">
        <f t="shared" si="2"/>
        <v>60</v>
      </c>
      <c r="L124" s="93" t="str" cm="1">
        <f t="array" ref="L124">_xlfn.IFS(K124&lt;=0,"No aplica",K124&lt;=39,"Débil",K124&lt;=59,"Necesita mejora",K124&lt;=79,"Aceptable",K124&lt;=100,"Fuerte")</f>
        <v>Aceptable</v>
      </c>
      <c r="M124" s="91" t="str" cm="1">
        <f t="array" ref="M124">_xlfn.IFS(AND(G124="Bajo",L124="Fuerte"),"Bajo",AND(G124="Bajo",L124="Aceptable"),"Bajo",AND(G124="Bajo",L124="Necesita mejora"),"Moderado",AND(G124="Bajo",L124="Débil"),"Por encima del promedio",AND(G124="Moderado",L124="Fuerte"),"Bajo",AND(G124="Moderado",L124="Aceptable"),"Moderado",AND(G124="Moderado",L124="Necesita mejora"),"Por encima del promedio",AND(G124="Moderado",L124="Débil"),"Alto",AND(G124="Por encima del promedio",L124="Fuerte"),"Moderado",AND(G124="Por encima del promedio",L124="Aceptable"),"Por encima del promedio",AND(G124="Por encima del promedio",L124="Necesita mejora"),"Alto",AND(G124="Por encima del promedio",L124="Débil"),"Alto",AND(G124="Alto",L124="Fuerte"),"Por encima del promedio",AND(G124="Alto",L124="Aceptable"),"Alto",AND(G124="Alto",L124="Necesita mejora"),"Alto",AND(G124="Alto",L124="Débil"),"Alto")</f>
        <v>Por encima del promedio</v>
      </c>
      <c r="N124" s="29" t="str" cm="1">
        <f t="array" ref="N124">_xlfn.IFS(M124="Bajo","Asumir",M124="Moderado","Reducir",M124="Por encima del promedio","Evitar",M124="Alto","Evitar")</f>
        <v>Evitar</v>
      </c>
      <c r="O124" s="24" t="s">
        <v>1027</v>
      </c>
      <c r="P124" s="26" t="s">
        <v>1010</v>
      </c>
      <c r="Q124" s="24" t="s">
        <v>417</v>
      </c>
      <c r="R124" s="48">
        <v>44562</v>
      </c>
      <c r="S124" s="48">
        <v>44926</v>
      </c>
      <c r="T124" s="26" t="s">
        <v>1028</v>
      </c>
      <c r="U124" s="30"/>
      <c r="V124" s="26"/>
      <c r="W124" s="48"/>
      <c r="X124" s="48"/>
      <c r="Y124" s="173"/>
      <c r="Z124" s="173"/>
      <c r="AA124" s="30"/>
      <c r="AB124" s="26"/>
      <c r="AC124" s="48"/>
      <c r="AD124" s="48"/>
      <c r="AE124" s="173"/>
      <c r="AF124" s="173"/>
      <c r="AG124" s="30"/>
      <c r="AH124" s="26"/>
      <c r="AI124" s="48"/>
      <c r="AJ124" s="48"/>
      <c r="AK124" s="173"/>
      <c r="AL124" s="173"/>
      <c r="AM124" s="30"/>
      <c r="AN124" s="26"/>
      <c r="AO124" s="48"/>
      <c r="AP124" s="48"/>
      <c r="AQ124" s="173"/>
      <c r="AR124" s="173"/>
      <c r="AS124" s="30"/>
      <c r="AT124" s="26"/>
      <c r="AU124" s="48"/>
      <c r="AV124" s="48"/>
      <c r="AW124" s="173"/>
      <c r="AX124" s="173"/>
      <c r="AY124" s="30"/>
      <c r="AZ124" s="26"/>
      <c r="BA124" s="48"/>
      <c r="BB124" s="48"/>
      <c r="BC124" s="173"/>
      <c r="BD124" s="173"/>
      <c r="BE124" s="30"/>
      <c r="BF124" s="26"/>
      <c r="BG124" s="48"/>
      <c r="BH124" s="48"/>
      <c r="BI124" s="173"/>
      <c r="BJ124" s="173"/>
      <c r="BK124" s="30"/>
      <c r="BL124" s="26"/>
      <c r="BM124" s="48"/>
      <c r="BN124" s="48"/>
      <c r="BO124" s="173"/>
      <c r="BP124" s="173"/>
      <c r="BQ124" s="30"/>
      <c r="BR124" s="26"/>
      <c r="BS124" s="48"/>
      <c r="BT124" s="48"/>
      <c r="BU124" s="173"/>
      <c r="BV124" s="173"/>
      <c r="BW124" s="30"/>
      <c r="BX124" s="26"/>
      <c r="BY124" s="48"/>
      <c r="BZ124" s="48"/>
      <c r="CA124" s="173"/>
      <c r="CB124" s="173"/>
      <c r="CC124" s="30"/>
      <c r="CD124" s="26"/>
      <c r="CE124" s="48"/>
      <c r="CF124" s="48"/>
      <c r="CG124" s="173"/>
      <c r="CH124" s="173"/>
      <c r="CI124" s="30"/>
      <c r="CJ124" s="26"/>
      <c r="CK124" s="48"/>
      <c r="CL124" s="48"/>
      <c r="CM124" s="173"/>
      <c r="CN124" s="185"/>
      <c r="CO124" s="94"/>
      <c r="CP124" s="95"/>
    </row>
    <row r="125" spans="1:94" ht="49.5" customHeight="1" x14ac:dyDescent="0.2">
      <c r="A125" s="89" t="s">
        <v>309</v>
      </c>
      <c r="B125" s="90" t="s">
        <v>120</v>
      </c>
      <c r="C125" s="46" t="s">
        <v>955</v>
      </c>
      <c r="D125" s="28" t="s">
        <v>138</v>
      </c>
      <c r="E125" s="31" t="s">
        <v>981</v>
      </c>
      <c r="F125" s="47" t="s">
        <v>982</v>
      </c>
      <c r="G125" s="91" t="s">
        <v>19</v>
      </c>
      <c r="H125" s="27" t="s">
        <v>1003</v>
      </c>
      <c r="I125" s="92">
        <v>15</v>
      </c>
      <c r="J125" s="92">
        <v>5</v>
      </c>
      <c r="K125" s="92">
        <f t="shared" si="2"/>
        <v>75</v>
      </c>
      <c r="L125" s="93" t="str" cm="1">
        <f t="array" ref="L125">_xlfn.IFS(K125&lt;=0,"No aplica",K125&lt;=39,"Débil",K125&lt;=59,"Necesita mejora",K125&lt;=79,"Aceptable",K125&lt;=100,"Fuerte")</f>
        <v>Aceptable</v>
      </c>
      <c r="M125" s="91" t="str" cm="1">
        <f t="array" ref="M125">_xlfn.IFS(AND(G125="Bajo",L125="Fuerte"),"Bajo",AND(G125="Bajo",L125="Aceptable"),"Bajo",AND(G125="Bajo",L125="Necesita mejora"),"Moderado",AND(G125="Bajo",L125="Débil"),"Por encima del promedio",AND(G125="Moderado",L125="Fuerte"),"Bajo",AND(G125="Moderado",L125="Aceptable"),"Moderado",AND(G125="Moderado",L125="Necesita mejora"),"Por encima del promedio",AND(G125="Moderado",L125="Débil"),"Alto",AND(G125="Por encima del promedio",L125="Fuerte"),"Moderado",AND(G125="Por encima del promedio",L125="Aceptable"),"Por encima del promedio",AND(G125="Por encima del promedio",L125="Necesita mejora"),"Alto",AND(G125="Por encima del promedio",L125="Débil"),"Alto",AND(G125="Alto",L125="Fuerte"),"Por encima del promedio",AND(G125="Alto",L125="Aceptable"),"Alto",AND(G125="Alto",L125="Necesita mejora"),"Alto",AND(G125="Alto",L125="Débil"),"Alto")</f>
        <v>Bajo</v>
      </c>
      <c r="N125" s="29" t="str" cm="1">
        <f t="array" ref="N125">_xlfn.IFS(M125="Bajo","Asumir",M125="Moderado","Reducir",M125="Por encima del promedio","Evitar",M125="Alto","Evitar")</f>
        <v>Asumir</v>
      </c>
      <c r="O125" s="24" t="s">
        <v>1029</v>
      </c>
      <c r="P125" s="26" t="s">
        <v>1010</v>
      </c>
      <c r="Q125" s="24" t="s">
        <v>1030</v>
      </c>
      <c r="R125" s="48">
        <v>44562</v>
      </c>
      <c r="S125" s="48">
        <v>44926</v>
      </c>
      <c r="T125" s="26" t="s">
        <v>1031</v>
      </c>
      <c r="U125" s="30"/>
      <c r="V125" s="26"/>
      <c r="W125" s="48"/>
      <c r="X125" s="48"/>
      <c r="Y125" s="173"/>
      <c r="Z125" s="173"/>
      <c r="AA125" s="30"/>
      <c r="AB125" s="26"/>
      <c r="AC125" s="48"/>
      <c r="AD125" s="48"/>
      <c r="AE125" s="173"/>
      <c r="AF125" s="173"/>
      <c r="AG125" s="30"/>
      <c r="AH125" s="26"/>
      <c r="AI125" s="48"/>
      <c r="AJ125" s="48"/>
      <c r="AK125" s="173"/>
      <c r="AL125" s="173"/>
      <c r="AM125" s="30"/>
      <c r="AN125" s="26"/>
      <c r="AO125" s="48"/>
      <c r="AP125" s="48"/>
      <c r="AQ125" s="173"/>
      <c r="AR125" s="173"/>
      <c r="AS125" s="30"/>
      <c r="AT125" s="26"/>
      <c r="AU125" s="48"/>
      <c r="AV125" s="48"/>
      <c r="AW125" s="173"/>
      <c r="AX125" s="173"/>
      <c r="AY125" s="30"/>
      <c r="AZ125" s="26"/>
      <c r="BA125" s="48"/>
      <c r="BB125" s="48"/>
      <c r="BC125" s="173"/>
      <c r="BD125" s="173"/>
      <c r="BE125" s="30"/>
      <c r="BF125" s="26"/>
      <c r="BG125" s="48"/>
      <c r="BH125" s="48"/>
      <c r="BI125" s="173"/>
      <c r="BJ125" s="173"/>
      <c r="BK125" s="30"/>
      <c r="BL125" s="26"/>
      <c r="BM125" s="48"/>
      <c r="BN125" s="48"/>
      <c r="BO125" s="173"/>
      <c r="BP125" s="173"/>
      <c r="BQ125" s="30"/>
      <c r="BR125" s="26"/>
      <c r="BS125" s="48"/>
      <c r="BT125" s="48"/>
      <c r="BU125" s="173"/>
      <c r="BV125" s="173"/>
      <c r="BW125" s="30"/>
      <c r="BX125" s="26"/>
      <c r="BY125" s="48"/>
      <c r="BZ125" s="48"/>
      <c r="CA125" s="173"/>
      <c r="CB125" s="173"/>
      <c r="CC125" s="30"/>
      <c r="CD125" s="26"/>
      <c r="CE125" s="48"/>
      <c r="CF125" s="48"/>
      <c r="CG125" s="173"/>
      <c r="CH125" s="173"/>
      <c r="CI125" s="30"/>
      <c r="CJ125" s="26"/>
      <c r="CK125" s="48"/>
      <c r="CL125" s="48"/>
      <c r="CM125" s="173"/>
      <c r="CN125" s="185"/>
      <c r="CO125" s="94"/>
      <c r="CP125" s="95"/>
    </row>
    <row r="126" spans="1:94" ht="49.5" customHeight="1" x14ac:dyDescent="0.2">
      <c r="A126" s="89" t="s">
        <v>310</v>
      </c>
      <c r="B126" s="90" t="s">
        <v>120</v>
      </c>
      <c r="C126" s="46" t="s">
        <v>956</v>
      </c>
      <c r="D126" s="28" t="s">
        <v>152</v>
      </c>
      <c r="E126" s="31" t="s">
        <v>983</v>
      </c>
      <c r="F126" s="47" t="s">
        <v>984</v>
      </c>
      <c r="G126" s="91" t="s">
        <v>19</v>
      </c>
      <c r="H126" s="27" t="s">
        <v>1004</v>
      </c>
      <c r="I126" s="92">
        <v>15</v>
      </c>
      <c r="J126" s="92">
        <v>5</v>
      </c>
      <c r="K126" s="92">
        <f t="shared" si="2"/>
        <v>75</v>
      </c>
      <c r="L126" s="93" t="str" cm="1">
        <f t="array" ref="L126">_xlfn.IFS(K126&lt;=0,"No aplica",K126&lt;=39,"Débil",K126&lt;=59,"Necesita mejora",K126&lt;=79,"Aceptable",K126&lt;=100,"Fuerte")</f>
        <v>Aceptable</v>
      </c>
      <c r="M126" s="91" t="str" cm="1">
        <f t="array" ref="M126">_xlfn.IFS(AND(G126="Bajo",L126="Fuerte"),"Bajo",AND(G126="Bajo",L126="Aceptable"),"Bajo",AND(G126="Bajo",L126="Necesita mejora"),"Moderado",AND(G126="Bajo",L126="Débil"),"Por encima del promedio",AND(G126="Moderado",L126="Fuerte"),"Bajo",AND(G126="Moderado",L126="Aceptable"),"Moderado",AND(G126="Moderado",L126="Necesita mejora"),"Por encima del promedio",AND(G126="Moderado",L126="Débil"),"Alto",AND(G126="Por encima del promedio",L126="Fuerte"),"Moderado",AND(G126="Por encima del promedio",L126="Aceptable"),"Por encima del promedio",AND(G126="Por encima del promedio",L126="Necesita mejora"),"Alto",AND(G126="Por encima del promedio",L126="Débil"),"Alto",AND(G126="Alto",L126="Fuerte"),"Por encima del promedio",AND(G126="Alto",L126="Aceptable"),"Alto",AND(G126="Alto",L126="Necesita mejora"),"Alto",AND(G126="Alto",L126="Débil"),"Alto")</f>
        <v>Bajo</v>
      </c>
      <c r="N126" s="29" t="str" cm="1">
        <f t="array" ref="N126">_xlfn.IFS(M126="Bajo","Asumir",M126="Moderado","Reducir",M126="Por encima del promedio","Evitar",M126="Alto","Evitar")</f>
        <v>Asumir</v>
      </c>
      <c r="O126" s="24" t="s">
        <v>1032</v>
      </c>
      <c r="P126" s="26" t="s">
        <v>1010</v>
      </c>
      <c r="Q126" s="24" t="s">
        <v>417</v>
      </c>
      <c r="R126" s="48">
        <v>44562</v>
      </c>
      <c r="S126" s="48">
        <v>44926</v>
      </c>
      <c r="T126" s="26" t="s">
        <v>1028</v>
      </c>
      <c r="U126" s="30"/>
      <c r="V126" s="26"/>
      <c r="W126" s="48"/>
      <c r="X126" s="48"/>
      <c r="Y126" s="173"/>
      <c r="Z126" s="173"/>
      <c r="AA126" s="30"/>
      <c r="AB126" s="26"/>
      <c r="AC126" s="48"/>
      <c r="AD126" s="48"/>
      <c r="AE126" s="173"/>
      <c r="AF126" s="173"/>
      <c r="AG126" s="30"/>
      <c r="AH126" s="26"/>
      <c r="AI126" s="48"/>
      <c r="AJ126" s="48"/>
      <c r="AK126" s="173"/>
      <c r="AL126" s="173"/>
      <c r="AM126" s="30"/>
      <c r="AN126" s="26"/>
      <c r="AO126" s="48"/>
      <c r="AP126" s="48"/>
      <c r="AQ126" s="173"/>
      <c r="AR126" s="173"/>
      <c r="AS126" s="30"/>
      <c r="AT126" s="26"/>
      <c r="AU126" s="48"/>
      <c r="AV126" s="48"/>
      <c r="AW126" s="173"/>
      <c r="AX126" s="173"/>
      <c r="AY126" s="30"/>
      <c r="AZ126" s="26"/>
      <c r="BA126" s="48"/>
      <c r="BB126" s="48"/>
      <c r="BC126" s="173"/>
      <c r="BD126" s="173"/>
      <c r="BE126" s="30"/>
      <c r="BF126" s="26"/>
      <c r="BG126" s="48"/>
      <c r="BH126" s="48"/>
      <c r="BI126" s="173"/>
      <c r="BJ126" s="173"/>
      <c r="BK126" s="30"/>
      <c r="BL126" s="26"/>
      <c r="BM126" s="48"/>
      <c r="BN126" s="48"/>
      <c r="BO126" s="173"/>
      <c r="BP126" s="173"/>
      <c r="BQ126" s="30"/>
      <c r="BR126" s="26"/>
      <c r="BS126" s="48"/>
      <c r="BT126" s="48"/>
      <c r="BU126" s="173"/>
      <c r="BV126" s="173"/>
      <c r="BW126" s="30"/>
      <c r="BX126" s="26"/>
      <c r="BY126" s="48"/>
      <c r="BZ126" s="48"/>
      <c r="CA126" s="173"/>
      <c r="CB126" s="173"/>
      <c r="CC126" s="30"/>
      <c r="CD126" s="26"/>
      <c r="CE126" s="48"/>
      <c r="CF126" s="48"/>
      <c r="CG126" s="173"/>
      <c r="CH126" s="173"/>
      <c r="CI126" s="30"/>
      <c r="CJ126" s="26"/>
      <c r="CK126" s="48"/>
      <c r="CL126" s="48"/>
      <c r="CM126" s="173"/>
      <c r="CN126" s="185"/>
      <c r="CO126" s="94"/>
      <c r="CP126" s="95"/>
    </row>
    <row r="127" spans="1:94" ht="49.5" customHeight="1" x14ac:dyDescent="0.2">
      <c r="A127" s="89" t="s">
        <v>311</v>
      </c>
      <c r="B127" s="90" t="s">
        <v>120</v>
      </c>
      <c r="C127" s="46" t="s">
        <v>957</v>
      </c>
      <c r="D127" s="28" t="s">
        <v>138</v>
      </c>
      <c r="E127" s="31" t="s">
        <v>985</v>
      </c>
      <c r="F127" s="47" t="s">
        <v>986</v>
      </c>
      <c r="G127" s="91" t="s">
        <v>19</v>
      </c>
      <c r="H127" s="27" t="s">
        <v>1005</v>
      </c>
      <c r="I127" s="92">
        <v>15</v>
      </c>
      <c r="J127" s="92">
        <v>5</v>
      </c>
      <c r="K127" s="92">
        <f t="shared" si="2"/>
        <v>75</v>
      </c>
      <c r="L127" s="93" t="str" cm="1">
        <f t="array" ref="L127">_xlfn.IFS(K127&lt;=0,"No aplica",K127&lt;=39,"Débil",K127&lt;=59,"Necesita mejora",K127&lt;=79,"Aceptable",K127&lt;=100,"Fuerte")</f>
        <v>Aceptable</v>
      </c>
      <c r="M127" s="91" t="str" cm="1">
        <f t="array" ref="M127">_xlfn.IFS(AND(G127="Bajo",L127="Fuerte"),"Bajo",AND(G127="Bajo",L127="Aceptable"),"Bajo",AND(G127="Bajo",L127="Necesita mejora"),"Moderado",AND(G127="Bajo",L127="Débil"),"Por encima del promedio",AND(G127="Moderado",L127="Fuerte"),"Bajo",AND(G127="Moderado",L127="Aceptable"),"Moderado",AND(G127="Moderado",L127="Necesita mejora"),"Por encima del promedio",AND(G127="Moderado",L127="Débil"),"Alto",AND(G127="Por encima del promedio",L127="Fuerte"),"Moderado",AND(G127="Por encima del promedio",L127="Aceptable"),"Por encima del promedio",AND(G127="Por encima del promedio",L127="Necesita mejora"),"Alto",AND(G127="Por encima del promedio",L127="Débil"),"Alto",AND(G127="Alto",L127="Fuerte"),"Por encima del promedio",AND(G127="Alto",L127="Aceptable"),"Alto",AND(G127="Alto",L127="Necesita mejora"),"Alto",AND(G127="Alto",L127="Débil"),"Alto")</f>
        <v>Bajo</v>
      </c>
      <c r="N127" s="29" t="str" cm="1">
        <f t="array" ref="N127">_xlfn.IFS(M127="Bajo","Asumir",M127="Moderado","Reducir",M127="Por encima del promedio","Evitar",M127="Alto","Evitar")</f>
        <v>Asumir</v>
      </c>
      <c r="O127" s="24" t="s">
        <v>1033</v>
      </c>
      <c r="P127" s="26" t="s">
        <v>1010</v>
      </c>
      <c r="Q127" s="24" t="s">
        <v>1030</v>
      </c>
      <c r="R127" s="48">
        <v>44562</v>
      </c>
      <c r="S127" s="48">
        <v>44926</v>
      </c>
      <c r="T127" s="26" t="s">
        <v>1034</v>
      </c>
      <c r="U127" s="30"/>
      <c r="V127" s="26"/>
      <c r="W127" s="48"/>
      <c r="X127" s="48"/>
      <c r="Y127" s="173"/>
      <c r="Z127" s="173"/>
      <c r="AA127" s="30"/>
      <c r="AB127" s="26"/>
      <c r="AC127" s="48"/>
      <c r="AD127" s="48"/>
      <c r="AE127" s="173"/>
      <c r="AF127" s="173"/>
      <c r="AG127" s="30"/>
      <c r="AH127" s="26"/>
      <c r="AI127" s="48"/>
      <c r="AJ127" s="48"/>
      <c r="AK127" s="173"/>
      <c r="AL127" s="173"/>
      <c r="AM127" s="30"/>
      <c r="AN127" s="26"/>
      <c r="AO127" s="48"/>
      <c r="AP127" s="48"/>
      <c r="AQ127" s="173"/>
      <c r="AR127" s="173"/>
      <c r="AS127" s="30"/>
      <c r="AT127" s="26"/>
      <c r="AU127" s="48"/>
      <c r="AV127" s="48"/>
      <c r="AW127" s="173"/>
      <c r="AX127" s="173"/>
      <c r="AY127" s="30"/>
      <c r="AZ127" s="26"/>
      <c r="BA127" s="48"/>
      <c r="BB127" s="48"/>
      <c r="BC127" s="173"/>
      <c r="BD127" s="173"/>
      <c r="BE127" s="30"/>
      <c r="BF127" s="26"/>
      <c r="BG127" s="48"/>
      <c r="BH127" s="48"/>
      <c r="BI127" s="173"/>
      <c r="BJ127" s="173"/>
      <c r="BK127" s="30"/>
      <c r="BL127" s="26"/>
      <c r="BM127" s="48"/>
      <c r="BN127" s="48"/>
      <c r="BO127" s="173"/>
      <c r="BP127" s="173"/>
      <c r="BQ127" s="30"/>
      <c r="BR127" s="26"/>
      <c r="BS127" s="48"/>
      <c r="BT127" s="48"/>
      <c r="BU127" s="173"/>
      <c r="BV127" s="173"/>
      <c r="BW127" s="30"/>
      <c r="BX127" s="26"/>
      <c r="BY127" s="48"/>
      <c r="BZ127" s="48"/>
      <c r="CA127" s="173"/>
      <c r="CB127" s="173"/>
      <c r="CC127" s="30"/>
      <c r="CD127" s="26"/>
      <c r="CE127" s="48"/>
      <c r="CF127" s="48"/>
      <c r="CG127" s="173"/>
      <c r="CH127" s="173"/>
      <c r="CI127" s="30"/>
      <c r="CJ127" s="26"/>
      <c r="CK127" s="48"/>
      <c r="CL127" s="48"/>
      <c r="CM127" s="173"/>
      <c r="CN127" s="185"/>
      <c r="CO127" s="94"/>
      <c r="CP127" s="95"/>
    </row>
    <row r="128" spans="1:94" ht="49.5" customHeight="1" x14ac:dyDescent="0.2">
      <c r="A128" s="89" t="s">
        <v>312</v>
      </c>
      <c r="B128" s="90" t="s">
        <v>120</v>
      </c>
      <c r="C128" s="46" t="s">
        <v>958</v>
      </c>
      <c r="D128" s="28" t="s">
        <v>152</v>
      </c>
      <c r="E128" s="31" t="s">
        <v>987</v>
      </c>
      <c r="F128" s="47" t="s">
        <v>988</v>
      </c>
      <c r="G128" s="91" t="s">
        <v>48</v>
      </c>
      <c r="H128" s="27" t="s">
        <v>1006</v>
      </c>
      <c r="I128" s="92">
        <v>15</v>
      </c>
      <c r="J128" s="92">
        <v>5</v>
      </c>
      <c r="K128" s="92">
        <f t="shared" si="2"/>
        <v>75</v>
      </c>
      <c r="L128" s="93" t="str" cm="1">
        <f t="array" ref="L128">_xlfn.IFS(K128&lt;=0,"No aplica",K128&lt;=39,"Débil",K128&lt;=59,"Necesita mejora",K128&lt;=79,"Aceptable",K128&lt;=100,"Fuerte")</f>
        <v>Aceptable</v>
      </c>
      <c r="M128" s="91" t="str" cm="1">
        <f t="array" ref="M128">_xlfn.IFS(AND(G128="Bajo",L128="Fuerte"),"Bajo",AND(G128="Bajo",L128="Aceptable"),"Bajo",AND(G128="Bajo",L128="Necesita mejora"),"Moderado",AND(G128="Bajo",L128="Débil"),"Por encima del promedio",AND(G128="Moderado",L128="Fuerte"),"Bajo",AND(G128="Moderado",L128="Aceptable"),"Moderado",AND(G128="Moderado",L128="Necesita mejora"),"Por encima del promedio",AND(G128="Moderado",L128="Débil"),"Alto",AND(G128="Por encima del promedio",L128="Fuerte"),"Moderado",AND(G128="Por encima del promedio",L128="Aceptable"),"Por encima del promedio",AND(G128="Por encima del promedio",L128="Necesita mejora"),"Alto",AND(G128="Por encima del promedio",L128="Débil"),"Alto",AND(G128="Alto",L128="Fuerte"),"Por encima del promedio",AND(G128="Alto",L128="Aceptable"),"Alto",AND(G128="Alto",L128="Necesita mejora"),"Alto",AND(G128="Alto",L128="Débil"),"Alto")</f>
        <v>Moderado</v>
      </c>
      <c r="N128" s="29" t="str" cm="1">
        <f t="array" ref="N128">_xlfn.IFS(M128="Bajo","Asumir",M128="Moderado","Reducir",M128="Por encima del promedio","Evitar",M128="Alto","Evitar")</f>
        <v>Reducir</v>
      </c>
      <c r="O128" s="24" t="s">
        <v>1035</v>
      </c>
      <c r="P128" s="26" t="s">
        <v>1010</v>
      </c>
      <c r="Q128" s="24" t="s">
        <v>335</v>
      </c>
      <c r="R128" s="48">
        <v>44562</v>
      </c>
      <c r="S128" s="48">
        <v>44926</v>
      </c>
      <c r="T128" s="26" t="s">
        <v>1036</v>
      </c>
      <c r="U128" s="30"/>
      <c r="V128" s="26"/>
      <c r="W128" s="48"/>
      <c r="X128" s="48"/>
      <c r="Y128" s="173"/>
      <c r="Z128" s="173"/>
      <c r="AA128" s="30"/>
      <c r="AB128" s="26"/>
      <c r="AC128" s="48"/>
      <c r="AD128" s="48"/>
      <c r="AE128" s="173"/>
      <c r="AF128" s="173"/>
      <c r="AG128" s="30"/>
      <c r="AH128" s="26"/>
      <c r="AI128" s="48"/>
      <c r="AJ128" s="48"/>
      <c r="AK128" s="173"/>
      <c r="AL128" s="173"/>
      <c r="AM128" s="30"/>
      <c r="AN128" s="26"/>
      <c r="AO128" s="48"/>
      <c r="AP128" s="48"/>
      <c r="AQ128" s="173"/>
      <c r="AR128" s="173"/>
      <c r="AS128" s="30"/>
      <c r="AT128" s="26"/>
      <c r="AU128" s="48"/>
      <c r="AV128" s="48"/>
      <c r="AW128" s="173"/>
      <c r="AX128" s="173"/>
      <c r="AY128" s="30"/>
      <c r="AZ128" s="26"/>
      <c r="BA128" s="48"/>
      <c r="BB128" s="48"/>
      <c r="BC128" s="173"/>
      <c r="BD128" s="173"/>
      <c r="BE128" s="30"/>
      <c r="BF128" s="26"/>
      <c r="BG128" s="48"/>
      <c r="BH128" s="48"/>
      <c r="BI128" s="173"/>
      <c r="BJ128" s="173"/>
      <c r="BK128" s="30"/>
      <c r="BL128" s="26"/>
      <c r="BM128" s="48"/>
      <c r="BN128" s="48"/>
      <c r="BO128" s="173"/>
      <c r="BP128" s="173"/>
      <c r="BQ128" s="30"/>
      <c r="BR128" s="26"/>
      <c r="BS128" s="48"/>
      <c r="BT128" s="48"/>
      <c r="BU128" s="173"/>
      <c r="BV128" s="173"/>
      <c r="BW128" s="30"/>
      <c r="BX128" s="26"/>
      <c r="BY128" s="48"/>
      <c r="BZ128" s="48"/>
      <c r="CA128" s="173"/>
      <c r="CB128" s="173"/>
      <c r="CC128" s="30"/>
      <c r="CD128" s="26"/>
      <c r="CE128" s="48"/>
      <c r="CF128" s="48"/>
      <c r="CG128" s="173"/>
      <c r="CH128" s="173"/>
      <c r="CI128" s="30"/>
      <c r="CJ128" s="26"/>
      <c r="CK128" s="48"/>
      <c r="CL128" s="48"/>
      <c r="CM128" s="173"/>
      <c r="CN128" s="185"/>
      <c r="CO128" s="94"/>
      <c r="CP128" s="95"/>
    </row>
    <row r="129" spans="1:94" ht="49.5" customHeight="1" x14ac:dyDescent="0.2">
      <c r="A129" s="89" t="s">
        <v>313</v>
      </c>
      <c r="B129" s="90" t="s">
        <v>120</v>
      </c>
      <c r="C129" s="46" t="s">
        <v>959</v>
      </c>
      <c r="D129" s="28" t="s">
        <v>138</v>
      </c>
      <c r="E129" s="31" t="s">
        <v>989</v>
      </c>
      <c r="F129" s="47" t="s">
        <v>990</v>
      </c>
      <c r="G129" s="91" t="s">
        <v>19</v>
      </c>
      <c r="H129" s="27" t="s">
        <v>1007</v>
      </c>
      <c r="I129" s="92">
        <v>15</v>
      </c>
      <c r="J129" s="92">
        <v>4</v>
      </c>
      <c r="K129" s="92">
        <f t="shared" si="2"/>
        <v>60</v>
      </c>
      <c r="L129" s="93" t="str" cm="1">
        <f t="array" ref="L129">_xlfn.IFS(K129&lt;=0,"No aplica",K129&lt;=39,"Débil",K129&lt;=59,"Necesita mejora",K129&lt;=79,"Aceptable",K129&lt;=100,"Fuerte")</f>
        <v>Aceptable</v>
      </c>
      <c r="M129" s="91" t="str" cm="1">
        <f t="array" ref="M129">_xlfn.IFS(AND(G129="Bajo",L129="Fuerte"),"Bajo",AND(G129="Bajo",L129="Aceptable"),"Bajo",AND(G129="Bajo",L129="Necesita mejora"),"Moderado",AND(G129="Bajo",L129="Débil"),"Por encima del promedio",AND(G129="Moderado",L129="Fuerte"),"Bajo",AND(G129="Moderado",L129="Aceptable"),"Moderado",AND(G129="Moderado",L129="Necesita mejora"),"Por encima del promedio",AND(G129="Moderado",L129="Débil"),"Alto",AND(G129="Por encima del promedio",L129="Fuerte"),"Moderado",AND(G129="Por encima del promedio",L129="Aceptable"),"Por encima del promedio",AND(G129="Por encima del promedio",L129="Necesita mejora"),"Alto",AND(G129="Por encima del promedio",L129="Débil"),"Alto",AND(G129="Alto",L129="Fuerte"),"Por encima del promedio",AND(G129="Alto",L129="Aceptable"),"Alto",AND(G129="Alto",L129="Necesita mejora"),"Alto",AND(G129="Alto",L129="Débil"),"Alto")</f>
        <v>Bajo</v>
      </c>
      <c r="N129" s="29" t="str" cm="1">
        <f t="array" ref="N129">_xlfn.IFS(M129="Bajo","Asumir",M129="Moderado","Reducir",M129="Por encima del promedio","Evitar",M129="Alto","Evitar")</f>
        <v>Asumir</v>
      </c>
      <c r="O129" s="24" t="s">
        <v>1037</v>
      </c>
      <c r="P129" s="26" t="s">
        <v>1010</v>
      </c>
      <c r="Q129" s="24" t="s">
        <v>1030</v>
      </c>
      <c r="R129" s="48">
        <v>44562</v>
      </c>
      <c r="S129" s="48">
        <v>44926</v>
      </c>
      <c r="T129" s="26" t="s">
        <v>1038</v>
      </c>
      <c r="U129" s="30"/>
      <c r="V129" s="26"/>
      <c r="W129" s="48"/>
      <c r="X129" s="48"/>
      <c r="Y129" s="173"/>
      <c r="Z129" s="173"/>
      <c r="AA129" s="30"/>
      <c r="AB129" s="26"/>
      <c r="AC129" s="48"/>
      <c r="AD129" s="48"/>
      <c r="AE129" s="173"/>
      <c r="AF129" s="173"/>
      <c r="AG129" s="30"/>
      <c r="AH129" s="26"/>
      <c r="AI129" s="48"/>
      <c r="AJ129" s="48"/>
      <c r="AK129" s="173"/>
      <c r="AL129" s="173"/>
      <c r="AM129" s="30"/>
      <c r="AN129" s="26"/>
      <c r="AO129" s="48"/>
      <c r="AP129" s="48"/>
      <c r="AQ129" s="173"/>
      <c r="AR129" s="173"/>
      <c r="AS129" s="30"/>
      <c r="AT129" s="26"/>
      <c r="AU129" s="48"/>
      <c r="AV129" s="48"/>
      <c r="AW129" s="173"/>
      <c r="AX129" s="173"/>
      <c r="AY129" s="30"/>
      <c r="AZ129" s="26"/>
      <c r="BA129" s="48"/>
      <c r="BB129" s="48"/>
      <c r="BC129" s="173"/>
      <c r="BD129" s="173"/>
      <c r="BE129" s="30"/>
      <c r="BF129" s="26"/>
      <c r="BG129" s="48"/>
      <c r="BH129" s="48"/>
      <c r="BI129" s="173"/>
      <c r="BJ129" s="173"/>
      <c r="BK129" s="30"/>
      <c r="BL129" s="26"/>
      <c r="BM129" s="48"/>
      <c r="BN129" s="48"/>
      <c r="BO129" s="173"/>
      <c r="BP129" s="173"/>
      <c r="BQ129" s="30"/>
      <c r="BR129" s="26"/>
      <c r="BS129" s="48"/>
      <c r="BT129" s="48"/>
      <c r="BU129" s="173"/>
      <c r="BV129" s="173"/>
      <c r="BW129" s="30"/>
      <c r="BX129" s="26"/>
      <c r="BY129" s="48"/>
      <c r="BZ129" s="48"/>
      <c r="CA129" s="173"/>
      <c r="CB129" s="173"/>
      <c r="CC129" s="30"/>
      <c r="CD129" s="26"/>
      <c r="CE129" s="48"/>
      <c r="CF129" s="48"/>
      <c r="CG129" s="173"/>
      <c r="CH129" s="173"/>
      <c r="CI129" s="30"/>
      <c r="CJ129" s="26"/>
      <c r="CK129" s="48"/>
      <c r="CL129" s="48"/>
      <c r="CM129" s="173"/>
      <c r="CN129" s="185"/>
      <c r="CO129" s="94"/>
      <c r="CP129" s="95"/>
    </row>
    <row r="130" spans="1:94" ht="49.5" customHeight="1" x14ac:dyDescent="0.2">
      <c r="A130" s="89" t="s">
        <v>314</v>
      </c>
      <c r="B130" s="90" t="s">
        <v>120</v>
      </c>
      <c r="C130" s="46" t="s">
        <v>960</v>
      </c>
      <c r="D130" s="28" t="s">
        <v>138</v>
      </c>
      <c r="E130" s="31" t="s">
        <v>991</v>
      </c>
      <c r="F130" s="47" t="s">
        <v>992</v>
      </c>
      <c r="G130" s="91" t="s">
        <v>16</v>
      </c>
      <c r="H130" s="27" t="s">
        <v>1008</v>
      </c>
      <c r="I130" s="92">
        <v>15</v>
      </c>
      <c r="J130" s="92">
        <v>5</v>
      </c>
      <c r="K130" s="92">
        <f t="shared" si="2"/>
        <v>75</v>
      </c>
      <c r="L130" s="93" t="str" cm="1">
        <f t="array" ref="L130">_xlfn.IFS(K130&lt;=0,"No aplica",K130&lt;=39,"Débil",K130&lt;=59,"Necesita mejora",K130&lt;=79,"Aceptable",K130&lt;=100,"Fuerte")</f>
        <v>Aceptable</v>
      </c>
      <c r="M130" s="91" t="str" cm="1">
        <f t="array" ref="M130">_xlfn.IFS(AND(G130="Bajo",L130="Fuerte"),"Bajo",AND(G130="Bajo",L130="Aceptable"),"Bajo",AND(G130="Bajo",L130="Necesita mejora"),"Moderado",AND(G130="Bajo",L130="Débil"),"Por encima del promedio",AND(G130="Moderado",L130="Fuerte"),"Bajo",AND(G130="Moderado",L130="Aceptable"),"Moderado",AND(G130="Moderado",L130="Necesita mejora"),"Por encima del promedio",AND(G130="Moderado",L130="Débil"),"Alto",AND(G130="Por encima del promedio",L130="Fuerte"),"Moderado",AND(G130="Por encima del promedio",L130="Aceptable"),"Por encima del promedio",AND(G130="Por encima del promedio",L130="Necesita mejora"),"Alto",AND(G130="Por encima del promedio",L130="Débil"),"Alto",AND(G130="Alto",L130="Fuerte"),"Por encima del promedio",AND(G130="Alto",L130="Aceptable"),"Alto",AND(G130="Alto",L130="Necesita mejora"),"Alto",AND(G130="Alto",L130="Débil"),"Alto")</f>
        <v>Por encima del promedio</v>
      </c>
      <c r="N130" s="29" t="str" cm="1">
        <f t="array" ref="N130">_xlfn.IFS(M130="Bajo","Asumir",M130="Moderado","Reducir",M130="Por encima del promedio","Evitar",M130="Alto","Evitar")</f>
        <v>Evitar</v>
      </c>
      <c r="O130" s="24" t="s">
        <v>1039</v>
      </c>
      <c r="P130" s="26" t="s">
        <v>1040</v>
      </c>
      <c r="Q130" s="24" t="s">
        <v>335</v>
      </c>
      <c r="R130" s="48">
        <v>44774</v>
      </c>
      <c r="S130" s="48">
        <v>44926</v>
      </c>
      <c r="T130" s="26" t="s">
        <v>1041</v>
      </c>
      <c r="U130" s="30"/>
      <c r="V130" s="26"/>
      <c r="W130" s="48"/>
      <c r="X130" s="48"/>
      <c r="Y130" s="173"/>
      <c r="Z130" s="173"/>
      <c r="AA130" s="30"/>
      <c r="AB130" s="26"/>
      <c r="AC130" s="48"/>
      <c r="AD130" s="48"/>
      <c r="AE130" s="173"/>
      <c r="AF130" s="173"/>
      <c r="AG130" s="30"/>
      <c r="AH130" s="26"/>
      <c r="AI130" s="48"/>
      <c r="AJ130" s="48"/>
      <c r="AK130" s="173"/>
      <c r="AL130" s="173"/>
      <c r="AM130" s="30"/>
      <c r="AN130" s="26"/>
      <c r="AO130" s="48"/>
      <c r="AP130" s="48"/>
      <c r="AQ130" s="173"/>
      <c r="AR130" s="173"/>
      <c r="AS130" s="30"/>
      <c r="AT130" s="26"/>
      <c r="AU130" s="48"/>
      <c r="AV130" s="48"/>
      <c r="AW130" s="173"/>
      <c r="AX130" s="173"/>
      <c r="AY130" s="30"/>
      <c r="AZ130" s="26"/>
      <c r="BA130" s="48"/>
      <c r="BB130" s="48"/>
      <c r="BC130" s="173"/>
      <c r="BD130" s="173"/>
      <c r="BE130" s="30"/>
      <c r="BF130" s="26"/>
      <c r="BG130" s="48"/>
      <c r="BH130" s="48"/>
      <c r="BI130" s="173"/>
      <c r="BJ130" s="173"/>
      <c r="BK130" s="30"/>
      <c r="BL130" s="26"/>
      <c r="BM130" s="48"/>
      <c r="BN130" s="48"/>
      <c r="BO130" s="173"/>
      <c r="BP130" s="173"/>
      <c r="BQ130" s="30"/>
      <c r="BR130" s="26"/>
      <c r="BS130" s="48"/>
      <c r="BT130" s="48"/>
      <c r="BU130" s="173"/>
      <c r="BV130" s="173"/>
      <c r="BW130" s="30"/>
      <c r="BX130" s="26"/>
      <c r="BY130" s="48"/>
      <c r="BZ130" s="48"/>
      <c r="CA130" s="173"/>
      <c r="CB130" s="173"/>
      <c r="CC130" s="30"/>
      <c r="CD130" s="26"/>
      <c r="CE130" s="48"/>
      <c r="CF130" s="48"/>
      <c r="CG130" s="173"/>
      <c r="CH130" s="173"/>
      <c r="CI130" s="30"/>
      <c r="CJ130" s="26"/>
      <c r="CK130" s="48"/>
      <c r="CL130" s="48"/>
      <c r="CM130" s="173"/>
      <c r="CN130" s="185"/>
      <c r="CO130" s="94"/>
      <c r="CP130" s="95"/>
    </row>
    <row r="131" spans="1:94" ht="49.5" customHeight="1" x14ac:dyDescent="0.2">
      <c r="A131" s="89" t="s">
        <v>315</v>
      </c>
      <c r="B131" s="90" t="s">
        <v>170</v>
      </c>
      <c r="C131" s="46" t="s">
        <v>1042</v>
      </c>
      <c r="D131" s="28" t="s">
        <v>138</v>
      </c>
      <c r="E131" s="31" t="s">
        <v>1048</v>
      </c>
      <c r="F131" s="47" t="s">
        <v>1049</v>
      </c>
      <c r="G131" s="91" t="s">
        <v>19</v>
      </c>
      <c r="H131" s="27" t="s">
        <v>1059</v>
      </c>
      <c r="I131" s="92">
        <v>5</v>
      </c>
      <c r="J131" s="92">
        <v>1</v>
      </c>
      <c r="K131" s="92">
        <f t="shared" si="2"/>
        <v>5</v>
      </c>
      <c r="L131" s="93" t="str" cm="1">
        <f t="array" ref="L131">_xlfn.IFS(K131&lt;=0,"No aplica",K131&lt;=39,"Débil",K131&lt;=59,"Necesita mejora",K131&lt;=79,"Aceptable",K131&lt;=100,"Fuerte")</f>
        <v>Débil</v>
      </c>
      <c r="M131" s="91" t="str" cm="1">
        <f t="array" ref="M131">_xlfn.IFS(AND(G131="Bajo",L131="Fuerte"),"Bajo",AND(G131="Bajo",L131="Aceptable"),"Bajo",AND(G131="Bajo",L131="Necesita mejora"),"Moderado",AND(G131="Bajo",L131="Débil"),"Por encima del promedio",AND(G131="Moderado",L131="Fuerte"),"Bajo",AND(G131="Moderado",L131="Aceptable"),"Moderado",AND(G131="Moderado",L131="Necesita mejora"),"Por encima del promedio",AND(G131="Moderado",L131="Débil"),"Alto",AND(G131="Por encima del promedio",L131="Fuerte"),"Moderado",AND(G131="Por encima del promedio",L131="Aceptable"),"Por encima del promedio",AND(G131="Por encima del promedio",L131="Necesita mejora"),"Alto",AND(G131="Por encima del promedio",L131="Débil"),"Alto",AND(G131="Alto",L131="Fuerte"),"Por encima del promedio",AND(G131="Alto",L131="Aceptable"),"Alto",AND(G131="Alto",L131="Necesita mejora"),"Alto",AND(G131="Alto",L131="Débil"),"Alto")</f>
        <v>Por encima del promedio</v>
      </c>
      <c r="N131" s="29" t="str" cm="1">
        <f t="array" ref="N131">_xlfn.IFS(M131="Bajo","Asumir",M131="Moderado","Reducir",M131="Por encima del promedio","Evitar",M131="Alto","Evitar")</f>
        <v>Evitar</v>
      </c>
      <c r="O131" s="24" t="s">
        <v>1065</v>
      </c>
      <c r="P131" s="26" t="s">
        <v>1066</v>
      </c>
      <c r="Q131" s="24" t="s">
        <v>387</v>
      </c>
      <c r="R131" s="48">
        <v>44718</v>
      </c>
      <c r="S131" s="48">
        <v>44926</v>
      </c>
      <c r="T131" s="26" t="s">
        <v>1067</v>
      </c>
      <c r="U131" s="30"/>
      <c r="V131" s="26"/>
      <c r="W131" s="48"/>
      <c r="X131" s="48"/>
      <c r="Y131" s="173"/>
      <c r="Z131" s="173"/>
      <c r="AA131" s="30"/>
      <c r="AB131" s="26"/>
      <c r="AC131" s="48"/>
      <c r="AD131" s="48"/>
      <c r="AE131" s="173"/>
      <c r="AF131" s="173"/>
      <c r="AG131" s="30"/>
      <c r="AH131" s="26"/>
      <c r="AI131" s="48"/>
      <c r="AJ131" s="48"/>
      <c r="AK131" s="173"/>
      <c r="AL131" s="173"/>
      <c r="AM131" s="30"/>
      <c r="AN131" s="26"/>
      <c r="AO131" s="48"/>
      <c r="AP131" s="48"/>
      <c r="AQ131" s="173"/>
      <c r="AR131" s="173"/>
      <c r="AS131" s="30"/>
      <c r="AT131" s="26"/>
      <c r="AU131" s="48"/>
      <c r="AV131" s="48"/>
      <c r="AW131" s="173"/>
      <c r="AX131" s="173"/>
      <c r="AY131" s="30"/>
      <c r="AZ131" s="26"/>
      <c r="BA131" s="48"/>
      <c r="BB131" s="48"/>
      <c r="BC131" s="173"/>
      <c r="BD131" s="173"/>
      <c r="BE131" s="30"/>
      <c r="BF131" s="26"/>
      <c r="BG131" s="48"/>
      <c r="BH131" s="48"/>
      <c r="BI131" s="173"/>
      <c r="BJ131" s="173"/>
      <c r="BK131" s="30"/>
      <c r="BL131" s="26"/>
      <c r="BM131" s="48"/>
      <c r="BN131" s="48"/>
      <c r="BO131" s="173"/>
      <c r="BP131" s="173"/>
      <c r="BQ131" s="30"/>
      <c r="BR131" s="26"/>
      <c r="BS131" s="48"/>
      <c r="BT131" s="48"/>
      <c r="BU131" s="173"/>
      <c r="BV131" s="173"/>
      <c r="BW131" s="30"/>
      <c r="BX131" s="26"/>
      <c r="BY131" s="48"/>
      <c r="BZ131" s="48"/>
      <c r="CA131" s="173"/>
      <c r="CB131" s="173"/>
      <c r="CC131" s="30"/>
      <c r="CD131" s="26"/>
      <c r="CE131" s="48"/>
      <c r="CF131" s="48"/>
      <c r="CG131" s="173"/>
      <c r="CH131" s="173"/>
      <c r="CI131" s="30"/>
      <c r="CJ131" s="26"/>
      <c r="CK131" s="48"/>
      <c r="CL131" s="48"/>
      <c r="CM131" s="173"/>
      <c r="CN131" s="185"/>
      <c r="CO131" s="94"/>
      <c r="CP131" s="95"/>
    </row>
    <row r="132" spans="1:94" ht="49.5" customHeight="1" x14ac:dyDescent="0.2">
      <c r="A132" s="89" t="s">
        <v>316</v>
      </c>
      <c r="B132" s="90" t="s">
        <v>170</v>
      </c>
      <c r="C132" s="46" t="s">
        <v>1043</v>
      </c>
      <c r="D132" s="28" t="s">
        <v>138</v>
      </c>
      <c r="E132" s="31" t="s">
        <v>1048</v>
      </c>
      <c r="F132" s="47" t="s">
        <v>1050</v>
      </c>
      <c r="G132" s="91" t="s">
        <v>19</v>
      </c>
      <c r="H132" s="27" t="s">
        <v>1060</v>
      </c>
      <c r="I132" s="92">
        <v>10</v>
      </c>
      <c r="J132" s="92">
        <v>1</v>
      </c>
      <c r="K132" s="92">
        <f t="shared" si="2"/>
        <v>10</v>
      </c>
      <c r="L132" s="93" t="str" cm="1">
        <f t="array" ref="L132">_xlfn.IFS(K132&lt;=0,"No aplica",K132&lt;=39,"Débil",K132&lt;=59,"Necesita mejora",K132&lt;=79,"Aceptable",K132&lt;=100,"Fuerte")</f>
        <v>Débil</v>
      </c>
      <c r="M132" s="91" t="str" cm="1">
        <f t="array" ref="M132">_xlfn.IFS(AND(G132="Bajo",L132="Fuerte"),"Bajo",AND(G132="Bajo",L132="Aceptable"),"Bajo",AND(G132="Bajo",L132="Necesita mejora"),"Moderado",AND(G132="Bajo",L132="Débil"),"Por encima del promedio",AND(G132="Moderado",L132="Fuerte"),"Bajo",AND(G132="Moderado",L132="Aceptable"),"Moderado",AND(G132="Moderado",L132="Necesita mejora"),"Por encima del promedio",AND(G132="Moderado",L132="Débil"),"Alto",AND(G132="Por encima del promedio",L132="Fuerte"),"Moderado",AND(G132="Por encima del promedio",L132="Aceptable"),"Por encima del promedio",AND(G132="Por encima del promedio",L132="Necesita mejora"),"Alto",AND(G132="Por encima del promedio",L132="Débil"),"Alto",AND(G132="Alto",L132="Fuerte"),"Por encima del promedio",AND(G132="Alto",L132="Aceptable"),"Alto",AND(G132="Alto",L132="Necesita mejora"),"Alto",AND(G132="Alto",L132="Débil"),"Alto")</f>
        <v>Por encima del promedio</v>
      </c>
      <c r="N132" s="29" t="str" cm="1">
        <f t="array" ref="N132">_xlfn.IFS(M132="Bajo","Asumir",M132="Moderado","Reducir",M132="Por encima del promedio","Evitar",M132="Alto","Evitar")</f>
        <v>Evitar</v>
      </c>
      <c r="O132" s="24" t="s">
        <v>1068</v>
      </c>
      <c r="P132" s="26" t="s">
        <v>1069</v>
      </c>
      <c r="Q132" s="24" t="s">
        <v>387</v>
      </c>
      <c r="R132" s="48">
        <v>44718</v>
      </c>
      <c r="S132" s="48">
        <v>44926</v>
      </c>
      <c r="T132" s="26" t="s">
        <v>1070</v>
      </c>
      <c r="U132" s="30"/>
      <c r="V132" s="26"/>
      <c r="W132" s="48"/>
      <c r="X132" s="48"/>
      <c r="Y132" s="173"/>
      <c r="Z132" s="173"/>
      <c r="AA132" s="30"/>
      <c r="AB132" s="26"/>
      <c r="AC132" s="48"/>
      <c r="AD132" s="48"/>
      <c r="AE132" s="173"/>
      <c r="AF132" s="173"/>
      <c r="AG132" s="30"/>
      <c r="AH132" s="26"/>
      <c r="AI132" s="48"/>
      <c r="AJ132" s="48"/>
      <c r="AK132" s="173"/>
      <c r="AL132" s="173"/>
      <c r="AM132" s="30"/>
      <c r="AN132" s="26"/>
      <c r="AO132" s="48"/>
      <c r="AP132" s="48"/>
      <c r="AQ132" s="173"/>
      <c r="AR132" s="173"/>
      <c r="AS132" s="30"/>
      <c r="AT132" s="26"/>
      <c r="AU132" s="48"/>
      <c r="AV132" s="48"/>
      <c r="AW132" s="173"/>
      <c r="AX132" s="173"/>
      <c r="AY132" s="30"/>
      <c r="AZ132" s="26"/>
      <c r="BA132" s="48"/>
      <c r="BB132" s="48"/>
      <c r="BC132" s="173"/>
      <c r="BD132" s="173"/>
      <c r="BE132" s="30"/>
      <c r="BF132" s="26"/>
      <c r="BG132" s="48"/>
      <c r="BH132" s="48"/>
      <c r="BI132" s="173"/>
      <c r="BJ132" s="173"/>
      <c r="BK132" s="30"/>
      <c r="BL132" s="26"/>
      <c r="BM132" s="48"/>
      <c r="BN132" s="48"/>
      <c r="BO132" s="173"/>
      <c r="BP132" s="173"/>
      <c r="BQ132" s="30"/>
      <c r="BR132" s="26"/>
      <c r="BS132" s="48"/>
      <c r="BT132" s="48"/>
      <c r="BU132" s="173"/>
      <c r="BV132" s="173"/>
      <c r="BW132" s="30"/>
      <c r="BX132" s="26"/>
      <c r="BY132" s="48"/>
      <c r="BZ132" s="48"/>
      <c r="CA132" s="173"/>
      <c r="CB132" s="173"/>
      <c r="CC132" s="30"/>
      <c r="CD132" s="26"/>
      <c r="CE132" s="48"/>
      <c r="CF132" s="48"/>
      <c r="CG132" s="173"/>
      <c r="CH132" s="173"/>
      <c r="CI132" s="30"/>
      <c r="CJ132" s="26"/>
      <c r="CK132" s="48"/>
      <c r="CL132" s="48"/>
      <c r="CM132" s="173"/>
      <c r="CN132" s="185"/>
      <c r="CO132" s="94"/>
      <c r="CP132" s="95"/>
    </row>
    <row r="133" spans="1:94" ht="49.5" customHeight="1" x14ac:dyDescent="0.2">
      <c r="A133" s="89" t="s">
        <v>317</v>
      </c>
      <c r="B133" s="90" t="s">
        <v>170</v>
      </c>
      <c r="C133" s="46" t="s">
        <v>1044</v>
      </c>
      <c r="D133" s="28" t="s">
        <v>138</v>
      </c>
      <c r="E133" s="31" t="s">
        <v>1051</v>
      </c>
      <c r="F133" s="47" t="s">
        <v>1052</v>
      </c>
      <c r="G133" s="91" t="s">
        <v>19</v>
      </c>
      <c r="H133" s="27" t="s">
        <v>1061</v>
      </c>
      <c r="I133" s="92">
        <v>5</v>
      </c>
      <c r="J133" s="92">
        <v>1</v>
      </c>
      <c r="K133" s="92">
        <f t="shared" si="2"/>
        <v>5</v>
      </c>
      <c r="L133" s="93" t="str" cm="1">
        <f t="array" ref="L133">_xlfn.IFS(K133&lt;=0,"No aplica",K133&lt;=39,"Débil",K133&lt;=59,"Necesita mejora",K133&lt;=79,"Aceptable",K133&lt;=100,"Fuerte")</f>
        <v>Débil</v>
      </c>
      <c r="M133" s="91" t="str" cm="1">
        <f t="array" ref="M133">_xlfn.IFS(AND(G133="Bajo",L133="Fuerte"),"Bajo",AND(G133="Bajo",L133="Aceptable"),"Bajo",AND(G133="Bajo",L133="Necesita mejora"),"Moderado",AND(G133="Bajo",L133="Débil"),"Por encima del promedio",AND(G133="Moderado",L133="Fuerte"),"Bajo",AND(G133="Moderado",L133="Aceptable"),"Moderado",AND(G133="Moderado",L133="Necesita mejora"),"Por encima del promedio",AND(G133="Moderado",L133="Débil"),"Alto",AND(G133="Por encima del promedio",L133="Fuerte"),"Moderado",AND(G133="Por encima del promedio",L133="Aceptable"),"Por encima del promedio",AND(G133="Por encima del promedio",L133="Necesita mejora"),"Alto",AND(G133="Por encima del promedio",L133="Débil"),"Alto",AND(G133="Alto",L133="Fuerte"),"Por encima del promedio",AND(G133="Alto",L133="Aceptable"),"Alto",AND(G133="Alto",L133="Necesita mejora"),"Alto",AND(G133="Alto",L133="Débil"),"Alto")</f>
        <v>Por encima del promedio</v>
      </c>
      <c r="N133" s="29" t="str" cm="1">
        <f t="array" ref="N133">_xlfn.IFS(M133="Bajo","Asumir",M133="Moderado","Reducir",M133="Por encima del promedio","Evitar",M133="Alto","Evitar")</f>
        <v>Evitar</v>
      </c>
      <c r="O133" s="24" t="s">
        <v>1071</v>
      </c>
      <c r="P133" s="26" t="s">
        <v>1072</v>
      </c>
      <c r="Q133" s="24" t="s">
        <v>387</v>
      </c>
      <c r="R133" s="48">
        <v>44718</v>
      </c>
      <c r="S133" s="48">
        <v>44926</v>
      </c>
      <c r="T133" s="26" t="s">
        <v>1067</v>
      </c>
      <c r="U133" s="30"/>
      <c r="V133" s="26"/>
      <c r="W133" s="48"/>
      <c r="X133" s="48"/>
      <c r="Y133" s="173"/>
      <c r="Z133" s="173"/>
      <c r="AA133" s="30"/>
      <c r="AB133" s="26"/>
      <c r="AC133" s="48"/>
      <c r="AD133" s="48"/>
      <c r="AE133" s="173"/>
      <c r="AF133" s="173"/>
      <c r="AG133" s="30"/>
      <c r="AH133" s="26"/>
      <c r="AI133" s="48"/>
      <c r="AJ133" s="48"/>
      <c r="AK133" s="173"/>
      <c r="AL133" s="173"/>
      <c r="AM133" s="30"/>
      <c r="AN133" s="26"/>
      <c r="AO133" s="48"/>
      <c r="AP133" s="48"/>
      <c r="AQ133" s="173"/>
      <c r="AR133" s="173"/>
      <c r="AS133" s="30"/>
      <c r="AT133" s="26"/>
      <c r="AU133" s="48"/>
      <c r="AV133" s="48"/>
      <c r="AW133" s="173"/>
      <c r="AX133" s="173"/>
      <c r="AY133" s="30"/>
      <c r="AZ133" s="26"/>
      <c r="BA133" s="48"/>
      <c r="BB133" s="48"/>
      <c r="BC133" s="173"/>
      <c r="BD133" s="173"/>
      <c r="BE133" s="30"/>
      <c r="BF133" s="26"/>
      <c r="BG133" s="48"/>
      <c r="BH133" s="48"/>
      <c r="BI133" s="173"/>
      <c r="BJ133" s="173"/>
      <c r="BK133" s="30"/>
      <c r="BL133" s="26"/>
      <c r="BM133" s="48"/>
      <c r="BN133" s="48"/>
      <c r="BO133" s="173"/>
      <c r="BP133" s="173"/>
      <c r="BQ133" s="30"/>
      <c r="BR133" s="26"/>
      <c r="BS133" s="48"/>
      <c r="BT133" s="48"/>
      <c r="BU133" s="173"/>
      <c r="BV133" s="173"/>
      <c r="BW133" s="30"/>
      <c r="BX133" s="26"/>
      <c r="BY133" s="48"/>
      <c r="BZ133" s="48"/>
      <c r="CA133" s="173"/>
      <c r="CB133" s="173"/>
      <c r="CC133" s="30"/>
      <c r="CD133" s="26"/>
      <c r="CE133" s="48"/>
      <c r="CF133" s="48"/>
      <c r="CG133" s="173"/>
      <c r="CH133" s="173"/>
      <c r="CI133" s="30"/>
      <c r="CJ133" s="26"/>
      <c r="CK133" s="48"/>
      <c r="CL133" s="48"/>
      <c r="CM133" s="173"/>
      <c r="CN133" s="185"/>
      <c r="CO133" s="94"/>
      <c r="CP133" s="95"/>
    </row>
    <row r="134" spans="1:94" ht="49.5" customHeight="1" x14ac:dyDescent="0.2">
      <c r="A134" s="89" t="s">
        <v>318</v>
      </c>
      <c r="B134" s="90" t="s">
        <v>170</v>
      </c>
      <c r="C134" s="46" t="s">
        <v>1045</v>
      </c>
      <c r="D134" s="28" t="s">
        <v>138</v>
      </c>
      <c r="E134" s="31" t="s">
        <v>1053</v>
      </c>
      <c r="F134" s="47" t="s">
        <v>1054</v>
      </c>
      <c r="G134" s="91" t="s">
        <v>19</v>
      </c>
      <c r="H134" s="27" t="s">
        <v>1062</v>
      </c>
      <c r="I134" s="92">
        <v>10</v>
      </c>
      <c r="J134" s="92">
        <v>1</v>
      </c>
      <c r="K134" s="92">
        <f t="shared" si="2"/>
        <v>10</v>
      </c>
      <c r="L134" s="93" t="str" cm="1">
        <f t="array" ref="L134">_xlfn.IFS(K134&lt;=0,"No aplica",K134&lt;=39,"Débil",K134&lt;=59,"Necesita mejora",K134&lt;=79,"Aceptable",K134&lt;=100,"Fuerte")</f>
        <v>Débil</v>
      </c>
      <c r="M134" s="91" t="str" cm="1">
        <f t="array" ref="M134">_xlfn.IFS(AND(G134="Bajo",L134="Fuerte"),"Bajo",AND(G134="Bajo",L134="Aceptable"),"Bajo",AND(G134="Bajo",L134="Necesita mejora"),"Moderado",AND(G134="Bajo",L134="Débil"),"Por encima del promedio",AND(G134="Moderado",L134="Fuerte"),"Bajo",AND(G134="Moderado",L134="Aceptable"),"Moderado",AND(G134="Moderado",L134="Necesita mejora"),"Por encima del promedio",AND(G134="Moderado",L134="Débil"),"Alto",AND(G134="Por encima del promedio",L134="Fuerte"),"Moderado",AND(G134="Por encima del promedio",L134="Aceptable"),"Por encima del promedio",AND(G134="Por encima del promedio",L134="Necesita mejora"),"Alto",AND(G134="Por encima del promedio",L134="Débil"),"Alto",AND(G134="Alto",L134="Fuerte"),"Por encima del promedio",AND(G134="Alto",L134="Aceptable"),"Alto",AND(G134="Alto",L134="Necesita mejora"),"Alto",AND(G134="Alto",L134="Débil"),"Alto")</f>
        <v>Por encima del promedio</v>
      </c>
      <c r="N134" s="29" t="str" cm="1">
        <f t="array" ref="N134">_xlfn.IFS(M134="Bajo","Asumir",M134="Moderado","Reducir",M134="Por encima del promedio","Evitar",M134="Alto","Evitar")</f>
        <v>Evitar</v>
      </c>
      <c r="O134" s="24" t="s">
        <v>1073</v>
      </c>
      <c r="P134" s="26" t="s">
        <v>1072</v>
      </c>
      <c r="Q134" s="24" t="s">
        <v>387</v>
      </c>
      <c r="R134" s="48">
        <v>44718</v>
      </c>
      <c r="S134" s="48">
        <v>44926</v>
      </c>
      <c r="T134" s="26" t="s">
        <v>1074</v>
      </c>
      <c r="U134" s="30"/>
      <c r="V134" s="26"/>
      <c r="W134" s="48"/>
      <c r="X134" s="48"/>
      <c r="Y134" s="173"/>
      <c r="Z134" s="173"/>
      <c r="AA134" s="30"/>
      <c r="AB134" s="26"/>
      <c r="AC134" s="48"/>
      <c r="AD134" s="48"/>
      <c r="AE134" s="173"/>
      <c r="AF134" s="173"/>
      <c r="AG134" s="30"/>
      <c r="AH134" s="26"/>
      <c r="AI134" s="48"/>
      <c r="AJ134" s="48"/>
      <c r="AK134" s="173"/>
      <c r="AL134" s="173"/>
      <c r="AM134" s="30"/>
      <c r="AN134" s="26"/>
      <c r="AO134" s="48"/>
      <c r="AP134" s="48"/>
      <c r="AQ134" s="173"/>
      <c r="AR134" s="173"/>
      <c r="AS134" s="30"/>
      <c r="AT134" s="26"/>
      <c r="AU134" s="48"/>
      <c r="AV134" s="48"/>
      <c r="AW134" s="173"/>
      <c r="AX134" s="173"/>
      <c r="AY134" s="30"/>
      <c r="AZ134" s="26"/>
      <c r="BA134" s="48"/>
      <c r="BB134" s="48"/>
      <c r="BC134" s="173"/>
      <c r="BD134" s="173"/>
      <c r="BE134" s="30"/>
      <c r="BF134" s="26"/>
      <c r="BG134" s="48"/>
      <c r="BH134" s="48"/>
      <c r="BI134" s="173"/>
      <c r="BJ134" s="173"/>
      <c r="BK134" s="30"/>
      <c r="BL134" s="26"/>
      <c r="BM134" s="48"/>
      <c r="BN134" s="48"/>
      <c r="BO134" s="173"/>
      <c r="BP134" s="173"/>
      <c r="BQ134" s="30"/>
      <c r="BR134" s="26"/>
      <c r="BS134" s="48"/>
      <c r="BT134" s="48"/>
      <c r="BU134" s="173"/>
      <c r="BV134" s="173"/>
      <c r="BW134" s="30"/>
      <c r="BX134" s="26"/>
      <c r="BY134" s="48"/>
      <c r="BZ134" s="48"/>
      <c r="CA134" s="173"/>
      <c r="CB134" s="173"/>
      <c r="CC134" s="30"/>
      <c r="CD134" s="26"/>
      <c r="CE134" s="48"/>
      <c r="CF134" s="48"/>
      <c r="CG134" s="173"/>
      <c r="CH134" s="173"/>
      <c r="CI134" s="30"/>
      <c r="CJ134" s="26"/>
      <c r="CK134" s="48"/>
      <c r="CL134" s="48"/>
      <c r="CM134" s="173"/>
      <c r="CN134" s="185"/>
      <c r="CO134" s="94"/>
      <c r="CP134" s="95"/>
    </row>
    <row r="135" spans="1:94" ht="49.5" customHeight="1" x14ac:dyDescent="0.2">
      <c r="A135" s="89" t="s">
        <v>319</v>
      </c>
      <c r="B135" s="90" t="s">
        <v>170</v>
      </c>
      <c r="C135" s="46" t="s">
        <v>1046</v>
      </c>
      <c r="D135" s="28" t="s">
        <v>138</v>
      </c>
      <c r="E135" s="31" t="s">
        <v>1055</v>
      </c>
      <c r="F135" s="47" t="s">
        <v>1056</v>
      </c>
      <c r="G135" s="91" t="s">
        <v>48</v>
      </c>
      <c r="H135" s="27" t="s">
        <v>1063</v>
      </c>
      <c r="I135" s="92">
        <v>15</v>
      </c>
      <c r="J135" s="92">
        <v>5</v>
      </c>
      <c r="K135" s="92">
        <f t="shared" si="2"/>
        <v>75</v>
      </c>
      <c r="L135" s="93" t="str" cm="1">
        <f t="array" ref="L135">_xlfn.IFS(K135&lt;=0,"No aplica",K135&lt;=39,"Débil",K135&lt;=59,"Necesita mejora",K135&lt;=79,"Aceptable",K135&lt;=100,"Fuerte")</f>
        <v>Aceptable</v>
      </c>
      <c r="M135" s="91" t="str" cm="1">
        <f t="array" ref="M135">_xlfn.IFS(AND(G135="Bajo",L135="Fuerte"),"Bajo",AND(G135="Bajo",L135="Aceptable"),"Bajo",AND(G135="Bajo",L135="Necesita mejora"),"Moderado",AND(G135="Bajo",L135="Débil"),"Por encima del promedio",AND(G135="Moderado",L135="Fuerte"),"Bajo",AND(G135="Moderado",L135="Aceptable"),"Moderado",AND(G135="Moderado",L135="Necesita mejora"),"Por encima del promedio",AND(G135="Moderado",L135="Débil"),"Alto",AND(G135="Por encima del promedio",L135="Fuerte"),"Moderado",AND(G135="Por encima del promedio",L135="Aceptable"),"Por encima del promedio",AND(G135="Por encima del promedio",L135="Necesita mejora"),"Alto",AND(G135="Por encima del promedio",L135="Débil"),"Alto",AND(G135="Alto",L135="Fuerte"),"Por encima del promedio",AND(G135="Alto",L135="Aceptable"),"Alto",AND(G135="Alto",L135="Necesita mejora"),"Alto",AND(G135="Alto",L135="Débil"),"Alto")</f>
        <v>Moderado</v>
      </c>
      <c r="N135" s="29" t="str" cm="1">
        <f t="array" ref="N135">_xlfn.IFS(M135="Bajo","Asumir",M135="Moderado","Reducir",M135="Por encima del promedio","Evitar",M135="Alto","Evitar")</f>
        <v>Reducir</v>
      </c>
      <c r="O135" s="24" t="s">
        <v>1075</v>
      </c>
      <c r="P135" s="26" t="s">
        <v>1072</v>
      </c>
      <c r="Q135" s="24" t="s">
        <v>381</v>
      </c>
      <c r="R135" s="48">
        <v>44927</v>
      </c>
      <c r="S135" s="48">
        <v>45107</v>
      </c>
      <c r="T135" s="26" t="s">
        <v>1074</v>
      </c>
      <c r="U135" s="30"/>
      <c r="V135" s="26"/>
      <c r="W135" s="48"/>
      <c r="X135" s="48"/>
      <c r="Y135" s="173"/>
      <c r="Z135" s="173"/>
      <c r="AA135" s="30"/>
      <c r="AB135" s="26"/>
      <c r="AC135" s="48"/>
      <c r="AD135" s="48"/>
      <c r="AE135" s="173"/>
      <c r="AF135" s="173"/>
      <c r="AG135" s="30"/>
      <c r="AH135" s="26"/>
      <c r="AI135" s="48"/>
      <c r="AJ135" s="48"/>
      <c r="AK135" s="173"/>
      <c r="AL135" s="173"/>
      <c r="AM135" s="30"/>
      <c r="AN135" s="26"/>
      <c r="AO135" s="48"/>
      <c r="AP135" s="48"/>
      <c r="AQ135" s="173"/>
      <c r="AR135" s="173"/>
      <c r="AS135" s="30"/>
      <c r="AT135" s="26"/>
      <c r="AU135" s="48"/>
      <c r="AV135" s="48"/>
      <c r="AW135" s="173"/>
      <c r="AX135" s="173"/>
      <c r="AY135" s="30"/>
      <c r="AZ135" s="26"/>
      <c r="BA135" s="48"/>
      <c r="BB135" s="48"/>
      <c r="BC135" s="173"/>
      <c r="BD135" s="173"/>
      <c r="BE135" s="30"/>
      <c r="BF135" s="26"/>
      <c r="BG135" s="48"/>
      <c r="BH135" s="48"/>
      <c r="BI135" s="173"/>
      <c r="BJ135" s="173"/>
      <c r="BK135" s="30"/>
      <c r="BL135" s="26"/>
      <c r="BM135" s="48"/>
      <c r="BN135" s="48"/>
      <c r="BO135" s="173"/>
      <c r="BP135" s="173"/>
      <c r="BQ135" s="30"/>
      <c r="BR135" s="26"/>
      <c r="BS135" s="48"/>
      <c r="BT135" s="48"/>
      <c r="BU135" s="173"/>
      <c r="BV135" s="173"/>
      <c r="BW135" s="30"/>
      <c r="BX135" s="26"/>
      <c r="BY135" s="48"/>
      <c r="BZ135" s="48"/>
      <c r="CA135" s="173"/>
      <c r="CB135" s="173"/>
      <c r="CC135" s="30"/>
      <c r="CD135" s="26"/>
      <c r="CE135" s="48"/>
      <c r="CF135" s="48"/>
      <c r="CG135" s="173"/>
      <c r="CH135" s="173"/>
      <c r="CI135" s="30"/>
      <c r="CJ135" s="26"/>
      <c r="CK135" s="48"/>
      <c r="CL135" s="48"/>
      <c r="CM135" s="173"/>
      <c r="CN135" s="185"/>
      <c r="CO135" s="94"/>
      <c r="CP135" s="95"/>
    </row>
    <row r="136" spans="1:94" ht="49.5" customHeight="1" x14ac:dyDescent="0.2">
      <c r="A136" s="89" t="s">
        <v>320</v>
      </c>
      <c r="B136" s="90" t="s">
        <v>170</v>
      </c>
      <c r="C136" s="46" t="s">
        <v>1047</v>
      </c>
      <c r="D136" s="28" t="s">
        <v>138</v>
      </c>
      <c r="E136" s="31" t="s">
        <v>1057</v>
      </c>
      <c r="F136" s="47" t="s">
        <v>1058</v>
      </c>
      <c r="G136" s="91" t="s">
        <v>13</v>
      </c>
      <c r="H136" s="27" t="s">
        <v>1064</v>
      </c>
      <c r="I136" s="92">
        <v>15</v>
      </c>
      <c r="J136" s="92">
        <v>5</v>
      </c>
      <c r="K136" s="92">
        <f t="shared" si="2"/>
        <v>75</v>
      </c>
      <c r="L136" s="93" t="str" cm="1">
        <f t="array" ref="L136">_xlfn.IFS(K136&lt;=0,"No aplica",K136&lt;=39,"Débil",K136&lt;=59,"Necesita mejora",K136&lt;=79,"Aceptable",K136&lt;=100,"Fuerte")</f>
        <v>Aceptable</v>
      </c>
      <c r="M136" s="91" t="str" cm="1">
        <f t="array" ref="M136">_xlfn.IFS(AND(G136="Bajo",L136="Fuerte"),"Bajo",AND(G136="Bajo",L136="Aceptable"),"Bajo",AND(G136="Bajo",L136="Necesita mejora"),"Moderado",AND(G136="Bajo",L136="Débil"),"Por encima del promedio",AND(G136="Moderado",L136="Fuerte"),"Bajo",AND(G136="Moderado",L136="Aceptable"),"Moderado",AND(G136="Moderado",L136="Necesita mejora"),"Por encima del promedio",AND(G136="Moderado",L136="Débil"),"Alto",AND(G136="Por encima del promedio",L136="Fuerte"),"Moderado",AND(G136="Por encima del promedio",L136="Aceptable"),"Por encima del promedio",AND(G136="Por encima del promedio",L136="Necesita mejora"),"Alto",AND(G136="Por encima del promedio",L136="Débil"),"Alto",AND(G136="Alto",L136="Fuerte"),"Por encima del promedio",AND(G136="Alto",L136="Aceptable"),"Alto",AND(G136="Alto",L136="Necesita mejora"),"Alto",AND(G136="Alto",L136="Débil"),"Alto")</f>
        <v>Alto</v>
      </c>
      <c r="N136" s="29" t="str" cm="1">
        <f t="array" ref="N136">_xlfn.IFS(M136="Bajo","Asumir",M136="Moderado","Reducir",M136="Por encima del promedio","Evitar",M136="Alto","Evitar")</f>
        <v>Evitar</v>
      </c>
      <c r="O136" s="24" t="s">
        <v>1076</v>
      </c>
      <c r="P136" s="26" t="s">
        <v>1077</v>
      </c>
      <c r="Q136" s="24" t="s">
        <v>387</v>
      </c>
      <c r="R136" s="48">
        <v>44718</v>
      </c>
      <c r="S136" s="48">
        <v>44926</v>
      </c>
      <c r="T136" s="26" t="s">
        <v>1078</v>
      </c>
      <c r="U136" s="30"/>
      <c r="V136" s="26"/>
      <c r="W136" s="48"/>
      <c r="X136" s="48"/>
      <c r="Y136" s="173"/>
      <c r="Z136" s="173"/>
      <c r="AA136" s="30"/>
      <c r="AB136" s="26"/>
      <c r="AC136" s="48"/>
      <c r="AD136" s="48"/>
      <c r="AE136" s="173"/>
      <c r="AF136" s="173"/>
      <c r="AG136" s="30"/>
      <c r="AH136" s="26"/>
      <c r="AI136" s="48"/>
      <c r="AJ136" s="48"/>
      <c r="AK136" s="173"/>
      <c r="AL136" s="173"/>
      <c r="AM136" s="30"/>
      <c r="AN136" s="26"/>
      <c r="AO136" s="48"/>
      <c r="AP136" s="48"/>
      <c r="AQ136" s="173"/>
      <c r="AR136" s="173"/>
      <c r="AS136" s="30"/>
      <c r="AT136" s="26"/>
      <c r="AU136" s="48"/>
      <c r="AV136" s="48"/>
      <c r="AW136" s="173"/>
      <c r="AX136" s="173"/>
      <c r="AY136" s="30"/>
      <c r="AZ136" s="26"/>
      <c r="BA136" s="48"/>
      <c r="BB136" s="48"/>
      <c r="BC136" s="173"/>
      <c r="BD136" s="173"/>
      <c r="BE136" s="30"/>
      <c r="BF136" s="26"/>
      <c r="BG136" s="48"/>
      <c r="BH136" s="48"/>
      <c r="BI136" s="173"/>
      <c r="BJ136" s="173"/>
      <c r="BK136" s="30"/>
      <c r="BL136" s="26"/>
      <c r="BM136" s="48"/>
      <c r="BN136" s="48"/>
      <c r="BO136" s="173"/>
      <c r="BP136" s="173"/>
      <c r="BQ136" s="30"/>
      <c r="BR136" s="26"/>
      <c r="BS136" s="48"/>
      <c r="BT136" s="48"/>
      <c r="BU136" s="173"/>
      <c r="BV136" s="173"/>
      <c r="BW136" s="30"/>
      <c r="BX136" s="26"/>
      <c r="BY136" s="48"/>
      <c r="BZ136" s="48"/>
      <c r="CA136" s="173"/>
      <c r="CB136" s="173"/>
      <c r="CC136" s="30"/>
      <c r="CD136" s="26"/>
      <c r="CE136" s="48"/>
      <c r="CF136" s="48"/>
      <c r="CG136" s="173"/>
      <c r="CH136" s="173"/>
      <c r="CI136" s="30"/>
      <c r="CJ136" s="26"/>
      <c r="CK136" s="48"/>
      <c r="CL136" s="48"/>
      <c r="CM136" s="173"/>
      <c r="CN136" s="185"/>
      <c r="CO136" s="94"/>
      <c r="CP136" s="95"/>
    </row>
    <row r="137" spans="1:94" ht="49.5" customHeight="1" x14ac:dyDescent="0.2">
      <c r="A137" s="89" t="s">
        <v>1079</v>
      </c>
      <c r="B137" s="90" t="s">
        <v>119</v>
      </c>
      <c r="C137" s="46" t="s">
        <v>468</v>
      </c>
      <c r="D137" s="28" t="s">
        <v>152</v>
      </c>
      <c r="E137" s="31" t="s">
        <v>1080</v>
      </c>
      <c r="F137" s="47" t="s">
        <v>654</v>
      </c>
      <c r="G137" s="91" t="s">
        <v>48</v>
      </c>
      <c r="H137" s="27" t="s">
        <v>1081</v>
      </c>
      <c r="I137" s="92">
        <v>15</v>
      </c>
      <c r="J137" s="92">
        <v>5</v>
      </c>
      <c r="K137" s="92">
        <f t="shared" ref="K137:K200" si="4">+I137*J137</f>
        <v>75</v>
      </c>
      <c r="L137" s="93" t="str" cm="1">
        <f t="array" ref="L137">_xlfn.IFS(K137&lt;=0,"No aplica",K137&lt;=39,"Débil",K137&lt;=59,"Necesita mejora",K137&lt;=79,"Aceptable",K137&lt;=100,"Fuerte")</f>
        <v>Aceptable</v>
      </c>
      <c r="M137" s="91" t="str" cm="1">
        <f t="array" ref="M137">_xlfn.IFS(AND(G137="Bajo",L137="Fuerte"),"Bajo",AND(G137="Bajo",L137="Aceptable"),"Bajo",AND(G137="Bajo",L137="Necesita mejora"),"Moderado",AND(G137="Bajo",L137="Débil"),"Por encima del promedio",AND(G137="Moderado",L137="Fuerte"),"Bajo",AND(G137="Moderado",L137="Aceptable"),"Moderado",AND(G137="Moderado",L137="Necesita mejora"),"Por encima del promedio",AND(G137="Moderado",L137="Débil"),"Alto",AND(G137="Por encima del promedio",L137="Fuerte"),"Moderado",AND(G137="Por encima del promedio",L137="Aceptable"),"Por encima del promedio",AND(G137="Por encima del promedio",L137="Necesita mejora"),"Alto",AND(G137="Por encima del promedio",L137="Débil"),"Alto",AND(G137="Alto",L137="Fuerte"),"Por encima del promedio",AND(G137="Alto",L137="Aceptable"),"Alto",AND(G137="Alto",L137="Necesita mejora"),"Alto",AND(G137="Alto",L137="Débil"),"Alto")</f>
        <v>Moderado</v>
      </c>
      <c r="N137" s="29" t="str" cm="1">
        <f t="array" ref="N137">_xlfn.IFS(M137="Bajo","Asumir",M137="Moderado","Reducir",M137="Por encima del promedio","Evitar",M137="Alto","Evitar")</f>
        <v>Reducir</v>
      </c>
      <c r="O137" s="24" t="s">
        <v>1082</v>
      </c>
      <c r="P137" s="26" t="s">
        <v>484</v>
      </c>
      <c r="Q137" s="24" t="s">
        <v>335</v>
      </c>
      <c r="R137" s="48">
        <v>44927</v>
      </c>
      <c r="S137" s="48">
        <v>45291</v>
      </c>
      <c r="T137" s="26" t="s">
        <v>1083</v>
      </c>
      <c r="U137" s="30"/>
      <c r="V137" s="26"/>
      <c r="W137" s="48"/>
      <c r="X137" s="48"/>
      <c r="Y137" s="173"/>
      <c r="Z137" s="173"/>
      <c r="AA137" s="30"/>
      <c r="AB137" s="26"/>
      <c r="AC137" s="48"/>
      <c r="AD137" s="48"/>
      <c r="AE137" s="173"/>
      <c r="AF137" s="173"/>
      <c r="AG137" s="30"/>
      <c r="AH137" s="26"/>
      <c r="AI137" s="48"/>
      <c r="AJ137" s="48"/>
      <c r="AK137" s="173"/>
      <c r="AL137" s="173"/>
      <c r="AM137" s="30"/>
      <c r="AN137" s="26"/>
      <c r="AO137" s="48"/>
      <c r="AP137" s="48"/>
      <c r="AQ137" s="173"/>
      <c r="AR137" s="173"/>
      <c r="AS137" s="30"/>
      <c r="AT137" s="26"/>
      <c r="AU137" s="48"/>
      <c r="AV137" s="48"/>
      <c r="AW137" s="173"/>
      <c r="AX137" s="173"/>
      <c r="AY137" s="30"/>
      <c r="AZ137" s="26"/>
      <c r="BA137" s="48"/>
      <c r="BB137" s="48"/>
      <c r="BC137" s="173"/>
      <c r="BD137" s="173"/>
      <c r="BE137" s="30"/>
      <c r="BF137" s="26"/>
      <c r="BG137" s="48"/>
      <c r="BH137" s="48"/>
      <c r="BI137" s="173"/>
      <c r="BJ137" s="173"/>
      <c r="BK137" s="30"/>
      <c r="BL137" s="26"/>
      <c r="BM137" s="48"/>
      <c r="BN137" s="48"/>
      <c r="BO137" s="173"/>
      <c r="BP137" s="173"/>
      <c r="BQ137" s="30"/>
      <c r="BR137" s="26"/>
      <c r="BS137" s="48"/>
      <c r="BT137" s="48"/>
      <c r="BU137" s="173"/>
      <c r="BV137" s="173"/>
      <c r="BW137" s="30"/>
      <c r="BX137" s="26"/>
      <c r="BY137" s="48"/>
      <c r="BZ137" s="48"/>
      <c r="CA137" s="173"/>
      <c r="CB137" s="173"/>
      <c r="CC137" s="30"/>
      <c r="CD137" s="26"/>
      <c r="CE137" s="48"/>
      <c r="CF137" s="48"/>
      <c r="CG137" s="173"/>
      <c r="CH137" s="173"/>
      <c r="CI137" s="30"/>
      <c r="CJ137" s="26"/>
      <c r="CK137" s="48"/>
      <c r="CL137" s="48"/>
      <c r="CM137" s="173"/>
      <c r="CN137" s="185"/>
      <c r="CO137" s="94"/>
      <c r="CP137" s="95"/>
    </row>
    <row r="138" spans="1:94" ht="171" x14ac:dyDescent="0.2">
      <c r="A138" s="89" t="s">
        <v>1099</v>
      </c>
      <c r="B138" s="90" t="s">
        <v>164</v>
      </c>
      <c r="C138" s="46" t="s">
        <v>1100</v>
      </c>
      <c r="D138" s="28" t="s">
        <v>136</v>
      </c>
      <c r="E138" s="31" t="s">
        <v>1101</v>
      </c>
      <c r="F138" s="47" t="s">
        <v>1102</v>
      </c>
      <c r="G138" s="91" t="s">
        <v>13</v>
      </c>
      <c r="H138" s="27" t="s">
        <v>1103</v>
      </c>
      <c r="I138" s="92">
        <v>10</v>
      </c>
      <c r="J138" s="92">
        <v>3</v>
      </c>
      <c r="K138" s="92">
        <f t="shared" si="4"/>
        <v>30</v>
      </c>
      <c r="L138" s="93" t="str" cm="1">
        <f t="array" ref="L138">_xlfn.IFS(K138&lt;=0,"No aplica",K138&lt;=39,"Débil",K138&lt;=59,"Necesita mejora",K138&lt;=79,"Aceptable",K138&lt;=100,"Fuerte")</f>
        <v>Débil</v>
      </c>
      <c r="M138" s="91" t="str" cm="1">
        <f t="array" ref="M138">_xlfn.IFS(AND(G138="Bajo",L138="Fuerte"),"Bajo",AND(G138="Bajo",L138="Aceptable"),"Bajo",AND(G138="Bajo",L138="Necesita mejora"),"Moderado",AND(G138="Bajo",L138="Débil"),"Por encima del promedio",AND(G138="Moderado",L138="Fuerte"),"Bajo",AND(G138="Moderado",L138="Aceptable"),"Moderado",AND(G138="Moderado",L138="Necesita mejora"),"Por encima del promedio",AND(G138="Moderado",L138="Débil"),"Alto",AND(G138="Por encima del promedio",L138="Fuerte"),"Moderado",AND(G138="Por encima del promedio",L138="Aceptable"),"Por encima del promedio",AND(G138="Por encima del promedio",L138="Necesita mejora"),"Alto",AND(G138="Por encima del promedio",L138="Débil"),"Alto",AND(G138="Alto",L138="Fuerte"),"Por encima del promedio",AND(G138="Alto",L138="Aceptable"),"Alto",AND(G138="Alto",L138="Necesita mejora"),"Alto",AND(G138="Alto",L138="Débil"),"Alto")</f>
        <v>Alto</v>
      </c>
      <c r="N138" s="29" t="str" cm="1">
        <f t="array" ref="N138">_xlfn.IFS(M138="Bajo","Asumir",M138="Moderado","Reducir",M138="Por encima del promedio","Evitar",M138="Alto","Evitar")</f>
        <v>Evitar</v>
      </c>
      <c r="O138" s="24" t="s">
        <v>1104</v>
      </c>
      <c r="P138" s="26" t="s">
        <v>1105</v>
      </c>
      <c r="Q138" s="24" t="s">
        <v>335</v>
      </c>
      <c r="R138" s="48">
        <v>45086</v>
      </c>
      <c r="S138" s="48">
        <v>45291</v>
      </c>
      <c r="T138" s="26" t="s">
        <v>1106</v>
      </c>
      <c r="U138" s="30"/>
      <c r="V138" s="26"/>
      <c r="W138" s="48"/>
      <c r="X138" s="48"/>
      <c r="Y138" s="173"/>
      <c r="Z138" s="173"/>
      <c r="AA138" s="30"/>
      <c r="AB138" s="26"/>
      <c r="AC138" s="48"/>
      <c r="AD138" s="48"/>
      <c r="AE138" s="173"/>
      <c r="AF138" s="173"/>
      <c r="AG138" s="30"/>
      <c r="AH138" s="26"/>
      <c r="AI138" s="48"/>
      <c r="AJ138" s="48"/>
      <c r="AK138" s="173"/>
      <c r="AL138" s="173"/>
      <c r="AM138" s="30"/>
      <c r="AN138" s="26"/>
      <c r="AO138" s="48"/>
      <c r="AP138" s="48"/>
      <c r="AQ138" s="173"/>
      <c r="AR138" s="173"/>
      <c r="AS138" s="30"/>
      <c r="AT138" s="26"/>
      <c r="AU138" s="48"/>
      <c r="AV138" s="48"/>
      <c r="AW138" s="173"/>
      <c r="AX138" s="173"/>
      <c r="AY138" s="30"/>
      <c r="AZ138" s="26"/>
      <c r="BA138" s="48"/>
      <c r="BB138" s="48"/>
      <c r="BC138" s="173"/>
      <c r="BD138" s="173"/>
      <c r="BE138" s="30"/>
      <c r="BF138" s="26"/>
      <c r="BG138" s="48"/>
      <c r="BH138" s="48"/>
      <c r="BI138" s="173"/>
      <c r="BJ138" s="173"/>
      <c r="BK138" s="30"/>
      <c r="BL138" s="26"/>
      <c r="BM138" s="48"/>
      <c r="BN138" s="48"/>
      <c r="BO138" s="173"/>
      <c r="BP138" s="173"/>
      <c r="BQ138" s="30"/>
      <c r="BR138" s="26"/>
      <c r="BS138" s="48"/>
      <c r="BT138" s="48"/>
      <c r="BU138" s="173"/>
      <c r="BV138" s="173"/>
      <c r="BW138" s="30"/>
      <c r="BX138" s="26"/>
      <c r="BY138" s="48"/>
      <c r="BZ138" s="48"/>
      <c r="CA138" s="173"/>
      <c r="CB138" s="173"/>
      <c r="CC138" s="30"/>
      <c r="CD138" s="26"/>
      <c r="CE138" s="48"/>
      <c r="CF138" s="48"/>
      <c r="CG138" s="173"/>
      <c r="CH138" s="173"/>
      <c r="CI138" s="30"/>
      <c r="CJ138" s="26"/>
      <c r="CK138" s="48"/>
      <c r="CL138" s="48"/>
      <c r="CM138" s="173"/>
      <c r="CN138" s="185"/>
      <c r="CO138" s="94"/>
      <c r="CP138" s="95"/>
    </row>
    <row r="139" spans="1:94" ht="49.5" customHeight="1" x14ac:dyDescent="0.2">
      <c r="A139" s="89"/>
      <c r="B139" s="90"/>
      <c r="C139" s="46"/>
      <c r="D139" s="28"/>
      <c r="E139" s="31"/>
      <c r="F139" s="47"/>
      <c r="G139" s="91"/>
      <c r="H139" s="27"/>
      <c r="I139" s="92"/>
      <c r="J139" s="92"/>
      <c r="K139" s="92">
        <f t="shared" si="4"/>
        <v>0</v>
      </c>
      <c r="L139" s="93" t="str" cm="1">
        <f t="array" ref="L139">_xlfn.IFS(K139&lt;=0,"No aplica",K139&lt;=39,"Débil",K139&lt;=59,"Necesita mejora",K139&lt;=79,"Aceptable",K139&lt;=100,"Fuerte")</f>
        <v>No aplica</v>
      </c>
      <c r="M139" s="91" t="e" cm="1">
        <f t="array" ref="M139">_xlfn.IFS(AND(G139="Bajo",L139="Fuerte"),"Bajo",AND(G139="Bajo",L139="Aceptable"),"Bajo",AND(G139="Bajo",L139="Necesita mejora"),"Moderado",AND(G139="Bajo",L139="Débil"),"Por encima del promedio",AND(G139="Moderado",L139="Fuerte"),"Bajo",AND(G139="Moderado",L139="Aceptable"),"Moderado",AND(G139="Moderado",L139="Necesita mejora"),"Por encima del promedio",AND(G139="Moderado",L139="Débil"),"Alto",AND(G139="Por encima del promedio",L139="Fuerte"),"Moderado",AND(G139="Por encima del promedio",L139="Aceptable"),"Por encima del promedio",AND(G139="Por encima del promedio",L139="Necesita mejora"),"Alto",AND(G139="Por encima del promedio",L139="Débil"),"Alto",AND(G139="Alto",L139="Fuerte"),"Por encima del promedio",AND(G139="Alto",L139="Aceptable"),"Alto",AND(G139="Alto",L139="Necesita mejora"),"Alto",AND(G139="Alto",L139="Débil"),"Alto")</f>
        <v>#N/A</v>
      </c>
      <c r="N139" s="29" t="e" cm="1">
        <f t="array" ref="N139">_xlfn.IFS(M139="Bajo","Asumir",M139="Moderado","Reducir",M139="Por encima del promedio","Evitar",M139="Alto","Evitar")</f>
        <v>#N/A</v>
      </c>
      <c r="O139" s="24"/>
      <c r="P139" s="26"/>
      <c r="Q139" s="24"/>
      <c r="R139" s="48"/>
      <c r="S139" s="48"/>
      <c r="T139" s="26"/>
      <c r="U139" s="30"/>
      <c r="V139" s="26"/>
      <c r="W139" s="48"/>
      <c r="X139" s="48"/>
      <c r="Y139" s="173"/>
      <c r="Z139" s="173"/>
      <c r="AA139" s="30"/>
      <c r="AB139" s="26"/>
      <c r="AC139" s="48"/>
      <c r="AD139" s="48"/>
      <c r="AE139" s="173"/>
      <c r="AF139" s="173"/>
      <c r="AG139" s="30"/>
      <c r="AH139" s="26"/>
      <c r="AI139" s="48"/>
      <c r="AJ139" s="48"/>
      <c r="AK139" s="173"/>
      <c r="AL139" s="173"/>
      <c r="AM139" s="30"/>
      <c r="AN139" s="26"/>
      <c r="AO139" s="48"/>
      <c r="AP139" s="48"/>
      <c r="AQ139" s="173"/>
      <c r="AR139" s="173"/>
      <c r="AS139" s="30"/>
      <c r="AT139" s="26"/>
      <c r="AU139" s="48"/>
      <c r="AV139" s="48"/>
      <c r="AW139" s="173"/>
      <c r="AX139" s="173"/>
      <c r="AY139" s="30"/>
      <c r="AZ139" s="26"/>
      <c r="BA139" s="48"/>
      <c r="BB139" s="48"/>
      <c r="BC139" s="173"/>
      <c r="BD139" s="173"/>
      <c r="BE139" s="30"/>
      <c r="BF139" s="26"/>
      <c r="BG139" s="48"/>
      <c r="BH139" s="48"/>
      <c r="BI139" s="173"/>
      <c r="BJ139" s="173"/>
      <c r="BK139" s="30"/>
      <c r="BL139" s="26"/>
      <c r="BM139" s="48"/>
      <c r="BN139" s="48"/>
      <c r="BO139" s="173"/>
      <c r="BP139" s="173"/>
      <c r="BQ139" s="30"/>
      <c r="BR139" s="26"/>
      <c r="BS139" s="48"/>
      <c r="BT139" s="48"/>
      <c r="BU139" s="173"/>
      <c r="BV139" s="173"/>
      <c r="BW139" s="30"/>
      <c r="BX139" s="26"/>
      <c r="BY139" s="48"/>
      <c r="BZ139" s="48"/>
      <c r="CA139" s="173"/>
      <c r="CB139" s="173"/>
      <c r="CC139" s="30"/>
      <c r="CD139" s="26"/>
      <c r="CE139" s="48"/>
      <c r="CF139" s="48"/>
      <c r="CG139" s="173"/>
      <c r="CH139" s="173"/>
      <c r="CI139" s="30"/>
      <c r="CJ139" s="26"/>
      <c r="CK139" s="48"/>
      <c r="CL139" s="48"/>
      <c r="CM139" s="173"/>
      <c r="CN139" s="185"/>
      <c r="CO139" s="94"/>
      <c r="CP139" s="95"/>
    </row>
    <row r="140" spans="1:94" ht="49.5" customHeight="1" x14ac:dyDescent="0.2">
      <c r="A140" s="89"/>
      <c r="B140" s="90"/>
      <c r="C140" s="46"/>
      <c r="D140" s="28"/>
      <c r="E140" s="31"/>
      <c r="F140" s="47"/>
      <c r="G140" s="91"/>
      <c r="H140" s="27"/>
      <c r="I140" s="92"/>
      <c r="J140" s="92"/>
      <c r="K140" s="92">
        <f t="shared" si="4"/>
        <v>0</v>
      </c>
      <c r="L140" s="93" t="str" cm="1">
        <f t="array" ref="L140">_xlfn.IFS(K140&lt;=0,"No aplica",K140&lt;=39,"Débil",K140&lt;=59,"Necesita mejora",K140&lt;=79,"Aceptable",K140&lt;=100,"Fuerte")</f>
        <v>No aplica</v>
      </c>
      <c r="M140" s="91" t="e" cm="1">
        <f t="array" ref="M140">_xlfn.IFS(AND(G140="Bajo",L140="Fuerte"),"Bajo",AND(G140="Bajo",L140="Aceptable"),"Bajo",AND(G140="Bajo",L140="Necesita mejora"),"Moderado",AND(G140="Bajo",L140="Débil"),"Por encima del promedio",AND(G140="Moderado",L140="Fuerte"),"Bajo",AND(G140="Moderado",L140="Aceptable"),"Moderado",AND(G140="Moderado",L140="Necesita mejora"),"Por encima del promedio",AND(G140="Moderado",L140="Débil"),"Alto",AND(G140="Por encima del promedio",L140="Fuerte"),"Moderado",AND(G140="Por encima del promedio",L140="Aceptable"),"Por encima del promedio",AND(G140="Por encima del promedio",L140="Necesita mejora"),"Alto",AND(G140="Por encima del promedio",L140="Débil"),"Alto",AND(G140="Alto",L140="Fuerte"),"Por encima del promedio",AND(G140="Alto",L140="Aceptable"),"Alto",AND(G140="Alto",L140="Necesita mejora"),"Alto",AND(G140="Alto",L140="Débil"),"Alto")</f>
        <v>#N/A</v>
      </c>
      <c r="N140" s="29" t="e" cm="1">
        <f t="array" ref="N140">_xlfn.IFS(M140="Bajo","Asumir",M140="Moderado","Reducir",M140="Por encima del promedio","Evitar",M140="Alto","Evitar")</f>
        <v>#N/A</v>
      </c>
      <c r="O140" s="24"/>
      <c r="P140" s="26"/>
      <c r="Q140" s="24"/>
      <c r="R140" s="48"/>
      <c r="S140" s="48"/>
      <c r="T140" s="26"/>
      <c r="U140" s="30"/>
      <c r="V140" s="26"/>
      <c r="W140" s="48"/>
      <c r="X140" s="48"/>
      <c r="Y140" s="173"/>
      <c r="Z140" s="173"/>
      <c r="AA140" s="30"/>
      <c r="AB140" s="26"/>
      <c r="AC140" s="48"/>
      <c r="AD140" s="48"/>
      <c r="AE140" s="173"/>
      <c r="AF140" s="173"/>
      <c r="AG140" s="30"/>
      <c r="AH140" s="26"/>
      <c r="AI140" s="48"/>
      <c r="AJ140" s="48"/>
      <c r="AK140" s="173"/>
      <c r="AL140" s="173"/>
      <c r="AM140" s="30"/>
      <c r="AN140" s="26"/>
      <c r="AO140" s="48"/>
      <c r="AP140" s="48"/>
      <c r="AQ140" s="173"/>
      <c r="AR140" s="173"/>
      <c r="AS140" s="30"/>
      <c r="AT140" s="26"/>
      <c r="AU140" s="48"/>
      <c r="AV140" s="48"/>
      <c r="AW140" s="173"/>
      <c r="AX140" s="173"/>
      <c r="AY140" s="30"/>
      <c r="AZ140" s="26"/>
      <c r="BA140" s="48"/>
      <c r="BB140" s="48"/>
      <c r="BC140" s="173"/>
      <c r="BD140" s="173"/>
      <c r="BE140" s="30"/>
      <c r="BF140" s="26"/>
      <c r="BG140" s="48"/>
      <c r="BH140" s="48"/>
      <c r="BI140" s="173"/>
      <c r="BJ140" s="173"/>
      <c r="BK140" s="30"/>
      <c r="BL140" s="26"/>
      <c r="BM140" s="48"/>
      <c r="BN140" s="48"/>
      <c r="BO140" s="173"/>
      <c r="BP140" s="173"/>
      <c r="BQ140" s="30"/>
      <c r="BR140" s="26"/>
      <c r="BS140" s="48"/>
      <c r="BT140" s="48"/>
      <c r="BU140" s="173"/>
      <c r="BV140" s="173"/>
      <c r="BW140" s="30"/>
      <c r="BX140" s="26"/>
      <c r="BY140" s="48"/>
      <c r="BZ140" s="48"/>
      <c r="CA140" s="173"/>
      <c r="CB140" s="173"/>
      <c r="CC140" s="30"/>
      <c r="CD140" s="26"/>
      <c r="CE140" s="48"/>
      <c r="CF140" s="48"/>
      <c r="CG140" s="173"/>
      <c r="CH140" s="173"/>
      <c r="CI140" s="30"/>
      <c r="CJ140" s="26"/>
      <c r="CK140" s="48"/>
      <c r="CL140" s="48"/>
      <c r="CM140" s="173"/>
      <c r="CN140" s="185"/>
      <c r="CO140" s="94"/>
      <c r="CP140" s="95"/>
    </row>
    <row r="141" spans="1:94" ht="49.5" customHeight="1" x14ac:dyDescent="0.2">
      <c r="A141" s="89"/>
      <c r="B141" s="90"/>
      <c r="C141" s="46"/>
      <c r="D141" s="28"/>
      <c r="E141" s="31"/>
      <c r="F141" s="47"/>
      <c r="G141" s="91"/>
      <c r="H141" s="27"/>
      <c r="I141" s="92"/>
      <c r="J141" s="92"/>
      <c r="K141" s="92">
        <f t="shared" si="4"/>
        <v>0</v>
      </c>
      <c r="L141" s="93" t="str" cm="1">
        <f t="array" ref="L141">_xlfn.IFS(K141&lt;=0,"No aplica",K141&lt;=39,"Débil",K141&lt;=59,"Necesita mejora",K141&lt;=79,"Aceptable",K141&lt;=100,"Fuerte")</f>
        <v>No aplica</v>
      </c>
      <c r="M141" s="91" t="e" cm="1">
        <f t="array" ref="M141">_xlfn.IFS(AND(G141="Bajo",L141="Fuerte"),"Bajo",AND(G141="Bajo",L141="Aceptable"),"Bajo",AND(G141="Bajo",L141="Necesita mejora"),"Moderado",AND(G141="Bajo",L141="Débil"),"Por encima del promedio",AND(G141="Moderado",L141="Fuerte"),"Bajo",AND(G141="Moderado",L141="Aceptable"),"Moderado",AND(G141="Moderado",L141="Necesita mejora"),"Por encima del promedio",AND(G141="Moderado",L141="Débil"),"Alto",AND(G141="Por encima del promedio",L141="Fuerte"),"Moderado",AND(G141="Por encima del promedio",L141="Aceptable"),"Por encima del promedio",AND(G141="Por encima del promedio",L141="Necesita mejora"),"Alto",AND(G141="Por encima del promedio",L141="Débil"),"Alto",AND(G141="Alto",L141="Fuerte"),"Por encima del promedio",AND(G141="Alto",L141="Aceptable"),"Alto",AND(G141="Alto",L141="Necesita mejora"),"Alto",AND(G141="Alto",L141="Débil"),"Alto")</f>
        <v>#N/A</v>
      </c>
      <c r="N141" s="29" t="e" cm="1">
        <f t="array" ref="N141">_xlfn.IFS(M141="Bajo","Asumir",M141="Moderado","Reducir",M141="Por encima del promedio","Evitar",M141="Alto","Evitar")</f>
        <v>#N/A</v>
      </c>
      <c r="O141" s="24"/>
      <c r="P141" s="26"/>
      <c r="Q141" s="24"/>
      <c r="R141" s="48"/>
      <c r="S141" s="48"/>
      <c r="T141" s="26"/>
      <c r="U141" s="30"/>
      <c r="V141" s="26"/>
      <c r="W141" s="48"/>
      <c r="X141" s="48"/>
      <c r="Y141" s="173"/>
      <c r="Z141" s="173"/>
      <c r="AA141" s="30"/>
      <c r="AB141" s="26"/>
      <c r="AC141" s="48"/>
      <c r="AD141" s="48"/>
      <c r="AE141" s="173"/>
      <c r="AF141" s="173"/>
      <c r="AG141" s="30"/>
      <c r="AH141" s="26"/>
      <c r="AI141" s="48"/>
      <c r="AJ141" s="48"/>
      <c r="AK141" s="173"/>
      <c r="AL141" s="173"/>
      <c r="AM141" s="30"/>
      <c r="AN141" s="26"/>
      <c r="AO141" s="48"/>
      <c r="AP141" s="48"/>
      <c r="AQ141" s="173"/>
      <c r="AR141" s="173"/>
      <c r="AS141" s="30"/>
      <c r="AT141" s="26"/>
      <c r="AU141" s="48"/>
      <c r="AV141" s="48"/>
      <c r="AW141" s="173"/>
      <c r="AX141" s="173"/>
      <c r="AY141" s="30"/>
      <c r="AZ141" s="26"/>
      <c r="BA141" s="48"/>
      <c r="BB141" s="48"/>
      <c r="BC141" s="173"/>
      <c r="BD141" s="173"/>
      <c r="BE141" s="30"/>
      <c r="BF141" s="26"/>
      <c r="BG141" s="48"/>
      <c r="BH141" s="48"/>
      <c r="BI141" s="173"/>
      <c r="BJ141" s="173"/>
      <c r="BK141" s="30"/>
      <c r="BL141" s="26"/>
      <c r="BM141" s="48"/>
      <c r="BN141" s="48"/>
      <c r="BO141" s="173"/>
      <c r="BP141" s="173"/>
      <c r="BQ141" s="30"/>
      <c r="BR141" s="26"/>
      <c r="BS141" s="48"/>
      <c r="BT141" s="48"/>
      <c r="BU141" s="173"/>
      <c r="BV141" s="173"/>
      <c r="BW141" s="30"/>
      <c r="BX141" s="26"/>
      <c r="BY141" s="48"/>
      <c r="BZ141" s="48"/>
      <c r="CA141" s="173"/>
      <c r="CB141" s="173"/>
      <c r="CC141" s="30"/>
      <c r="CD141" s="26"/>
      <c r="CE141" s="48"/>
      <c r="CF141" s="48"/>
      <c r="CG141" s="173"/>
      <c r="CH141" s="173"/>
      <c r="CI141" s="30"/>
      <c r="CJ141" s="26"/>
      <c r="CK141" s="48"/>
      <c r="CL141" s="48"/>
      <c r="CM141" s="173"/>
      <c r="CN141" s="185"/>
      <c r="CO141" s="94"/>
      <c r="CP141" s="95"/>
    </row>
    <row r="142" spans="1:94" ht="49.5" customHeight="1" x14ac:dyDescent="0.2">
      <c r="A142" s="89"/>
      <c r="B142" s="90"/>
      <c r="C142" s="46"/>
      <c r="D142" s="28"/>
      <c r="E142" s="31"/>
      <c r="F142" s="47"/>
      <c r="G142" s="91"/>
      <c r="H142" s="27"/>
      <c r="I142" s="92"/>
      <c r="J142" s="92"/>
      <c r="K142" s="92">
        <f t="shared" si="4"/>
        <v>0</v>
      </c>
      <c r="L142" s="93" t="str" cm="1">
        <f t="array" ref="L142">_xlfn.IFS(K142&lt;=0,"No aplica",K142&lt;=39,"Débil",K142&lt;=59,"Necesita mejora",K142&lt;=79,"Aceptable",K142&lt;=100,"Fuerte")</f>
        <v>No aplica</v>
      </c>
      <c r="M142" s="91" t="e" cm="1">
        <f t="array" ref="M142">_xlfn.IFS(AND(G142="Bajo",L142="Fuerte"),"Bajo",AND(G142="Bajo",L142="Aceptable"),"Bajo",AND(G142="Bajo",L142="Necesita mejora"),"Moderado",AND(G142="Bajo",L142="Débil"),"Por encima del promedio",AND(G142="Moderado",L142="Fuerte"),"Bajo",AND(G142="Moderado",L142="Aceptable"),"Moderado",AND(G142="Moderado",L142="Necesita mejora"),"Por encima del promedio",AND(G142="Moderado",L142="Débil"),"Alto",AND(G142="Por encima del promedio",L142="Fuerte"),"Moderado",AND(G142="Por encima del promedio",L142="Aceptable"),"Por encima del promedio",AND(G142="Por encima del promedio",L142="Necesita mejora"),"Alto",AND(G142="Por encima del promedio",L142="Débil"),"Alto",AND(G142="Alto",L142="Fuerte"),"Por encima del promedio",AND(G142="Alto",L142="Aceptable"),"Alto",AND(G142="Alto",L142="Necesita mejora"),"Alto",AND(G142="Alto",L142="Débil"),"Alto")</f>
        <v>#N/A</v>
      </c>
      <c r="N142" s="29" t="e" cm="1">
        <f t="array" ref="N142">_xlfn.IFS(M142="Bajo","Asumir",M142="Moderado","Reducir",M142="Por encima del promedio","Evitar",M142="Alto","Evitar")</f>
        <v>#N/A</v>
      </c>
      <c r="O142" s="24"/>
      <c r="P142" s="26"/>
      <c r="Q142" s="24"/>
      <c r="R142" s="48"/>
      <c r="S142" s="48"/>
      <c r="T142" s="26"/>
      <c r="U142" s="30"/>
      <c r="V142" s="26"/>
      <c r="W142" s="48"/>
      <c r="X142" s="48"/>
      <c r="Y142" s="173"/>
      <c r="Z142" s="173"/>
      <c r="AA142" s="30"/>
      <c r="AB142" s="26"/>
      <c r="AC142" s="48"/>
      <c r="AD142" s="48"/>
      <c r="AE142" s="173"/>
      <c r="AF142" s="173"/>
      <c r="AG142" s="30"/>
      <c r="AH142" s="26"/>
      <c r="AI142" s="48"/>
      <c r="AJ142" s="48"/>
      <c r="AK142" s="173"/>
      <c r="AL142" s="173"/>
      <c r="AM142" s="30"/>
      <c r="AN142" s="26"/>
      <c r="AO142" s="48"/>
      <c r="AP142" s="48"/>
      <c r="AQ142" s="173"/>
      <c r="AR142" s="173"/>
      <c r="AS142" s="30"/>
      <c r="AT142" s="26"/>
      <c r="AU142" s="48"/>
      <c r="AV142" s="48"/>
      <c r="AW142" s="173"/>
      <c r="AX142" s="173"/>
      <c r="AY142" s="30"/>
      <c r="AZ142" s="26"/>
      <c r="BA142" s="48"/>
      <c r="BB142" s="48"/>
      <c r="BC142" s="173"/>
      <c r="BD142" s="173"/>
      <c r="BE142" s="30"/>
      <c r="BF142" s="26"/>
      <c r="BG142" s="48"/>
      <c r="BH142" s="48"/>
      <c r="BI142" s="173"/>
      <c r="BJ142" s="173"/>
      <c r="BK142" s="30"/>
      <c r="BL142" s="26"/>
      <c r="BM142" s="48"/>
      <c r="BN142" s="48"/>
      <c r="BO142" s="173"/>
      <c r="BP142" s="173"/>
      <c r="BQ142" s="30"/>
      <c r="BR142" s="26"/>
      <c r="BS142" s="48"/>
      <c r="BT142" s="48"/>
      <c r="BU142" s="173"/>
      <c r="BV142" s="173"/>
      <c r="BW142" s="30"/>
      <c r="BX142" s="26"/>
      <c r="BY142" s="48"/>
      <c r="BZ142" s="48"/>
      <c r="CA142" s="173"/>
      <c r="CB142" s="173"/>
      <c r="CC142" s="30"/>
      <c r="CD142" s="26"/>
      <c r="CE142" s="48"/>
      <c r="CF142" s="48"/>
      <c r="CG142" s="173"/>
      <c r="CH142" s="173"/>
      <c r="CI142" s="30"/>
      <c r="CJ142" s="26"/>
      <c r="CK142" s="48"/>
      <c r="CL142" s="48"/>
      <c r="CM142" s="173"/>
      <c r="CN142" s="185"/>
      <c r="CO142" s="94"/>
      <c r="CP142" s="95"/>
    </row>
    <row r="143" spans="1:94" ht="49.5" customHeight="1" x14ac:dyDescent="0.2">
      <c r="A143" s="89"/>
      <c r="B143" s="90"/>
      <c r="C143" s="46"/>
      <c r="D143" s="28"/>
      <c r="E143" s="31"/>
      <c r="F143" s="47"/>
      <c r="G143" s="91"/>
      <c r="H143" s="27"/>
      <c r="I143" s="92"/>
      <c r="J143" s="92"/>
      <c r="K143" s="92">
        <f t="shared" si="4"/>
        <v>0</v>
      </c>
      <c r="L143" s="93" t="str" cm="1">
        <f t="array" ref="L143">_xlfn.IFS(K143&lt;=0,"No aplica",K143&lt;=39,"Débil",K143&lt;=59,"Necesita mejora",K143&lt;=79,"Aceptable",K143&lt;=100,"Fuerte")</f>
        <v>No aplica</v>
      </c>
      <c r="M143" s="91" t="e" cm="1">
        <f t="array" ref="M143">_xlfn.IFS(AND(G143="Bajo",L143="Fuerte"),"Bajo",AND(G143="Bajo",L143="Aceptable"),"Bajo",AND(G143="Bajo",L143="Necesita mejora"),"Moderado",AND(G143="Bajo",L143="Débil"),"Por encima del promedio",AND(G143="Moderado",L143="Fuerte"),"Bajo",AND(G143="Moderado",L143="Aceptable"),"Moderado",AND(G143="Moderado",L143="Necesita mejora"),"Por encima del promedio",AND(G143="Moderado",L143="Débil"),"Alto",AND(G143="Por encima del promedio",L143="Fuerte"),"Moderado",AND(G143="Por encima del promedio",L143="Aceptable"),"Por encima del promedio",AND(G143="Por encima del promedio",L143="Necesita mejora"),"Alto",AND(G143="Por encima del promedio",L143="Débil"),"Alto",AND(G143="Alto",L143="Fuerte"),"Por encima del promedio",AND(G143="Alto",L143="Aceptable"),"Alto",AND(G143="Alto",L143="Necesita mejora"),"Alto",AND(G143="Alto",L143="Débil"),"Alto")</f>
        <v>#N/A</v>
      </c>
      <c r="N143" s="29" t="e" cm="1">
        <f t="array" ref="N143">_xlfn.IFS(M143="Bajo","Asumir",M143="Moderado","Reducir",M143="Por encima del promedio","Evitar",M143="Alto","Evitar")</f>
        <v>#N/A</v>
      </c>
      <c r="O143" s="24"/>
      <c r="P143" s="26"/>
      <c r="Q143" s="24"/>
      <c r="R143" s="48"/>
      <c r="S143" s="48"/>
      <c r="T143" s="26"/>
      <c r="U143" s="30"/>
      <c r="V143" s="26"/>
      <c r="W143" s="48"/>
      <c r="X143" s="48"/>
      <c r="Y143" s="173"/>
      <c r="Z143" s="173"/>
      <c r="AA143" s="30"/>
      <c r="AB143" s="26"/>
      <c r="AC143" s="48"/>
      <c r="AD143" s="48"/>
      <c r="AE143" s="173"/>
      <c r="AF143" s="173"/>
      <c r="AG143" s="30"/>
      <c r="AH143" s="26"/>
      <c r="AI143" s="48"/>
      <c r="AJ143" s="48"/>
      <c r="AK143" s="173"/>
      <c r="AL143" s="173"/>
      <c r="AM143" s="30"/>
      <c r="AN143" s="26"/>
      <c r="AO143" s="48"/>
      <c r="AP143" s="48"/>
      <c r="AQ143" s="173"/>
      <c r="AR143" s="173"/>
      <c r="AS143" s="30"/>
      <c r="AT143" s="26"/>
      <c r="AU143" s="48"/>
      <c r="AV143" s="48"/>
      <c r="AW143" s="173"/>
      <c r="AX143" s="173"/>
      <c r="AY143" s="30"/>
      <c r="AZ143" s="26"/>
      <c r="BA143" s="48"/>
      <c r="BB143" s="48"/>
      <c r="BC143" s="173"/>
      <c r="BD143" s="173"/>
      <c r="BE143" s="30"/>
      <c r="BF143" s="26"/>
      <c r="BG143" s="48"/>
      <c r="BH143" s="48"/>
      <c r="BI143" s="173"/>
      <c r="BJ143" s="173"/>
      <c r="BK143" s="30"/>
      <c r="BL143" s="26"/>
      <c r="BM143" s="48"/>
      <c r="BN143" s="48"/>
      <c r="BO143" s="173"/>
      <c r="BP143" s="173"/>
      <c r="BQ143" s="30"/>
      <c r="BR143" s="26"/>
      <c r="BS143" s="48"/>
      <c r="BT143" s="48"/>
      <c r="BU143" s="173"/>
      <c r="BV143" s="173"/>
      <c r="BW143" s="30"/>
      <c r="BX143" s="26"/>
      <c r="BY143" s="48"/>
      <c r="BZ143" s="48"/>
      <c r="CA143" s="173"/>
      <c r="CB143" s="173"/>
      <c r="CC143" s="30"/>
      <c r="CD143" s="26"/>
      <c r="CE143" s="48"/>
      <c r="CF143" s="48"/>
      <c r="CG143" s="173"/>
      <c r="CH143" s="173"/>
      <c r="CI143" s="30"/>
      <c r="CJ143" s="26"/>
      <c r="CK143" s="48"/>
      <c r="CL143" s="48"/>
      <c r="CM143" s="173"/>
      <c r="CN143" s="185"/>
      <c r="CO143" s="94"/>
      <c r="CP143" s="95"/>
    </row>
    <row r="144" spans="1:94" ht="49.5" customHeight="1" x14ac:dyDescent="0.2">
      <c r="A144" s="89"/>
      <c r="B144" s="90"/>
      <c r="C144" s="46"/>
      <c r="D144" s="28"/>
      <c r="E144" s="31"/>
      <c r="F144" s="47"/>
      <c r="G144" s="91"/>
      <c r="H144" s="27"/>
      <c r="I144" s="92"/>
      <c r="J144" s="92"/>
      <c r="K144" s="92">
        <f t="shared" si="4"/>
        <v>0</v>
      </c>
      <c r="L144" s="93" t="str" cm="1">
        <f t="array" ref="L144">_xlfn.IFS(K144&lt;=0,"No aplica",K144&lt;=39,"Débil",K144&lt;=59,"Necesita mejora",K144&lt;=79,"Aceptable",K144&lt;=100,"Fuerte")</f>
        <v>No aplica</v>
      </c>
      <c r="M144" s="91" t="e" cm="1">
        <f t="array" ref="M144">_xlfn.IFS(AND(G144="Bajo",L144="Fuerte"),"Bajo",AND(G144="Bajo",L144="Aceptable"),"Bajo",AND(G144="Bajo",L144="Necesita mejora"),"Moderado",AND(G144="Bajo",L144="Débil"),"Por encima del promedio",AND(G144="Moderado",L144="Fuerte"),"Bajo",AND(G144="Moderado",L144="Aceptable"),"Moderado",AND(G144="Moderado",L144="Necesita mejora"),"Por encima del promedio",AND(G144="Moderado",L144="Débil"),"Alto",AND(G144="Por encima del promedio",L144="Fuerte"),"Moderado",AND(G144="Por encima del promedio",L144="Aceptable"),"Por encima del promedio",AND(G144="Por encima del promedio",L144="Necesita mejora"),"Alto",AND(G144="Por encima del promedio",L144="Débil"),"Alto",AND(G144="Alto",L144="Fuerte"),"Por encima del promedio",AND(G144="Alto",L144="Aceptable"),"Alto",AND(G144="Alto",L144="Necesita mejora"),"Alto",AND(G144="Alto",L144="Débil"),"Alto")</f>
        <v>#N/A</v>
      </c>
      <c r="N144" s="29" t="e" cm="1">
        <f t="array" ref="N144">_xlfn.IFS(M144="Bajo","Asumir",M144="Moderado","Reducir",M144="Por encima del promedio","Evitar",M144="Alto","Evitar")</f>
        <v>#N/A</v>
      </c>
      <c r="O144" s="24"/>
      <c r="P144" s="26"/>
      <c r="Q144" s="24"/>
      <c r="R144" s="48"/>
      <c r="S144" s="48"/>
      <c r="T144" s="26"/>
      <c r="U144" s="30"/>
      <c r="V144" s="26"/>
      <c r="W144" s="48"/>
      <c r="X144" s="48"/>
      <c r="Y144" s="173"/>
      <c r="Z144" s="173"/>
      <c r="AA144" s="30"/>
      <c r="AB144" s="26"/>
      <c r="AC144" s="48"/>
      <c r="AD144" s="48"/>
      <c r="AE144" s="173"/>
      <c r="AF144" s="173"/>
      <c r="AG144" s="30"/>
      <c r="AH144" s="26"/>
      <c r="AI144" s="48"/>
      <c r="AJ144" s="48"/>
      <c r="AK144" s="173"/>
      <c r="AL144" s="173"/>
      <c r="AM144" s="30"/>
      <c r="AN144" s="26"/>
      <c r="AO144" s="48"/>
      <c r="AP144" s="48"/>
      <c r="AQ144" s="173"/>
      <c r="AR144" s="173"/>
      <c r="AS144" s="30"/>
      <c r="AT144" s="26"/>
      <c r="AU144" s="48"/>
      <c r="AV144" s="48"/>
      <c r="AW144" s="173"/>
      <c r="AX144" s="173"/>
      <c r="AY144" s="30"/>
      <c r="AZ144" s="26"/>
      <c r="BA144" s="48"/>
      <c r="BB144" s="48"/>
      <c r="BC144" s="173"/>
      <c r="BD144" s="173"/>
      <c r="BE144" s="30"/>
      <c r="BF144" s="26"/>
      <c r="BG144" s="48"/>
      <c r="BH144" s="48"/>
      <c r="BI144" s="173"/>
      <c r="BJ144" s="173"/>
      <c r="BK144" s="30"/>
      <c r="BL144" s="26"/>
      <c r="BM144" s="48"/>
      <c r="BN144" s="48"/>
      <c r="BO144" s="173"/>
      <c r="BP144" s="173"/>
      <c r="BQ144" s="30"/>
      <c r="BR144" s="26"/>
      <c r="BS144" s="48"/>
      <c r="BT144" s="48"/>
      <c r="BU144" s="173"/>
      <c r="BV144" s="173"/>
      <c r="BW144" s="30"/>
      <c r="BX144" s="26"/>
      <c r="BY144" s="48"/>
      <c r="BZ144" s="48"/>
      <c r="CA144" s="173"/>
      <c r="CB144" s="173"/>
      <c r="CC144" s="30"/>
      <c r="CD144" s="26"/>
      <c r="CE144" s="48"/>
      <c r="CF144" s="48"/>
      <c r="CG144" s="173"/>
      <c r="CH144" s="173"/>
      <c r="CI144" s="30"/>
      <c r="CJ144" s="26"/>
      <c r="CK144" s="48"/>
      <c r="CL144" s="48"/>
      <c r="CM144" s="173"/>
      <c r="CN144" s="185"/>
      <c r="CO144" s="94"/>
      <c r="CP144" s="95"/>
    </row>
    <row r="145" spans="1:94" ht="49.5" customHeight="1" x14ac:dyDescent="0.2">
      <c r="A145" s="89"/>
      <c r="B145" s="90"/>
      <c r="C145" s="46"/>
      <c r="D145" s="28"/>
      <c r="E145" s="31"/>
      <c r="F145" s="47"/>
      <c r="G145" s="91"/>
      <c r="H145" s="27"/>
      <c r="I145" s="92"/>
      <c r="J145" s="92"/>
      <c r="K145" s="92">
        <f t="shared" si="4"/>
        <v>0</v>
      </c>
      <c r="L145" s="93" t="str" cm="1">
        <f t="array" ref="L145">_xlfn.IFS(K145&lt;=0,"No aplica",K145&lt;=39,"Débil",K145&lt;=59,"Necesita mejora",K145&lt;=79,"Aceptable",K145&lt;=100,"Fuerte")</f>
        <v>No aplica</v>
      </c>
      <c r="M145" s="91" t="e" cm="1">
        <f t="array" ref="M145">_xlfn.IFS(AND(G145="Bajo",L145="Fuerte"),"Bajo",AND(G145="Bajo",L145="Aceptable"),"Bajo",AND(G145="Bajo",L145="Necesita mejora"),"Moderado",AND(G145="Bajo",L145="Débil"),"Por encima del promedio",AND(G145="Moderado",L145="Fuerte"),"Bajo",AND(G145="Moderado",L145="Aceptable"),"Moderado",AND(G145="Moderado",L145="Necesita mejora"),"Por encima del promedio",AND(G145="Moderado",L145="Débil"),"Alto",AND(G145="Por encima del promedio",L145="Fuerte"),"Moderado",AND(G145="Por encima del promedio",L145="Aceptable"),"Por encima del promedio",AND(G145="Por encima del promedio",L145="Necesita mejora"),"Alto",AND(G145="Por encima del promedio",L145="Débil"),"Alto",AND(G145="Alto",L145="Fuerte"),"Por encima del promedio",AND(G145="Alto",L145="Aceptable"),"Alto",AND(G145="Alto",L145="Necesita mejora"),"Alto",AND(G145="Alto",L145="Débil"),"Alto")</f>
        <v>#N/A</v>
      </c>
      <c r="N145" s="29" t="e" cm="1">
        <f t="array" ref="N145">_xlfn.IFS(M145="Bajo","Asumir",M145="Moderado","Reducir",M145="Por encima del promedio","Evitar",M145="Alto","Evitar")</f>
        <v>#N/A</v>
      </c>
      <c r="O145" s="24"/>
      <c r="P145" s="26"/>
      <c r="Q145" s="24"/>
      <c r="R145" s="48"/>
      <c r="S145" s="48"/>
      <c r="T145" s="26"/>
      <c r="U145" s="30"/>
      <c r="V145" s="26"/>
      <c r="W145" s="48"/>
      <c r="X145" s="48"/>
      <c r="Y145" s="173"/>
      <c r="Z145" s="173"/>
      <c r="AA145" s="30"/>
      <c r="AB145" s="26"/>
      <c r="AC145" s="48"/>
      <c r="AD145" s="48"/>
      <c r="AE145" s="173"/>
      <c r="AF145" s="173"/>
      <c r="AG145" s="30"/>
      <c r="AH145" s="26"/>
      <c r="AI145" s="48"/>
      <c r="AJ145" s="48"/>
      <c r="AK145" s="173"/>
      <c r="AL145" s="173"/>
      <c r="AM145" s="30"/>
      <c r="AN145" s="26"/>
      <c r="AO145" s="48"/>
      <c r="AP145" s="48"/>
      <c r="AQ145" s="173"/>
      <c r="AR145" s="173"/>
      <c r="AS145" s="30"/>
      <c r="AT145" s="26"/>
      <c r="AU145" s="48"/>
      <c r="AV145" s="48"/>
      <c r="AW145" s="173"/>
      <c r="AX145" s="173"/>
      <c r="AY145" s="30"/>
      <c r="AZ145" s="26"/>
      <c r="BA145" s="48"/>
      <c r="BB145" s="48"/>
      <c r="BC145" s="173"/>
      <c r="BD145" s="173"/>
      <c r="BE145" s="30"/>
      <c r="BF145" s="26"/>
      <c r="BG145" s="48"/>
      <c r="BH145" s="48"/>
      <c r="BI145" s="173"/>
      <c r="BJ145" s="173"/>
      <c r="BK145" s="30"/>
      <c r="BL145" s="26"/>
      <c r="BM145" s="48"/>
      <c r="BN145" s="48"/>
      <c r="BO145" s="173"/>
      <c r="BP145" s="173"/>
      <c r="BQ145" s="30"/>
      <c r="BR145" s="26"/>
      <c r="BS145" s="48"/>
      <c r="BT145" s="48"/>
      <c r="BU145" s="173"/>
      <c r="BV145" s="173"/>
      <c r="BW145" s="30"/>
      <c r="BX145" s="26"/>
      <c r="BY145" s="48"/>
      <c r="BZ145" s="48"/>
      <c r="CA145" s="173"/>
      <c r="CB145" s="173"/>
      <c r="CC145" s="30"/>
      <c r="CD145" s="26"/>
      <c r="CE145" s="48"/>
      <c r="CF145" s="48"/>
      <c r="CG145" s="173"/>
      <c r="CH145" s="173"/>
      <c r="CI145" s="30"/>
      <c r="CJ145" s="26"/>
      <c r="CK145" s="48"/>
      <c r="CL145" s="48"/>
      <c r="CM145" s="173"/>
      <c r="CN145" s="185"/>
      <c r="CO145" s="94"/>
      <c r="CP145" s="95"/>
    </row>
    <row r="146" spans="1:94" ht="49.5" customHeight="1" x14ac:dyDescent="0.2">
      <c r="A146" s="89"/>
      <c r="B146" s="90"/>
      <c r="C146" s="46"/>
      <c r="D146" s="28"/>
      <c r="E146" s="31"/>
      <c r="F146" s="47"/>
      <c r="G146" s="91"/>
      <c r="H146" s="27"/>
      <c r="I146" s="92"/>
      <c r="J146" s="92"/>
      <c r="K146" s="92">
        <f t="shared" si="4"/>
        <v>0</v>
      </c>
      <c r="L146" s="93" t="str" cm="1">
        <f t="array" ref="L146">_xlfn.IFS(K146&lt;=0,"No aplica",K146&lt;=39,"Débil",K146&lt;=59,"Necesita mejora",K146&lt;=79,"Aceptable",K146&lt;=100,"Fuerte")</f>
        <v>No aplica</v>
      </c>
      <c r="M146" s="91" t="e" cm="1">
        <f t="array" ref="M146">_xlfn.IFS(AND(G146="Bajo",L146="Fuerte"),"Bajo",AND(G146="Bajo",L146="Aceptable"),"Bajo",AND(G146="Bajo",L146="Necesita mejora"),"Moderado",AND(G146="Bajo",L146="Débil"),"Por encima del promedio",AND(G146="Moderado",L146="Fuerte"),"Bajo",AND(G146="Moderado",L146="Aceptable"),"Moderado",AND(G146="Moderado",L146="Necesita mejora"),"Por encima del promedio",AND(G146="Moderado",L146="Débil"),"Alto",AND(G146="Por encima del promedio",L146="Fuerte"),"Moderado",AND(G146="Por encima del promedio",L146="Aceptable"),"Por encima del promedio",AND(G146="Por encima del promedio",L146="Necesita mejora"),"Alto",AND(G146="Por encima del promedio",L146="Débil"),"Alto",AND(G146="Alto",L146="Fuerte"),"Por encima del promedio",AND(G146="Alto",L146="Aceptable"),"Alto",AND(G146="Alto",L146="Necesita mejora"),"Alto",AND(G146="Alto",L146="Débil"),"Alto")</f>
        <v>#N/A</v>
      </c>
      <c r="N146" s="29" t="e" cm="1">
        <f t="array" ref="N146">_xlfn.IFS(M146="Bajo","Asumir",M146="Moderado","Reducir",M146="Por encima del promedio","Evitar",M146="Alto","Evitar")</f>
        <v>#N/A</v>
      </c>
      <c r="O146" s="24"/>
      <c r="P146" s="26"/>
      <c r="Q146" s="24"/>
      <c r="R146" s="48"/>
      <c r="S146" s="48"/>
      <c r="T146" s="26"/>
      <c r="U146" s="30"/>
      <c r="V146" s="26"/>
      <c r="W146" s="48"/>
      <c r="X146" s="48"/>
      <c r="Y146" s="173"/>
      <c r="Z146" s="173"/>
      <c r="AA146" s="30"/>
      <c r="AB146" s="26"/>
      <c r="AC146" s="48"/>
      <c r="AD146" s="48"/>
      <c r="AE146" s="173"/>
      <c r="AF146" s="173"/>
      <c r="AG146" s="30"/>
      <c r="AH146" s="26"/>
      <c r="AI146" s="48"/>
      <c r="AJ146" s="48"/>
      <c r="AK146" s="173"/>
      <c r="AL146" s="173"/>
      <c r="AM146" s="30"/>
      <c r="AN146" s="26"/>
      <c r="AO146" s="48"/>
      <c r="AP146" s="48"/>
      <c r="AQ146" s="173"/>
      <c r="AR146" s="173"/>
      <c r="AS146" s="30"/>
      <c r="AT146" s="26"/>
      <c r="AU146" s="48"/>
      <c r="AV146" s="48"/>
      <c r="AW146" s="173"/>
      <c r="AX146" s="173"/>
      <c r="AY146" s="30"/>
      <c r="AZ146" s="26"/>
      <c r="BA146" s="48"/>
      <c r="BB146" s="48"/>
      <c r="BC146" s="173"/>
      <c r="BD146" s="173"/>
      <c r="BE146" s="30"/>
      <c r="BF146" s="26"/>
      <c r="BG146" s="48"/>
      <c r="BH146" s="48"/>
      <c r="BI146" s="173"/>
      <c r="BJ146" s="173"/>
      <c r="BK146" s="30"/>
      <c r="BL146" s="26"/>
      <c r="BM146" s="48"/>
      <c r="BN146" s="48"/>
      <c r="BO146" s="173"/>
      <c r="BP146" s="173"/>
      <c r="BQ146" s="30"/>
      <c r="BR146" s="26"/>
      <c r="BS146" s="48"/>
      <c r="BT146" s="48"/>
      <c r="BU146" s="173"/>
      <c r="BV146" s="173"/>
      <c r="BW146" s="30"/>
      <c r="BX146" s="26"/>
      <c r="BY146" s="48"/>
      <c r="BZ146" s="48"/>
      <c r="CA146" s="173"/>
      <c r="CB146" s="173"/>
      <c r="CC146" s="30"/>
      <c r="CD146" s="26"/>
      <c r="CE146" s="48"/>
      <c r="CF146" s="48"/>
      <c r="CG146" s="173"/>
      <c r="CH146" s="173"/>
      <c r="CI146" s="30"/>
      <c r="CJ146" s="26"/>
      <c r="CK146" s="48"/>
      <c r="CL146" s="48"/>
      <c r="CM146" s="173"/>
      <c r="CN146" s="185"/>
      <c r="CO146" s="94"/>
      <c r="CP146" s="95"/>
    </row>
    <row r="147" spans="1:94" ht="49.5" customHeight="1" x14ac:dyDescent="0.2">
      <c r="A147" s="89"/>
      <c r="B147" s="90"/>
      <c r="C147" s="46"/>
      <c r="D147" s="28"/>
      <c r="E147" s="31"/>
      <c r="F147" s="47"/>
      <c r="G147" s="91"/>
      <c r="H147" s="27"/>
      <c r="I147" s="92"/>
      <c r="J147" s="92"/>
      <c r="K147" s="92">
        <f t="shared" si="4"/>
        <v>0</v>
      </c>
      <c r="L147" s="93" t="str" cm="1">
        <f t="array" ref="L147">_xlfn.IFS(K147&lt;=0,"No aplica",K147&lt;=39,"Débil",K147&lt;=59,"Necesita mejora",K147&lt;=79,"Aceptable",K147&lt;=100,"Fuerte")</f>
        <v>No aplica</v>
      </c>
      <c r="M147" s="91" t="e" cm="1">
        <f t="array" ref="M147">_xlfn.IFS(AND(G147="Bajo",L147="Fuerte"),"Bajo",AND(G147="Bajo",L147="Aceptable"),"Bajo",AND(G147="Bajo",L147="Necesita mejora"),"Moderado",AND(G147="Bajo",L147="Débil"),"Por encima del promedio",AND(G147="Moderado",L147="Fuerte"),"Bajo",AND(G147="Moderado",L147="Aceptable"),"Moderado",AND(G147="Moderado",L147="Necesita mejora"),"Por encima del promedio",AND(G147="Moderado",L147="Débil"),"Alto",AND(G147="Por encima del promedio",L147="Fuerte"),"Moderado",AND(G147="Por encima del promedio",L147="Aceptable"),"Por encima del promedio",AND(G147="Por encima del promedio",L147="Necesita mejora"),"Alto",AND(G147="Por encima del promedio",L147="Débil"),"Alto",AND(G147="Alto",L147="Fuerte"),"Por encima del promedio",AND(G147="Alto",L147="Aceptable"),"Alto",AND(G147="Alto",L147="Necesita mejora"),"Alto",AND(G147="Alto",L147="Débil"),"Alto")</f>
        <v>#N/A</v>
      </c>
      <c r="N147" s="29" t="e" cm="1">
        <f t="array" ref="N147">_xlfn.IFS(M147="Bajo","Asumir",M147="Moderado","Reducir",M147="Por encima del promedio","Evitar",M147="Alto","Evitar")</f>
        <v>#N/A</v>
      </c>
      <c r="O147" s="24"/>
      <c r="P147" s="26"/>
      <c r="Q147" s="24"/>
      <c r="R147" s="48"/>
      <c r="S147" s="48"/>
      <c r="T147" s="26"/>
      <c r="U147" s="30"/>
      <c r="V147" s="26"/>
      <c r="W147" s="48"/>
      <c r="X147" s="48"/>
      <c r="Y147" s="173"/>
      <c r="Z147" s="173"/>
      <c r="AA147" s="30"/>
      <c r="AB147" s="26"/>
      <c r="AC147" s="48"/>
      <c r="AD147" s="48"/>
      <c r="AE147" s="173"/>
      <c r="AF147" s="173"/>
      <c r="AG147" s="30"/>
      <c r="AH147" s="26"/>
      <c r="AI147" s="48"/>
      <c r="AJ147" s="48"/>
      <c r="AK147" s="173"/>
      <c r="AL147" s="173"/>
      <c r="AM147" s="30"/>
      <c r="AN147" s="26"/>
      <c r="AO147" s="48"/>
      <c r="AP147" s="48"/>
      <c r="AQ147" s="173"/>
      <c r="AR147" s="173"/>
      <c r="AS147" s="30"/>
      <c r="AT147" s="26"/>
      <c r="AU147" s="48"/>
      <c r="AV147" s="48"/>
      <c r="AW147" s="173"/>
      <c r="AX147" s="173"/>
      <c r="AY147" s="30"/>
      <c r="AZ147" s="26"/>
      <c r="BA147" s="48"/>
      <c r="BB147" s="48"/>
      <c r="BC147" s="173"/>
      <c r="BD147" s="173"/>
      <c r="BE147" s="30"/>
      <c r="BF147" s="26"/>
      <c r="BG147" s="48"/>
      <c r="BH147" s="48"/>
      <c r="BI147" s="173"/>
      <c r="BJ147" s="173"/>
      <c r="BK147" s="30"/>
      <c r="BL147" s="26"/>
      <c r="BM147" s="48"/>
      <c r="BN147" s="48"/>
      <c r="BO147" s="173"/>
      <c r="BP147" s="173"/>
      <c r="BQ147" s="30"/>
      <c r="BR147" s="26"/>
      <c r="BS147" s="48"/>
      <c r="BT147" s="48"/>
      <c r="BU147" s="173"/>
      <c r="BV147" s="173"/>
      <c r="BW147" s="30"/>
      <c r="BX147" s="26"/>
      <c r="BY147" s="48"/>
      <c r="BZ147" s="48"/>
      <c r="CA147" s="173"/>
      <c r="CB147" s="173"/>
      <c r="CC147" s="30"/>
      <c r="CD147" s="26"/>
      <c r="CE147" s="48"/>
      <c r="CF147" s="48"/>
      <c r="CG147" s="173"/>
      <c r="CH147" s="173"/>
      <c r="CI147" s="30"/>
      <c r="CJ147" s="26"/>
      <c r="CK147" s="48"/>
      <c r="CL147" s="48"/>
      <c r="CM147" s="173"/>
      <c r="CN147" s="185"/>
      <c r="CO147" s="94"/>
      <c r="CP147" s="95"/>
    </row>
    <row r="148" spans="1:94" ht="49.5" customHeight="1" x14ac:dyDescent="0.2">
      <c r="A148" s="89"/>
      <c r="B148" s="90"/>
      <c r="C148" s="46"/>
      <c r="D148" s="28"/>
      <c r="E148" s="31"/>
      <c r="F148" s="47"/>
      <c r="G148" s="91"/>
      <c r="H148" s="27"/>
      <c r="I148" s="92"/>
      <c r="J148" s="92"/>
      <c r="K148" s="92">
        <f t="shared" si="4"/>
        <v>0</v>
      </c>
      <c r="L148" s="93" t="str" cm="1">
        <f t="array" ref="L148">_xlfn.IFS(K148&lt;=0,"No aplica",K148&lt;=39,"Débil",K148&lt;=59,"Necesita mejora",K148&lt;=79,"Aceptable",K148&lt;=100,"Fuerte")</f>
        <v>No aplica</v>
      </c>
      <c r="M148" s="91" t="e" cm="1">
        <f t="array" ref="M148">_xlfn.IFS(AND(G148="Bajo",L148="Fuerte"),"Bajo",AND(G148="Bajo",L148="Aceptable"),"Bajo",AND(G148="Bajo",L148="Necesita mejora"),"Moderado",AND(G148="Bajo",L148="Débil"),"Por encima del promedio",AND(G148="Moderado",L148="Fuerte"),"Bajo",AND(G148="Moderado",L148="Aceptable"),"Moderado",AND(G148="Moderado",L148="Necesita mejora"),"Por encima del promedio",AND(G148="Moderado",L148="Débil"),"Alto",AND(G148="Por encima del promedio",L148="Fuerte"),"Moderado",AND(G148="Por encima del promedio",L148="Aceptable"),"Por encima del promedio",AND(G148="Por encima del promedio",L148="Necesita mejora"),"Alto",AND(G148="Por encima del promedio",L148="Débil"),"Alto",AND(G148="Alto",L148="Fuerte"),"Por encima del promedio",AND(G148="Alto",L148="Aceptable"),"Alto",AND(G148="Alto",L148="Necesita mejora"),"Alto",AND(G148="Alto",L148="Débil"),"Alto")</f>
        <v>#N/A</v>
      </c>
      <c r="N148" s="29" t="e" cm="1">
        <f t="array" ref="N148">_xlfn.IFS(M148="Bajo","Asumir",M148="Moderado","Reducir",M148="Por encima del promedio","Evitar",M148="Alto","Evitar")</f>
        <v>#N/A</v>
      </c>
      <c r="O148" s="24"/>
      <c r="P148" s="26"/>
      <c r="Q148" s="24"/>
      <c r="R148" s="48"/>
      <c r="S148" s="48"/>
      <c r="T148" s="26"/>
      <c r="U148" s="30"/>
      <c r="V148" s="26"/>
      <c r="W148" s="48"/>
      <c r="X148" s="48"/>
      <c r="Y148" s="173"/>
      <c r="Z148" s="173"/>
      <c r="AA148" s="30"/>
      <c r="AB148" s="26"/>
      <c r="AC148" s="48"/>
      <c r="AD148" s="48"/>
      <c r="AE148" s="173"/>
      <c r="AF148" s="173"/>
      <c r="AG148" s="30"/>
      <c r="AH148" s="26"/>
      <c r="AI148" s="48"/>
      <c r="AJ148" s="48"/>
      <c r="AK148" s="173"/>
      <c r="AL148" s="173"/>
      <c r="AM148" s="30"/>
      <c r="AN148" s="26"/>
      <c r="AO148" s="48"/>
      <c r="AP148" s="48"/>
      <c r="AQ148" s="173"/>
      <c r="AR148" s="173"/>
      <c r="AS148" s="30"/>
      <c r="AT148" s="26"/>
      <c r="AU148" s="48"/>
      <c r="AV148" s="48"/>
      <c r="AW148" s="173"/>
      <c r="AX148" s="173"/>
      <c r="AY148" s="30"/>
      <c r="AZ148" s="26"/>
      <c r="BA148" s="48"/>
      <c r="BB148" s="48"/>
      <c r="BC148" s="173"/>
      <c r="BD148" s="173"/>
      <c r="BE148" s="30"/>
      <c r="BF148" s="26"/>
      <c r="BG148" s="48"/>
      <c r="BH148" s="48"/>
      <c r="BI148" s="173"/>
      <c r="BJ148" s="173"/>
      <c r="BK148" s="30"/>
      <c r="BL148" s="26"/>
      <c r="BM148" s="48"/>
      <c r="BN148" s="48"/>
      <c r="BO148" s="173"/>
      <c r="BP148" s="173"/>
      <c r="BQ148" s="30"/>
      <c r="BR148" s="26"/>
      <c r="BS148" s="48"/>
      <c r="BT148" s="48"/>
      <c r="BU148" s="173"/>
      <c r="BV148" s="173"/>
      <c r="BW148" s="30"/>
      <c r="BX148" s="26"/>
      <c r="BY148" s="48"/>
      <c r="BZ148" s="48"/>
      <c r="CA148" s="173"/>
      <c r="CB148" s="173"/>
      <c r="CC148" s="30"/>
      <c r="CD148" s="26"/>
      <c r="CE148" s="48"/>
      <c r="CF148" s="48"/>
      <c r="CG148" s="173"/>
      <c r="CH148" s="173"/>
      <c r="CI148" s="30"/>
      <c r="CJ148" s="26"/>
      <c r="CK148" s="48"/>
      <c r="CL148" s="48"/>
      <c r="CM148" s="173"/>
      <c r="CN148" s="185"/>
      <c r="CO148" s="94"/>
      <c r="CP148" s="95"/>
    </row>
    <row r="149" spans="1:94" ht="49.5" customHeight="1" x14ac:dyDescent="0.2">
      <c r="A149" s="89"/>
      <c r="B149" s="90"/>
      <c r="C149" s="46"/>
      <c r="D149" s="28"/>
      <c r="E149" s="31"/>
      <c r="F149" s="47"/>
      <c r="G149" s="91"/>
      <c r="H149" s="27"/>
      <c r="I149" s="92"/>
      <c r="J149" s="92"/>
      <c r="K149" s="92">
        <f t="shared" si="4"/>
        <v>0</v>
      </c>
      <c r="L149" s="93" t="str" cm="1">
        <f t="array" ref="L149">_xlfn.IFS(K149&lt;=0,"No aplica",K149&lt;=39,"Débil",K149&lt;=59,"Necesita mejora",K149&lt;=79,"Aceptable",K149&lt;=100,"Fuerte")</f>
        <v>No aplica</v>
      </c>
      <c r="M149" s="91" t="e" cm="1">
        <f t="array" ref="M149">_xlfn.IFS(AND(G149="Bajo",L149="Fuerte"),"Bajo",AND(G149="Bajo",L149="Aceptable"),"Bajo",AND(G149="Bajo",L149="Necesita mejora"),"Moderado",AND(G149="Bajo",L149="Débil"),"Por encima del promedio",AND(G149="Moderado",L149="Fuerte"),"Bajo",AND(G149="Moderado",L149="Aceptable"),"Moderado",AND(G149="Moderado",L149="Necesita mejora"),"Por encima del promedio",AND(G149="Moderado",L149="Débil"),"Alto",AND(G149="Por encima del promedio",L149="Fuerte"),"Moderado",AND(G149="Por encima del promedio",L149="Aceptable"),"Por encima del promedio",AND(G149="Por encima del promedio",L149="Necesita mejora"),"Alto",AND(G149="Por encima del promedio",L149="Débil"),"Alto",AND(G149="Alto",L149="Fuerte"),"Por encima del promedio",AND(G149="Alto",L149="Aceptable"),"Alto",AND(G149="Alto",L149="Necesita mejora"),"Alto",AND(G149="Alto",L149="Débil"),"Alto")</f>
        <v>#N/A</v>
      </c>
      <c r="N149" s="29" t="e" cm="1">
        <f t="array" ref="N149">_xlfn.IFS(M149="Bajo","Asumir",M149="Moderado","Reducir",M149="Por encima del promedio","Evitar",M149="Alto","Evitar")</f>
        <v>#N/A</v>
      </c>
      <c r="O149" s="24"/>
      <c r="P149" s="26"/>
      <c r="Q149" s="24"/>
      <c r="R149" s="48"/>
      <c r="S149" s="48"/>
      <c r="T149" s="26"/>
      <c r="U149" s="30"/>
      <c r="V149" s="26"/>
      <c r="W149" s="48"/>
      <c r="X149" s="48"/>
      <c r="Y149" s="173"/>
      <c r="Z149" s="173"/>
      <c r="AA149" s="30"/>
      <c r="AB149" s="26"/>
      <c r="AC149" s="48"/>
      <c r="AD149" s="48"/>
      <c r="AE149" s="173"/>
      <c r="AF149" s="173"/>
      <c r="AG149" s="30"/>
      <c r="AH149" s="26"/>
      <c r="AI149" s="48"/>
      <c r="AJ149" s="48"/>
      <c r="AK149" s="173"/>
      <c r="AL149" s="173"/>
      <c r="AM149" s="30"/>
      <c r="AN149" s="26"/>
      <c r="AO149" s="48"/>
      <c r="AP149" s="48"/>
      <c r="AQ149" s="173"/>
      <c r="AR149" s="173"/>
      <c r="AS149" s="30"/>
      <c r="AT149" s="26"/>
      <c r="AU149" s="48"/>
      <c r="AV149" s="48"/>
      <c r="AW149" s="173"/>
      <c r="AX149" s="173"/>
      <c r="AY149" s="30"/>
      <c r="AZ149" s="26"/>
      <c r="BA149" s="48"/>
      <c r="BB149" s="48"/>
      <c r="BC149" s="173"/>
      <c r="BD149" s="173"/>
      <c r="BE149" s="30"/>
      <c r="BF149" s="26"/>
      <c r="BG149" s="48"/>
      <c r="BH149" s="48"/>
      <c r="BI149" s="173"/>
      <c r="BJ149" s="173"/>
      <c r="BK149" s="30"/>
      <c r="BL149" s="26"/>
      <c r="BM149" s="48"/>
      <c r="BN149" s="48"/>
      <c r="BO149" s="173"/>
      <c r="BP149" s="173"/>
      <c r="BQ149" s="30"/>
      <c r="BR149" s="26"/>
      <c r="BS149" s="48"/>
      <c r="BT149" s="48"/>
      <c r="BU149" s="173"/>
      <c r="BV149" s="173"/>
      <c r="BW149" s="30"/>
      <c r="BX149" s="26"/>
      <c r="BY149" s="48"/>
      <c r="BZ149" s="48"/>
      <c r="CA149" s="173"/>
      <c r="CB149" s="173"/>
      <c r="CC149" s="30"/>
      <c r="CD149" s="26"/>
      <c r="CE149" s="48"/>
      <c r="CF149" s="48"/>
      <c r="CG149" s="173"/>
      <c r="CH149" s="173"/>
      <c r="CI149" s="30"/>
      <c r="CJ149" s="26"/>
      <c r="CK149" s="48"/>
      <c r="CL149" s="48"/>
      <c r="CM149" s="173"/>
      <c r="CN149" s="185"/>
      <c r="CO149" s="94"/>
      <c r="CP149" s="95"/>
    </row>
    <row r="150" spans="1:94" ht="49.5" customHeight="1" x14ac:dyDescent="0.2">
      <c r="A150" s="89"/>
      <c r="B150" s="90"/>
      <c r="C150" s="46"/>
      <c r="D150" s="28"/>
      <c r="E150" s="31"/>
      <c r="F150" s="47"/>
      <c r="G150" s="91"/>
      <c r="H150" s="27"/>
      <c r="I150" s="92"/>
      <c r="J150" s="92"/>
      <c r="K150" s="92">
        <f t="shared" si="4"/>
        <v>0</v>
      </c>
      <c r="L150" s="93" t="str" cm="1">
        <f t="array" ref="L150">_xlfn.IFS(K150&lt;=0,"No aplica",K150&lt;=39,"Débil",K150&lt;=59,"Necesita mejora",K150&lt;=79,"Aceptable",K150&lt;=100,"Fuerte")</f>
        <v>No aplica</v>
      </c>
      <c r="M150" s="91" t="e" cm="1">
        <f t="array" ref="M150">_xlfn.IFS(AND(G150="Bajo",L150="Fuerte"),"Bajo",AND(G150="Bajo",L150="Aceptable"),"Bajo",AND(G150="Bajo",L150="Necesita mejora"),"Moderado",AND(G150="Bajo",L150="Débil"),"Por encima del promedio",AND(G150="Moderado",L150="Fuerte"),"Bajo",AND(G150="Moderado",L150="Aceptable"),"Moderado",AND(G150="Moderado",L150="Necesita mejora"),"Por encima del promedio",AND(G150="Moderado",L150="Débil"),"Alto",AND(G150="Por encima del promedio",L150="Fuerte"),"Moderado",AND(G150="Por encima del promedio",L150="Aceptable"),"Por encima del promedio",AND(G150="Por encima del promedio",L150="Necesita mejora"),"Alto",AND(G150="Por encima del promedio",L150="Débil"),"Alto",AND(G150="Alto",L150="Fuerte"),"Por encima del promedio",AND(G150="Alto",L150="Aceptable"),"Alto",AND(G150="Alto",L150="Necesita mejora"),"Alto",AND(G150="Alto",L150="Débil"),"Alto")</f>
        <v>#N/A</v>
      </c>
      <c r="N150" s="29" t="e" cm="1">
        <f t="array" ref="N150">_xlfn.IFS(M150="Bajo","Asumir",M150="Moderado","Reducir",M150="Por encima del promedio","Evitar",M150="Alto","Evitar")</f>
        <v>#N/A</v>
      </c>
      <c r="O150" s="24"/>
      <c r="P150" s="26"/>
      <c r="Q150" s="24"/>
      <c r="R150" s="48"/>
      <c r="S150" s="48"/>
      <c r="T150" s="26"/>
      <c r="U150" s="30"/>
      <c r="V150" s="26"/>
      <c r="W150" s="48"/>
      <c r="X150" s="48"/>
      <c r="Y150" s="173"/>
      <c r="Z150" s="173"/>
      <c r="AA150" s="30"/>
      <c r="AB150" s="26"/>
      <c r="AC150" s="48"/>
      <c r="AD150" s="48"/>
      <c r="AE150" s="173"/>
      <c r="AF150" s="173"/>
      <c r="AG150" s="30"/>
      <c r="AH150" s="26"/>
      <c r="AI150" s="48"/>
      <c r="AJ150" s="48"/>
      <c r="AK150" s="173"/>
      <c r="AL150" s="173"/>
      <c r="AM150" s="30"/>
      <c r="AN150" s="26"/>
      <c r="AO150" s="48"/>
      <c r="AP150" s="48"/>
      <c r="AQ150" s="173"/>
      <c r="AR150" s="173"/>
      <c r="AS150" s="30"/>
      <c r="AT150" s="26"/>
      <c r="AU150" s="48"/>
      <c r="AV150" s="48"/>
      <c r="AW150" s="173"/>
      <c r="AX150" s="173"/>
      <c r="AY150" s="30"/>
      <c r="AZ150" s="26"/>
      <c r="BA150" s="48"/>
      <c r="BB150" s="48"/>
      <c r="BC150" s="173"/>
      <c r="BD150" s="173"/>
      <c r="BE150" s="30"/>
      <c r="BF150" s="26"/>
      <c r="BG150" s="48"/>
      <c r="BH150" s="48"/>
      <c r="BI150" s="173"/>
      <c r="BJ150" s="173"/>
      <c r="BK150" s="30"/>
      <c r="BL150" s="26"/>
      <c r="BM150" s="48"/>
      <c r="BN150" s="48"/>
      <c r="BO150" s="173"/>
      <c r="BP150" s="173"/>
      <c r="BQ150" s="30"/>
      <c r="BR150" s="26"/>
      <c r="BS150" s="48"/>
      <c r="BT150" s="48"/>
      <c r="BU150" s="173"/>
      <c r="BV150" s="173"/>
      <c r="BW150" s="30"/>
      <c r="BX150" s="26"/>
      <c r="BY150" s="48"/>
      <c r="BZ150" s="48"/>
      <c r="CA150" s="173"/>
      <c r="CB150" s="173"/>
      <c r="CC150" s="30"/>
      <c r="CD150" s="26"/>
      <c r="CE150" s="48"/>
      <c r="CF150" s="48"/>
      <c r="CG150" s="173"/>
      <c r="CH150" s="173"/>
      <c r="CI150" s="30"/>
      <c r="CJ150" s="26"/>
      <c r="CK150" s="48"/>
      <c r="CL150" s="48"/>
      <c r="CM150" s="173"/>
      <c r="CN150" s="185"/>
      <c r="CO150" s="94"/>
      <c r="CP150" s="95"/>
    </row>
    <row r="151" spans="1:94" ht="49.5" customHeight="1" x14ac:dyDescent="0.2">
      <c r="A151" s="89"/>
      <c r="B151" s="90"/>
      <c r="C151" s="46"/>
      <c r="D151" s="28"/>
      <c r="E151" s="31"/>
      <c r="F151" s="47"/>
      <c r="G151" s="91"/>
      <c r="H151" s="27"/>
      <c r="I151" s="92"/>
      <c r="J151" s="92"/>
      <c r="K151" s="92">
        <f t="shared" si="4"/>
        <v>0</v>
      </c>
      <c r="L151" s="93" t="str" cm="1">
        <f t="array" ref="L151">_xlfn.IFS(K151&lt;=0,"No aplica",K151&lt;=39,"Débil",K151&lt;=59,"Necesita mejora",K151&lt;=79,"Aceptable",K151&lt;=100,"Fuerte")</f>
        <v>No aplica</v>
      </c>
      <c r="M151" s="91" t="e" cm="1">
        <f t="array" ref="M151">_xlfn.IFS(AND(G151="Bajo",L151="Fuerte"),"Bajo",AND(G151="Bajo",L151="Aceptable"),"Bajo",AND(G151="Bajo",L151="Necesita mejora"),"Moderado",AND(G151="Bajo",L151="Débil"),"Por encima del promedio",AND(G151="Moderado",L151="Fuerte"),"Bajo",AND(G151="Moderado",L151="Aceptable"),"Moderado",AND(G151="Moderado",L151="Necesita mejora"),"Por encima del promedio",AND(G151="Moderado",L151="Débil"),"Alto",AND(G151="Por encima del promedio",L151="Fuerte"),"Moderado",AND(G151="Por encima del promedio",L151="Aceptable"),"Por encima del promedio",AND(G151="Por encima del promedio",L151="Necesita mejora"),"Alto",AND(G151="Por encima del promedio",L151="Débil"),"Alto",AND(G151="Alto",L151="Fuerte"),"Por encima del promedio",AND(G151="Alto",L151="Aceptable"),"Alto",AND(G151="Alto",L151="Necesita mejora"),"Alto",AND(G151="Alto",L151="Débil"),"Alto")</f>
        <v>#N/A</v>
      </c>
      <c r="N151" s="29" t="e" cm="1">
        <f t="array" ref="N151">_xlfn.IFS(M151="Bajo","Asumir",M151="Moderado","Reducir",M151="Por encima del promedio","Evitar",M151="Alto","Evitar")</f>
        <v>#N/A</v>
      </c>
      <c r="O151" s="24"/>
      <c r="P151" s="26"/>
      <c r="Q151" s="24"/>
      <c r="R151" s="48"/>
      <c r="S151" s="48"/>
      <c r="T151" s="26"/>
      <c r="U151" s="30"/>
      <c r="V151" s="26"/>
      <c r="W151" s="48"/>
      <c r="X151" s="48"/>
      <c r="Y151" s="173"/>
      <c r="Z151" s="173"/>
      <c r="AA151" s="30"/>
      <c r="AB151" s="26"/>
      <c r="AC151" s="48"/>
      <c r="AD151" s="48"/>
      <c r="AE151" s="173"/>
      <c r="AF151" s="173"/>
      <c r="AG151" s="30"/>
      <c r="AH151" s="26"/>
      <c r="AI151" s="48"/>
      <c r="AJ151" s="48"/>
      <c r="AK151" s="173"/>
      <c r="AL151" s="173"/>
      <c r="AM151" s="30"/>
      <c r="AN151" s="26"/>
      <c r="AO151" s="48"/>
      <c r="AP151" s="48"/>
      <c r="AQ151" s="173"/>
      <c r="AR151" s="173"/>
      <c r="AS151" s="30"/>
      <c r="AT151" s="26"/>
      <c r="AU151" s="48"/>
      <c r="AV151" s="48"/>
      <c r="AW151" s="173"/>
      <c r="AX151" s="173"/>
      <c r="AY151" s="30"/>
      <c r="AZ151" s="26"/>
      <c r="BA151" s="48"/>
      <c r="BB151" s="48"/>
      <c r="BC151" s="173"/>
      <c r="BD151" s="173"/>
      <c r="BE151" s="30"/>
      <c r="BF151" s="26"/>
      <c r="BG151" s="48"/>
      <c r="BH151" s="48"/>
      <c r="BI151" s="173"/>
      <c r="BJ151" s="173"/>
      <c r="BK151" s="30"/>
      <c r="BL151" s="26"/>
      <c r="BM151" s="48"/>
      <c r="BN151" s="48"/>
      <c r="BO151" s="173"/>
      <c r="BP151" s="173"/>
      <c r="BQ151" s="30"/>
      <c r="BR151" s="26"/>
      <c r="BS151" s="48"/>
      <c r="BT151" s="48"/>
      <c r="BU151" s="173"/>
      <c r="BV151" s="173"/>
      <c r="BW151" s="30"/>
      <c r="BX151" s="26"/>
      <c r="BY151" s="48"/>
      <c r="BZ151" s="48"/>
      <c r="CA151" s="173"/>
      <c r="CB151" s="173"/>
      <c r="CC151" s="30"/>
      <c r="CD151" s="26"/>
      <c r="CE151" s="48"/>
      <c r="CF151" s="48"/>
      <c r="CG151" s="173"/>
      <c r="CH151" s="173"/>
      <c r="CI151" s="30"/>
      <c r="CJ151" s="26"/>
      <c r="CK151" s="48"/>
      <c r="CL151" s="48"/>
      <c r="CM151" s="173"/>
      <c r="CN151" s="185"/>
      <c r="CO151" s="94"/>
      <c r="CP151" s="95"/>
    </row>
    <row r="152" spans="1:94" ht="49.5" customHeight="1" x14ac:dyDescent="0.2">
      <c r="A152" s="89"/>
      <c r="B152" s="90"/>
      <c r="C152" s="46"/>
      <c r="D152" s="28"/>
      <c r="E152" s="31"/>
      <c r="F152" s="47"/>
      <c r="G152" s="91"/>
      <c r="H152" s="27"/>
      <c r="I152" s="92"/>
      <c r="J152" s="92"/>
      <c r="K152" s="92">
        <f t="shared" si="4"/>
        <v>0</v>
      </c>
      <c r="L152" s="93" t="str" cm="1">
        <f t="array" ref="L152">_xlfn.IFS(K152&lt;=0,"No aplica",K152&lt;=39,"Débil",K152&lt;=59,"Necesita mejora",K152&lt;=79,"Aceptable",K152&lt;=100,"Fuerte")</f>
        <v>No aplica</v>
      </c>
      <c r="M152" s="91" t="e" cm="1">
        <f t="array" ref="M152">_xlfn.IFS(AND(G152="Bajo",L152="Fuerte"),"Bajo",AND(G152="Bajo",L152="Aceptable"),"Bajo",AND(G152="Bajo",L152="Necesita mejora"),"Moderado",AND(G152="Bajo",L152="Débil"),"Por encima del promedio",AND(G152="Moderado",L152="Fuerte"),"Bajo",AND(G152="Moderado",L152="Aceptable"),"Moderado",AND(G152="Moderado",L152="Necesita mejora"),"Por encima del promedio",AND(G152="Moderado",L152="Débil"),"Alto",AND(G152="Por encima del promedio",L152="Fuerte"),"Moderado",AND(G152="Por encima del promedio",L152="Aceptable"),"Por encima del promedio",AND(G152="Por encima del promedio",L152="Necesita mejora"),"Alto",AND(G152="Por encima del promedio",L152="Débil"),"Alto",AND(G152="Alto",L152="Fuerte"),"Por encima del promedio",AND(G152="Alto",L152="Aceptable"),"Alto",AND(G152="Alto",L152="Necesita mejora"),"Alto",AND(G152="Alto",L152="Débil"),"Alto")</f>
        <v>#N/A</v>
      </c>
      <c r="N152" s="29" t="e" cm="1">
        <f t="array" ref="N152">_xlfn.IFS(M152="Bajo","Asumir",M152="Moderado","Reducir",M152="Por encima del promedio","Evitar",M152="Alto","Evitar")</f>
        <v>#N/A</v>
      </c>
      <c r="O152" s="24"/>
      <c r="P152" s="26"/>
      <c r="Q152" s="24"/>
      <c r="R152" s="48"/>
      <c r="S152" s="48"/>
      <c r="T152" s="26"/>
      <c r="U152" s="30"/>
      <c r="V152" s="26"/>
      <c r="W152" s="48"/>
      <c r="X152" s="48"/>
      <c r="Y152" s="173"/>
      <c r="Z152" s="173"/>
      <c r="AA152" s="30"/>
      <c r="AB152" s="26"/>
      <c r="AC152" s="48"/>
      <c r="AD152" s="48"/>
      <c r="AE152" s="173"/>
      <c r="AF152" s="173"/>
      <c r="AG152" s="30"/>
      <c r="AH152" s="26"/>
      <c r="AI152" s="48"/>
      <c r="AJ152" s="48"/>
      <c r="AK152" s="173"/>
      <c r="AL152" s="173"/>
      <c r="AM152" s="30"/>
      <c r="AN152" s="26"/>
      <c r="AO152" s="48"/>
      <c r="AP152" s="48"/>
      <c r="AQ152" s="173"/>
      <c r="AR152" s="173"/>
      <c r="AS152" s="30"/>
      <c r="AT152" s="26"/>
      <c r="AU152" s="48"/>
      <c r="AV152" s="48"/>
      <c r="AW152" s="173"/>
      <c r="AX152" s="173"/>
      <c r="AY152" s="30"/>
      <c r="AZ152" s="26"/>
      <c r="BA152" s="48"/>
      <c r="BB152" s="48"/>
      <c r="BC152" s="173"/>
      <c r="BD152" s="173"/>
      <c r="BE152" s="30"/>
      <c r="BF152" s="26"/>
      <c r="BG152" s="48"/>
      <c r="BH152" s="48"/>
      <c r="BI152" s="173"/>
      <c r="BJ152" s="173"/>
      <c r="BK152" s="30"/>
      <c r="BL152" s="26"/>
      <c r="BM152" s="48"/>
      <c r="BN152" s="48"/>
      <c r="BO152" s="173"/>
      <c r="BP152" s="173"/>
      <c r="BQ152" s="30"/>
      <c r="BR152" s="26"/>
      <c r="BS152" s="48"/>
      <c r="BT152" s="48"/>
      <c r="BU152" s="173"/>
      <c r="BV152" s="173"/>
      <c r="BW152" s="30"/>
      <c r="BX152" s="26"/>
      <c r="BY152" s="48"/>
      <c r="BZ152" s="48"/>
      <c r="CA152" s="173"/>
      <c r="CB152" s="173"/>
      <c r="CC152" s="30"/>
      <c r="CD152" s="26"/>
      <c r="CE152" s="48"/>
      <c r="CF152" s="48"/>
      <c r="CG152" s="173"/>
      <c r="CH152" s="173"/>
      <c r="CI152" s="30"/>
      <c r="CJ152" s="26"/>
      <c r="CK152" s="48"/>
      <c r="CL152" s="48"/>
      <c r="CM152" s="173"/>
      <c r="CN152" s="185"/>
      <c r="CO152" s="94"/>
      <c r="CP152" s="95"/>
    </row>
    <row r="153" spans="1:94" ht="49.5" customHeight="1" x14ac:dyDescent="0.2">
      <c r="A153" s="89"/>
      <c r="B153" s="90"/>
      <c r="C153" s="46"/>
      <c r="D153" s="28"/>
      <c r="E153" s="31"/>
      <c r="F153" s="47"/>
      <c r="G153" s="91"/>
      <c r="H153" s="27"/>
      <c r="I153" s="92"/>
      <c r="J153" s="92"/>
      <c r="K153" s="92">
        <f t="shared" si="4"/>
        <v>0</v>
      </c>
      <c r="L153" s="93" t="str" cm="1">
        <f t="array" ref="L153">_xlfn.IFS(K153&lt;=0,"No aplica",K153&lt;=39,"Débil",K153&lt;=59,"Necesita mejora",K153&lt;=79,"Aceptable",K153&lt;=100,"Fuerte")</f>
        <v>No aplica</v>
      </c>
      <c r="M153" s="91" t="e" cm="1">
        <f t="array" ref="M153">_xlfn.IFS(AND(G153="Bajo",L153="Fuerte"),"Bajo",AND(G153="Bajo",L153="Aceptable"),"Bajo",AND(G153="Bajo",L153="Necesita mejora"),"Moderado",AND(G153="Bajo",L153="Débil"),"Por encima del promedio",AND(G153="Moderado",L153="Fuerte"),"Bajo",AND(G153="Moderado",L153="Aceptable"),"Moderado",AND(G153="Moderado",L153="Necesita mejora"),"Por encima del promedio",AND(G153="Moderado",L153="Débil"),"Alto",AND(G153="Por encima del promedio",L153="Fuerte"),"Moderado",AND(G153="Por encima del promedio",L153="Aceptable"),"Por encima del promedio",AND(G153="Por encima del promedio",L153="Necesita mejora"),"Alto",AND(G153="Por encima del promedio",L153="Débil"),"Alto",AND(G153="Alto",L153="Fuerte"),"Por encima del promedio",AND(G153="Alto",L153="Aceptable"),"Alto",AND(G153="Alto",L153="Necesita mejora"),"Alto",AND(G153="Alto",L153="Débil"),"Alto")</f>
        <v>#N/A</v>
      </c>
      <c r="N153" s="29" t="e" cm="1">
        <f t="array" ref="N153">_xlfn.IFS(M153="Bajo","Asumir",M153="Moderado","Reducir",M153="Por encima del promedio","Evitar",M153="Alto","Evitar")</f>
        <v>#N/A</v>
      </c>
      <c r="O153" s="24"/>
      <c r="P153" s="26"/>
      <c r="Q153" s="24"/>
      <c r="R153" s="48"/>
      <c r="S153" s="48"/>
      <c r="T153" s="26"/>
      <c r="U153" s="30"/>
      <c r="V153" s="26"/>
      <c r="W153" s="48"/>
      <c r="X153" s="48"/>
      <c r="Y153" s="173"/>
      <c r="Z153" s="173"/>
      <c r="AA153" s="30"/>
      <c r="AB153" s="26"/>
      <c r="AC153" s="48"/>
      <c r="AD153" s="48"/>
      <c r="AE153" s="173"/>
      <c r="AF153" s="173"/>
      <c r="AG153" s="30"/>
      <c r="AH153" s="26"/>
      <c r="AI153" s="48"/>
      <c r="AJ153" s="48"/>
      <c r="AK153" s="173"/>
      <c r="AL153" s="173"/>
      <c r="AM153" s="30"/>
      <c r="AN153" s="26"/>
      <c r="AO153" s="48"/>
      <c r="AP153" s="48"/>
      <c r="AQ153" s="173"/>
      <c r="AR153" s="173"/>
      <c r="AS153" s="30"/>
      <c r="AT153" s="26"/>
      <c r="AU153" s="48"/>
      <c r="AV153" s="48"/>
      <c r="AW153" s="173"/>
      <c r="AX153" s="173"/>
      <c r="AY153" s="30"/>
      <c r="AZ153" s="26"/>
      <c r="BA153" s="48"/>
      <c r="BB153" s="48"/>
      <c r="BC153" s="173"/>
      <c r="BD153" s="173"/>
      <c r="BE153" s="30"/>
      <c r="BF153" s="26"/>
      <c r="BG153" s="48"/>
      <c r="BH153" s="48"/>
      <c r="BI153" s="173"/>
      <c r="BJ153" s="173"/>
      <c r="BK153" s="30"/>
      <c r="BL153" s="26"/>
      <c r="BM153" s="48"/>
      <c r="BN153" s="48"/>
      <c r="BO153" s="173"/>
      <c r="BP153" s="173"/>
      <c r="BQ153" s="30"/>
      <c r="BR153" s="26"/>
      <c r="BS153" s="48"/>
      <c r="BT153" s="48"/>
      <c r="BU153" s="173"/>
      <c r="BV153" s="173"/>
      <c r="BW153" s="30"/>
      <c r="BX153" s="26"/>
      <c r="BY153" s="48"/>
      <c r="BZ153" s="48"/>
      <c r="CA153" s="173"/>
      <c r="CB153" s="173"/>
      <c r="CC153" s="30"/>
      <c r="CD153" s="26"/>
      <c r="CE153" s="48"/>
      <c r="CF153" s="48"/>
      <c r="CG153" s="173"/>
      <c r="CH153" s="173"/>
      <c r="CI153" s="30"/>
      <c r="CJ153" s="26"/>
      <c r="CK153" s="48"/>
      <c r="CL153" s="48"/>
      <c r="CM153" s="173"/>
      <c r="CN153" s="185"/>
      <c r="CO153" s="94"/>
      <c r="CP153" s="95"/>
    </row>
    <row r="154" spans="1:94" ht="49.5" customHeight="1" x14ac:dyDescent="0.2">
      <c r="A154" s="89"/>
      <c r="B154" s="90"/>
      <c r="C154" s="46"/>
      <c r="D154" s="28"/>
      <c r="E154" s="31"/>
      <c r="F154" s="47"/>
      <c r="G154" s="91"/>
      <c r="H154" s="27"/>
      <c r="I154" s="92"/>
      <c r="J154" s="92"/>
      <c r="K154" s="92">
        <f t="shared" si="4"/>
        <v>0</v>
      </c>
      <c r="L154" s="93" t="str" cm="1">
        <f t="array" ref="L154">_xlfn.IFS(K154&lt;=0,"No aplica",K154&lt;=39,"Débil",K154&lt;=59,"Necesita mejora",K154&lt;=79,"Aceptable",K154&lt;=100,"Fuerte")</f>
        <v>No aplica</v>
      </c>
      <c r="M154" s="91" t="e" cm="1">
        <f t="array" ref="M154">_xlfn.IFS(AND(G154="Bajo",L154="Fuerte"),"Bajo",AND(G154="Bajo",L154="Aceptable"),"Bajo",AND(G154="Bajo",L154="Necesita mejora"),"Moderado",AND(G154="Bajo",L154="Débil"),"Por encima del promedio",AND(G154="Moderado",L154="Fuerte"),"Bajo",AND(G154="Moderado",L154="Aceptable"),"Moderado",AND(G154="Moderado",L154="Necesita mejora"),"Por encima del promedio",AND(G154="Moderado",L154="Débil"),"Alto",AND(G154="Por encima del promedio",L154="Fuerte"),"Moderado",AND(G154="Por encima del promedio",L154="Aceptable"),"Por encima del promedio",AND(G154="Por encima del promedio",L154="Necesita mejora"),"Alto",AND(G154="Por encima del promedio",L154="Débil"),"Alto",AND(G154="Alto",L154="Fuerte"),"Por encima del promedio",AND(G154="Alto",L154="Aceptable"),"Alto",AND(G154="Alto",L154="Necesita mejora"),"Alto",AND(G154="Alto",L154="Débil"),"Alto")</f>
        <v>#N/A</v>
      </c>
      <c r="N154" s="29" t="e" cm="1">
        <f t="array" ref="N154">_xlfn.IFS(M154="Bajo","Asumir",M154="Moderado","Reducir",M154="Por encima del promedio","Evitar",M154="Alto","Evitar")</f>
        <v>#N/A</v>
      </c>
      <c r="O154" s="24"/>
      <c r="P154" s="26"/>
      <c r="Q154" s="24"/>
      <c r="R154" s="48"/>
      <c r="S154" s="48"/>
      <c r="T154" s="26"/>
      <c r="U154" s="30"/>
      <c r="V154" s="26"/>
      <c r="W154" s="48"/>
      <c r="X154" s="48"/>
      <c r="Y154" s="173"/>
      <c r="Z154" s="173"/>
      <c r="AA154" s="30"/>
      <c r="AB154" s="26"/>
      <c r="AC154" s="48"/>
      <c r="AD154" s="48"/>
      <c r="AE154" s="173"/>
      <c r="AF154" s="173"/>
      <c r="AG154" s="30"/>
      <c r="AH154" s="26"/>
      <c r="AI154" s="48"/>
      <c r="AJ154" s="48"/>
      <c r="AK154" s="173"/>
      <c r="AL154" s="173"/>
      <c r="AM154" s="30"/>
      <c r="AN154" s="26"/>
      <c r="AO154" s="48"/>
      <c r="AP154" s="48"/>
      <c r="AQ154" s="173"/>
      <c r="AR154" s="173"/>
      <c r="AS154" s="30"/>
      <c r="AT154" s="26"/>
      <c r="AU154" s="48"/>
      <c r="AV154" s="48"/>
      <c r="AW154" s="173"/>
      <c r="AX154" s="173"/>
      <c r="AY154" s="30"/>
      <c r="AZ154" s="26"/>
      <c r="BA154" s="48"/>
      <c r="BB154" s="48"/>
      <c r="BC154" s="173"/>
      <c r="BD154" s="173"/>
      <c r="BE154" s="30"/>
      <c r="BF154" s="26"/>
      <c r="BG154" s="48"/>
      <c r="BH154" s="48"/>
      <c r="BI154" s="173"/>
      <c r="BJ154" s="173"/>
      <c r="BK154" s="30"/>
      <c r="BL154" s="26"/>
      <c r="BM154" s="48"/>
      <c r="BN154" s="48"/>
      <c r="BO154" s="173"/>
      <c r="BP154" s="173"/>
      <c r="BQ154" s="30"/>
      <c r="BR154" s="26"/>
      <c r="BS154" s="48"/>
      <c r="BT154" s="48"/>
      <c r="BU154" s="173"/>
      <c r="BV154" s="173"/>
      <c r="BW154" s="30"/>
      <c r="BX154" s="26"/>
      <c r="BY154" s="48"/>
      <c r="BZ154" s="48"/>
      <c r="CA154" s="173"/>
      <c r="CB154" s="173"/>
      <c r="CC154" s="30"/>
      <c r="CD154" s="26"/>
      <c r="CE154" s="48"/>
      <c r="CF154" s="48"/>
      <c r="CG154" s="173"/>
      <c r="CH154" s="173"/>
      <c r="CI154" s="30"/>
      <c r="CJ154" s="26"/>
      <c r="CK154" s="48"/>
      <c r="CL154" s="48"/>
      <c r="CM154" s="173"/>
      <c r="CN154" s="185"/>
      <c r="CO154" s="94"/>
      <c r="CP154" s="95"/>
    </row>
    <row r="155" spans="1:94" ht="49.5" customHeight="1" x14ac:dyDescent="0.2">
      <c r="A155" s="89"/>
      <c r="B155" s="90"/>
      <c r="C155" s="46"/>
      <c r="D155" s="28"/>
      <c r="E155" s="31"/>
      <c r="F155" s="47"/>
      <c r="G155" s="91"/>
      <c r="H155" s="27"/>
      <c r="I155" s="92"/>
      <c r="J155" s="92"/>
      <c r="K155" s="92">
        <f t="shared" si="4"/>
        <v>0</v>
      </c>
      <c r="L155" s="93" t="str" cm="1">
        <f t="array" ref="L155">_xlfn.IFS(K155&lt;=0,"No aplica",K155&lt;=39,"Débil",K155&lt;=59,"Necesita mejora",K155&lt;=79,"Aceptable",K155&lt;=100,"Fuerte")</f>
        <v>No aplica</v>
      </c>
      <c r="M155" s="91" t="e" cm="1">
        <f t="array" ref="M155">_xlfn.IFS(AND(G155="Bajo",L155="Fuerte"),"Bajo",AND(G155="Bajo",L155="Aceptable"),"Bajo",AND(G155="Bajo",L155="Necesita mejora"),"Moderado",AND(G155="Bajo",L155="Débil"),"Por encima del promedio",AND(G155="Moderado",L155="Fuerte"),"Bajo",AND(G155="Moderado",L155="Aceptable"),"Moderado",AND(G155="Moderado",L155="Necesita mejora"),"Por encima del promedio",AND(G155="Moderado",L155="Débil"),"Alto",AND(G155="Por encima del promedio",L155="Fuerte"),"Moderado",AND(G155="Por encima del promedio",L155="Aceptable"),"Por encima del promedio",AND(G155="Por encima del promedio",L155="Necesita mejora"),"Alto",AND(G155="Por encima del promedio",L155="Débil"),"Alto",AND(G155="Alto",L155="Fuerte"),"Por encima del promedio",AND(G155="Alto",L155="Aceptable"),"Alto",AND(G155="Alto",L155="Necesita mejora"),"Alto",AND(G155="Alto",L155="Débil"),"Alto")</f>
        <v>#N/A</v>
      </c>
      <c r="N155" s="29" t="e" cm="1">
        <f t="array" ref="N155">_xlfn.IFS(M155="Bajo","Asumir",M155="Moderado","Reducir",M155="Por encima del promedio","Evitar",M155="Alto","Evitar")</f>
        <v>#N/A</v>
      </c>
      <c r="O155" s="24"/>
      <c r="P155" s="26"/>
      <c r="Q155" s="24"/>
      <c r="R155" s="48"/>
      <c r="S155" s="48"/>
      <c r="T155" s="26"/>
      <c r="U155" s="30"/>
      <c r="V155" s="26"/>
      <c r="W155" s="48"/>
      <c r="X155" s="48"/>
      <c r="Y155" s="173"/>
      <c r="Z155" s="173"/>
      <c r="AA155" s="30"/>
      <c r="AB155" s="26"/>
      <c r="AC155" s="48"/>
      <c r="AD155" s="48"/>
      <c r="AE155" s="173"/>
      <c r="AF155" s="173"/>
      <c r="AG155" s="30"/>
      <c r="AH155" s="26"/>
      <c r="AI155" s="48"/>
      <c r="AJ155" s="48"/>
      <c r="AK155" s="173"/>
      <c r="AL155" s="173"/>
      <c r="AM155" s="30"/>
      <c r="AN155" s="26"/>
      <c r="AO155" s="48"/>
      <c r="AP155" s="48"/>
      <c r="AQ155" s="173"/>
      <c r="AR155" s="173"/>
      <c r="AS155" s="30"/>
      <c r="AT155" s="26"/>
      <c r="AU155" s="48"/>
      <c r="AV155" s="48"/>
      <c r="AW155" s="173"/>
      <c r="AX155" s="173"/>
      <c r="AY155" s="30"/>
      <c r="AZ155" s="26"/>
      <c r="BA155" s="48"/>
      <c r="BB155" s="48"/>
      <c r="BC155" s="173"/>
      <c r="BD155" s="173"/>
      <c r="BE155" s="30"/>
      <c r="BF155" s="26"/>
      <c r="BG155" s="48"/>
      <c r="BH155" s="48"/>
      <c r="BI155" s="173"/>
      <c r="BJ155" s="173"/>
      <c r="BK155" s="30"/>
      <c r="BL155" s="26"/>
      <c r="BM155" s="48"/>
      <c r="BN155" s="48"/>
      <c r="BO155" s="173"/>
      <c r="BP155" s="173"/>
      <c r="BQ155" s="30"/>
      <c r="BR155" s="26"/>
      <c r="BS155" s="48"/>
      <c r="BT155" s="48"/>
      <c r="BU155" s="173"/>
      <c r="BV155" s="173"/>
      <c r="BW155" s="30"/>
      <c r="BX155" s="26"/>
      <c r="BY155" s="48"/>
      <c r="BZ155" s="48"/>
      <c r="CA155" s="173"/>
      <c r="CB155" s="173"/>
      <c r="CC155" s="30"/>
      <c r="CD155" s="26"/>
      <c r="CE155" s="48"/>
      <c r="CF155" s="48"/>
      <c r="CG155" s="173"/>
      <c r="CH155" s="173"/>
      <c r="CI155" s="30"/>
      <c r="CJ155" s="26"/>
      <c r="CK155" s="48"/>
      <c r="CL155" s="48"/>
      <c r="CM155" s="173"/>
      <c r="CN155" s="185"/>
      <c r="CO155" s="94"/>
      <c r="CP155" s="95"/>
    </row>
    <row r="156" spans="1:94" ht="49.5" customHeight="1" x14ac:dyDescent="0.2">
      <c r="A156" s="89"/>
      <c r="B156" s="90"/>
      <c r="C156" s="46"/>
      <c r="D156" s="28"/>
      <c r="E156" s="31"/>
      <c r="F156" s="47"/>
      <c r="G156" s="91"/>
      <c r="H156" s="27"/>
      <c r="I156" s="92"/>
      <c r="J156" s="92"/>
      <c r="K156" s="92">
        <f t="shared" si="4"/>
        <v>0</v>
      </c>
      <c r="L156" s="93" t="str" cm="1">
        <f t="array" ref="L156">_xlfn.IFS(K156&lt;=0,"No aplica",K156&lt;=39,"Débil",K156&lt;=59,"Necesita mejora",K156&lt;=79,"Aceptable",K156&lt;=100,"Fuerte")</f>
        <v>No aplica</v>
      </c>
      <c r="M156" s="91" t="e" cm="1">
        <f t="array" ref="M156">_xlfn.IFS(AND(G156="Bajo",L156="Fuerte"),"Bajo",AND(G156="Bajo",L156="Aceptable"),"Bajo",AND(G156="Bajo",L156="Necesita mejora"),"Moderado",AND(G156="Bajo",L156="Débil"),"Por encima del promedio",AND(G156="Moderado",L156="Fuerte"),"Bajo",AND(G156="Moderado",L156="Aceptable"),"Moderado",AND(G156="Moderado",L156="Necesita mejora"),"Por encima del promedio",AND(G156="Moderado",L156="Débil"),"Alto",AND(G156="Por encima del promedio",L156="Fuerte"),"Moderado",AND(G156="Por encima del promedio",L156="Aceptable"),"Por encima del promedio",AND(G156="Por encima del promedio",L156="Necesita mejora"),"Alto",AND(G156="Por encima del promedio",L156="Débil"),"Alto",AND(G156="Alto",L156="Fuerte"),"Por encima del promedio",AND(G156="Alto",L156="Aceptable"),"Alto",AND(G156="Alto",L156="Necesita mejora"),"Alto",AND(G156="Alto",L156="Débil"),"Alto")</f>
        <v>#N/A</v>
      </c>
      <c r="N156" s="29" t="e" cm="1">
        <f t="array" ref="N156">_xlfn.IFS(M156="Bajo","Asumir",M156="Moderado","Reducir",M156="Por encima del promedio","Evitar",M156="Alto","Evitar")</f>
        <v>#N/A</v>
      </c>
      <c r="O156" s="24"/>
      <c r="P156" s="26"/>
      <c r="Q156" s="24"/>
      <c r="R156" s="48"/>
      <c r="S156" s="48"/>
      <c r="T156" s="26"/>
      <c r="U156" s="30"/>
      <c r="V156" s="26"/>
      <c r="W156" s="48"/>
      <c r="X156" s="48"/>
      <c r="Y156" s="173"/>
      <c r="Z156" s="173"/>
      <c r="AA156" s="30"/>
      <c r="AB156" s="26"/>
      <c r="AC156" s="48"/>
      <c r="AD156" s="48"/>
      <c r="AE156" s="173"/>
      <c r="AF156" s="173"/>
      <c r="AG156" s="30"/>
      <c r="AH156" s="26"/>
      <c r="AI156" s="48"/>
      <c r="AJ156" s="48"/>
      <c r="AK156" s="173"/>
      <c r="AL156" s="173"/>
      <c r="AM156" s="30"/>
      <c r="AN156" s="26"/>
      <c r="AO156" s="48"/>
      <c r="AP156" s="48"/>
      <c r="AQ156" s="173"/>
      <c r="AR156" s="173"/>
      <c r="AS156" s="30"/>
      <c r="AT156" s="26"/>
      <c r="AU156" s="48"/>
      <c r="AV156" s="48"/>
      <c r="AW156" s="173"/>
      <c r="AX156" s="173"/>
      <c r="AY156" s="30"/>
      <c r="AZ156" s="26"/>
      <c r="BA156" s="48"/>
      <c r="BB156" s="48"/>
      <c r="BC156" s="173"/>
      <c r="BD156" s="173"/>
      <c r="BE156" s="30"/>
      <c r="BF156" s="26"/>
      <c r="BG156" s="48"/>
      <c r="BH156" s="48"/>
      <c r="BI156" s="173"/>
      <c r="BJ156" s="173"/>
      <c r="BK156" s="30"/>
      <c r="BL156" s="26"/>
      <c r="BM156" s="48"/>
      <c r="BN156" s="48"/>
      <c r="BO156" s="173"/>
      <c r="BP156" s="173"/>
      <c r="BQ156" s="30"/>
      <c r="BR156" s="26"/>
      <c r="BS156" s="48"/>
      <c r="BT156" s="48"/>
      <c r="BU156" s="173"/>
      <c r="BV156" s="173"/>
      <c r="BW156" s="30"/>
      <c r="BX156" s="26"/>
      <c r="BY156" s="48"/>
      <c r="BZ156" s="48"/>
      <c r="CA156" s="173"/>
      <c r="CB156" s="173"/>
      <c r="CC156" s="30"/>
      <c r="CD156" s="26"/>
      <c r="CE156" s="48"/>
      <c r="CF156" s="48"/>
      <c r="CG156" s="173"/>
      <c r="CH156" s="173"/>
      <c r="CI156" s="30"/>
      <c r="CJ156" s="26"/>
      <c r="CK156" s="48"/>
      <c r="CL156" s="48"/>
      <c r="CM156" s="173"/>
      <c r="CN156" s="185"/>
      <c r="CO156" s="94"/>
      <c r="CP156" s="95"/>
    </row>
    <row r="157" spans="1:94" ht="49.5" customHeight="1" x14ac:dyDescent="0.2">
      <c r="A157" s="89"/>
      <c r="B157" s="90"/>
      <c r="C157" s="46"/>
      <c r="D157" s="28"/>
      <c r="E157" s="31"/>
      <c r="F157" s="47"/>
      <c r="G157" s="91"/>
      <c r="H157" s="27"/>
      <c r="I157" s="92"/>
      <c r="J157" s="92"/>
      <c r="K157" s="92">
        <f t="shared" si="4"/>
        <v>0</v>
      </c>
      <c r="L157" s="93" t="str" cm="1">
        <f t="array" ref="L157">_xlfn.IFS(K157&lt;=0,"No aplica",K157&lt;=39,"Débil",K157&lt;=59,"Necesita mejora",K157&lt;=79,"Aceptable",K157&lt;=100,"Fuerte")</f>
        <v>No aplica</v>
      </c>
      <c r="M157" s="91" t="e" cm="1">
        <f t="array" ref="M157">_xlfn.IFS(AND(G157="Bajo",L157="Fuerte"),"Bajo",AND(G157="Bajo",L157="Aceptable"),"Bajo",AND(G157="Bajo",L157="Necesita mejora"),"Moderado",AND(G157="Bajo",L157="Débil"),"Por encima del promedio",AND(G157="Moderado",L157="Fuerte"),"Bajo",AND(G157="Moderado",L157="Aceptable"),"Moderado",AND(G157="Moderado",L157="Necesita mejora"),"Por encima del promedio",AND(G157="Moderado",L157="Débil"),"Alto",AND(G157="Por encima del promedio",L157="Fuerte"),"Moderado",AND(G157="Por encima del promedio",L157="Aceptable"),"Por encima del promedio",AND(G157="Por encima del promedio",L157="Necesita mejora"),"Alto",AND(G157="Por encima del promedio",L157="Débil"),"Alto",AND(G157="Alto",L157="Fuerte"),"Por encima del promedio",AND(G157="Alto",L157="Aceptable"),"Alto",AND(G157="Alto",L157="Necesita mejora"),"Alto",AND(G157="Alto",L157="Débil"),"Alto")</f>
        <v>#N/A</v>
      </c>
      <c r="N157" s="29" t="e" cm="1">
        <f t="array" ref="N157">_xlfn.IFS(M157="Bajo","Asumir",M157="Moderado","Reducir",M157="Por encima del promedio","Evitar",M157="Alto","Evitar")</f>
        <v>#N/A</v>
      </c>
      <c r="O157" s="24"/>
      <c r="P157" s="26"/>
      <c r="Q157" s="24"/>
      <c r="R157" s="48"/>
      <c r="S157" s="48"/>
      <c r="T157" s="26"/>
      <c r="U157" s="30"/>
      <c r="V157" s="26"/>
      <c r="W157" s="48"/>
      <c r="X157" s="48"/>
      <c r="Y157" s="173"/>
      <c r="Z157" s="173"/>
      <c r="AA157" s="30"/>
      <c r="AB157" s="26"/>
      <c r="AC157" s="48"/>
      <c r="AD157" s="48"/>
      <c r="AE157" s="173"/>
      <c r="AF157" s="173"/>
      <c r="AG157" s="30"/>
      <c r="AH157" s="26"/>
      <c r="AI157" s="48"/>
      <c r="AJ157" s="48"/>
      <c r="AK157" s="173"/>
      <c r="AL157" s="173"/>
      <c r="AM157" s="30"/>
      <c r="AN157" s="26"/>
      <c r="AO157" s="48"/>
      <c r="AP157" s="48"/>
      <c r="AQ157" s="173"/>
      <c r="AR157" s="173"/>
      <c r="AS157" s="30"/>
      <c r="AT157" s="26"/>
      <c r="AU157" s="48"/>
      <c r="AV157" s="48"/>
      <c r="AW157" s="173"/>
      <c r="AX157" s="173"/>
      <c r="AY157" s="30"/>
      <c r="AZ157" s="26"/>
      <c r="BA157" s="48"/>
      <c r="BB157" s="48"/>
      <c r="BC157" s="173"/>
      <c r="BD157" s="173"/>
      <c r="BE157" s="30"/>
      <c r="BF157" s="26"/>
      <c r="BG157" s="48"/>
      <c r="BH157" s="48"/>
      <c r="BI157" s="173"/>
      <c r="BJ157" s="173"/>
      <c r="BK157" s="30"/>
      <c r="BL157" s="26"/>
      <c r="BM157" s="48"/>
      <c r="BN157" s="48"/>
      <c r="BO157" s="173"/>
      <c r="BP157" s="173"/>
      <c r="BQ157" s="30"/>
      <c r="BR157" s="26"/>
      <c r="BS157" s="48"/>
      <c r="BT157" s="48"/>
      <c r="BU157" s="173"/>
      <c r="BV157" s="173"/>
      <c r="BW157" s="30"/>
      <c r="BX157" s="26"/>
      <c r="BY157" s="48"/>
      <c r="BZ157" s="48"/>
      <c r="CA157" s="173"/>
      <c r="CB157" s="173"/>
      <c r="CC157" s="30"/>
      <c r="CD157" s="26"/>
      <c r="CE157" s="48"/>
      <c r="CF157" s="48"/>
      <c r="CG157" s="173"/>
      <c r="CH157" s="173"/>
      <c r="CI157" s="30"/>
      <c r="CJ157" s="26"/>
      <c r="CK157" s="48"/>
      <c r="CL157" s="48"/>
      <c r="CM157" s="173"/>
      <c r="CN157" s="185"/>
      <c r="CO157" s="94"/>
      <c r="CP157" s="95"/>
    </row>
    <row r="158" spans="1:94" ht="49.5" customHeight="1" x14ac:dyDescent="0.2">
      <c r="A158" s="89"/>
      <c r="B158" s="90"/>
      <c r="C158" s="46"/>
      <c r="D158" s="28"/>
      <c r="E158" s="31"/>
      <c r="F158" s="47"/>
      <c r="G158" s="91"/>
      <c r="H158" s="27"/>
      <c r="I158" s="92"/>
      <c r="J158" s="92"/>
      <c r="K158" s="92">
        <f t="shared" si="4"/>
        <v>0</v>
      </c>
      <c r="L158" s="93" t="str" cm="1">
        <f t="array" ref="L158">_xlfn.IFS(K158&lt;=0,"No aplica",K158&lt;=39,"Débil",K158&lt;=59,"Necesita mejora",K158&lt;=79,"Aceptable",K158&lt;=100,"Fuerte")</f>
        <v>No aplica</v>
      </c>
      <c r="M158" s="91" t="e" cm="1">
        <f t="array" ref="M158">_xlfn.IFS(AND(G158="Bajo",L158="Fuerte"),"Bajo",AND(G158="Bajo",L158="Aceptable"),"Bajo",AND(G158="Bajo",L158="Necesita mejora"),"Moderado",AND(G158="Bajo",L158="Débil"),"Por encima del promedio",AND(G158="Moderado",L158="Fuerte"),"Bajo",AND(G158="Moderado",L158="Aceptable"),"Moderado",AND(G158="Moderado",L158="Necesita mejora"),"Por encima del promedio",AND(G158="Moderado",L158="Débil"),"Alto",AND(G158="Por encima del promedio",L158="Fuerte"),"Moderado",AND(G158="Por encima del promedio",L158="Aceptable"),"Por encima del promedio",AND(G158="Por encima del promedio",L158="Necesita mejora"),"Alto",AND(G158="Por encima del promedio",L158="Débil"),"Alto",AND(G158="Alto",L158="Fuerte"),"Por encima del promedio",AND(G158="Alto",L158="Aceptable"),"Alto",AND(G158="Alto",L158="Necesita mejora"),"Alto",AND(G158="Alto",L158="Débil"),"Alto")</f>
        <v>#N/A</v>
      </c>
      <c r="N158" s="29" t="e" cm="1">
        <f t="array" ref="N158">_xlfn.IFS(M158="Bajo","Asumir",M158="Moderado","Reducir",M158="Por encima del promedio","Evitar",M158="Alto","Evitar")</f>
        <v>#N/A</v>
      </c>
      <c r="O158" s="24"/>
      <c r="P158" s="26"/>
      <c r="Q158" s="24"/>
      <c r="R158" s="48"/>
      <c r="S158" s="48"/>
      <c r="T158" s="26"/>
      <c r="U158" s="30"/>
      <c r="V158" s="26"/>
      <c r="W158" s="48"/>
      <c r="X158" s="48"/>
      <c r="Y158" s="173"/>
      <c r="Z158" s="173"/>
      <c r="AA158" s="30"/>
      <c r="AB158" s="26"/>
      <c r="AC158" s="48"/>
      <c r="AD158" s="48"/>
      <c r="AE158" s="173"/>
      <c r="AF158" s="173"/>
      <c r="AG158" s="30"/>
      <c r="AH158" s="26"/>
      <c r="AI158" s="48"/>
      <c r="AJ158" s="48"/>
      <c r="AK158" s="173"/>
      <c r="AL158" s="173"/>
      <c r="AM158" s="30"/>
      <c r="AN158" s="26"/>
      <c r="AO158" s="48"/>
      <c r="AP158" s="48"/>
      <c r="AQ158" s="173"/>
      <c r="AR158" s="173"/>
      <c r="AS158" s="30"/>
      <c r="AT158" s="26"/>
      <c r="AU158" s="48"/>
      <c r="AV158" s="48"/>
      <c r="AW158" s="173"/>
      <c r="AX158" s="173"/>
      <c r="AY158" s="30"/>
      <c r="AZ158" s="26"/>
      <c r="BA158" s="48"/>
      <c r="BB158" s="48"/>
      <c r="BC158" s="173"/>
      <c r="BD158" s="173"/>
      <c r="BE158" s="30"/>
      <c r="BF158" s="26"/>
      <c r="BG158" s="48"/>
      <c r="BH158" s="48"/>
      <c r="BI158" s="173"/>
      <c r="BJ158" s="173"/>
      <c r="BK158" s="30"/>
      <c r="BL158" s="26"/>
      <c r="BM158" s="48"/>
      <c r="BN158" s="48"/>
      <c r="BO158" s="173"/>
      <c r="BP158" s="173"/>
      <c r="BQ158" s="30"/>
      <c r="BR158" s="26"/>
      <c r="BS158" s="48"/>
      <c r="BT158" s="48"/>
      <c r="BU158" s="173"/>
      <c r="BV158" s="173"/>
      <c r="BW158" s="30"/>
      <c r="BX158" s="26"/>
      <c r="BY158" s="48"/>
      <c r="BZ158" s="48"/>
      <c r="CA158" s="173"/>
      <c r="CB158" s="173"/>
      <c r="CC158" s="30"/>
      <c r="CD158" s="26"/>
      <c r="CE158" s="48"/>
      <c r="CF158" s="48"/>
      <c r="CG158" s="173"/>
      <c r="CH158" s="173"/>
      <c r="CI158" s="30"/>
      <c r="CJ158" s="26"/>
      <c r="CK158" s="48"/>
      <c r="CL158" s="48"/>
      <c r="CM158" s="173"/>
      <c r="CN158" s="185"/>
      <c r="CO158" s="94"/>
      <c r="CP158" s="95"/>
    </row>
    <row r="159" spans="1:94" ht="49.5" customHeight="1" x14ac:dyDescent="0.2">
      <c r="A159" s="89"/>
      <c r="B159" s="90"/>
      <c r="C159" s="46"/>
      <c r="D159" s="28"/>
      <c r="E159" s="31"/>
      <c r="F159" s="47"/>
      <c r="G159" s="91"/>
      <c r="H159" s="27"/>
      <c r="I159" s="92"/>
      <c r="J159" s="92"/>
      <c r="K159" s="92">
        <f t="shared" si="4"/>
        <v>0</v>
      </c>
      <c r="L159" s="93" t="str" cm="1">
        <f t="array" ref="L159">_xlfn.IFS(K159&lt;=0,"No aplica",K159&lt;=39,"Débil",K159&lt;=59,"Necesita mejora",K159&lt;=79,"Aceptable",K159&lt;=100,"Fuerte")</f>
        <v>No aplica</v>
      </c>
      <c r="M159" s="91" t="e" cm="1">
        <f t="array" ref="M159">_xlfn.IFS(AND(G159="Bajo",L159="Fuerte"),"Bajo",AND(G159="Bajo",L159="Aceptable"),"Bajo",AND(G159="Bajo",L159="Necesita mejora"),"Moderado",AND(G159="Bajo",L159="Débil"),"Por encima del promedio",AND(G159="Moderado",L159="Fuerte"),"Bajo",AND(G159="Moderado",L159="Aceptable"),"Moderado",AND(G159="Moderado",L159="Necesita mejora"),"Por encima del promedio",AND(G159="Moderado",L159="Débil"),"Alto",AND(G159="Por encima del promedio",L159="Fuerte"),"Moderado",AND(G159="Por encima del promedio",L159="Aceptable"),"Por encima del promedio",AND(G159="Por encima del promedio",L159="Necesita mejora"),"Alto",AND(G159="Por encima del promedio",L159="Débil"),"Alto",AND(G159="Alto",L159="Fuerte"),"Por encima del promedio",AND(G159="Alto",L159="Aceptable"),"Alto",AND(G159="Alto",L159="Necesita mejora"),"Alto",AND(G159="Alto",L159="Débil"),"Alto")</f>
        <v>#N/A</v>
      </c>
      <c r="N159" s="29" t="e" cm="1">
        <f t="array" ref="N159">_xlfn.IFS(M159="Bajo","Asumir",M159="Moderado","Reducir",M159="Por encima del promedio","Evitar",M159="Alto","Evitar")</f>
        <v>#N/A</v>
      </c>
      <c r="O159" s="24"/>
      <c r="P159" s="26"/>
      <c r="Q159" s="24"/>
      <c r="R159" s="48"/>
      <c r="S159" s="48"/>
      <c r="T159" s="26"/>
      <c r="U159" s="30"/>
      <c r="V159" s="26"/>
      <c r="W159" s="48"/>
      <c r="X159" s="48"/>
      <c r="Y159" s="173"/>
      <c r="Z159" s="173"/>
      <c r="AA159" s="30"/>
      <c r="AB159" s="26"/>
      <c r="AC159" s="48"/>
      <c r="AD159" s="48"/>
      <c r="AE159" s="173"/>
      <c r="AF159" s="173"/>
      <c r="AG159" s="30"/>
      <c r="AH159" s="26"/>
      <c r="AI159" s="48"/>
      <c r="AJ159" s="48"/>
      <c r="AK159" s="173"/>
      <c r="AL159" s="173"/>
      <c r="AM159" s="30"/>
      <c r="AN159" s="26"/>
      <c r="AO159" s="48"/>
      <c r="AP159" s="48"/>
      <c r="AQ159" s="173"/>
      <c r="AR159" s="173"/>
      <c r="AS159" s="30"/>
      <c r="AT159" s="26"/>
      <c r="AU159" s="48"/>
      <c r="AV159" s="48"/>
      <c r="AW159" s="173"/>
      <c r="AX159" s="173"/>
      <c r="AY159" s="30"/>
      <c r="AZ159" s="26"/>
      <c r="BA159" s="48"/>
      <c r="BB159" s="48"/>
      <c r="BC159" s="173"/>
      <c r="BD159" s="173"/>
      <c r="BE159" s="30"/>
      <c r="BF159" s="26"/>
      <c r="BG159" s="48"/>
      <c r="BH159" s="48"/>
      <c r="BI159" s="173"/>
      <c r="BJ159" s="173"/>
      <c r="BK159" s="30"/>
      <c r="BL159" s="26"/>
      <c r="BM159" s="48"/>
      <c r="BN159" s="48"/>
      <c r="BO159" s="173"/>
      <c r="BP159" s="173"/>
      <c r="BQ159" s="30"/>
      <c r="BR159" s="26"/>
      <c r="BS159" s="48"/>
      <c r="BT159" s="48"/>
      <c r="BU159" s="173"/>
      <c r="BV159" s="173"/>
      <c r="BW159" s="30"/>
      <c r="BX159" s="26"/>
      <c r="BY159" s="48"/>
      <c r="BZ159" s="48"/>
      <c r="CA159" s="173"/>
      <c r="CB159" s="173"/>
      <c r="CC159" s="30"/>
      <c r="CD159" s="26"/>
      <c r="CE159" s="48"/>
      <c r="CF159" s="48"/>
      <c r="CG159" s="173"/>
      <c r="CH159" s="173"/>
      <c r="CI159" s="30"/>
      <c r="CJ159" s="26"/>
      <c r="CK159" s="48"/>
      <c r="CL159" s="48"/>
      <c r="CM159" s="173"/>
      <c r="CN159" s="185"/>
      <c r="CO159" s="94"/>
      <c r="CP159" s="95"/>
    </row>
    <row r="160" spans="1:94" ht="49.5" customHeight="1" x14ac:dyDescent="0.2">
      <c r="A160" s="89"/>
      <c r="B160" s="90"/>
      <c r="C160" s="46"/>
      <c r="D160" s="28"/>
      <c r="E160" s="31"/>
      <c r="F160" s="47"/>
      <c r="G160" s="91"/>
      <c r="H160" s="27"/>
      <c r="I160" s="92"/>
      <c r="J160" s="92"/>
      <c r="K160" s="92">
        <f t="shared" si="4"/>
        <v>0</v>
      </c>
      <c r="L160" s="93" t="str" cm="1">
        <f t="array" ref="L160">_xlfn.IFS(K160&lt;=0,"No aplica",K160&lt;=39,"Débil",K160&lt;=59,"Necesita mejora",K160&lt;=79,"Aceptable",K160&lt;=100,"Fuerte")</f>
        <v>No aplica</v>
      </c>
      <c r="M160" s="91" t="e" cm="1">
        <f t="array" ref="M160">_xlfn.IFS(AND(G160="Bajo",L160="Fuerte"),"Bajo",AND(G160="Bajo",L160="Aceptable"),"Bajo",AND(G160="Bajo",L160="Necesita mejora"),"Moderado",AND(G160="Bajo",L160="Débil"),"Por encima del promedio",AND(G160="Moderado",L160="Fuerte"),"Bajo",AND(G160="Moderado",L160="Aceptable"),"Moderado",AND(G160="Moderado",L160="Necesita mejora"),"Por encima del promedio",AND(G160="Moderado",L160="Débil"),"Alto",AND(G160="Por encima del promedio",L160="Fuerte"),"Moderado",AND(G160="Por encima del promedio",L160="Aceptable"),"Por encima del promedio",AND(G160="Por encima del promedio",L160="Necesita mejora"),"Alto",AND(G160="Por encima del promedio",L160="Débil"),"Alto",AND(G160="Alto",L160="Fuerte"),"Por encima del promedio",AND(G160="Alto",L160="Aceptable"),"Alto",AND(G160="Alto",L160="Necesita mejora"),"Alto",AND(G160="Alto",L160="Débil"),"Alto")</f>
        <v>#N/A</v>
      </c>
      <c r="N160" s="29" t="e" cm="1">
        <f t="array" ref="N160">_xlfn.IFS(M160="Bajo","Asumir",M160="Moderado","Reducir",M160="Por encima del promedio","Evitar",M160="Alto","Evitar")</f>
        <v>#N/A</v>
      </c>
      <c r="O160" s="24"/>
      <c r="P160" s="26"/>
      <c r="Q160" s="24"/>
      <c r="R160" s="48"/>
      <c r="S160" s="48"/>
      <c r="T160" s="26"/>
      <c r="U160" s="30"/>
      <c r="V160" s="26"/>
      <c r="W160" s="48"/>
      <c r="X160" s="48"/>
      <c r="Y160" s="173"/>
      <c r="Z160" s="173"/>
      <c r="AA160" s="30"/>
      <c r="AB160" s="26"/>
      <c r="AC160" s="48"/>
      <c r="AD160" s="48"/>
      <c r="AE160" s="173"/>
      <c r="AF160" s="173"/>
      <c r="AG160" s="30"/>
      <c r="AH160" s="26"/>
      <c r="AI160" s="48"/>
      <c r="AJ160" s="48"/>
      <c r="AK160" s="173"/>
      <c r="AL160" s="173"/>
      <c r="AM160" s="30"/>
      <c r="AN160" s="26"/>
      <c r="AO160" s="48"/>
      <c r="AP160" s="48"/>
      <c r="AQ160" s="173"/>
      <c r="AR160" s="173"/>
      <c r="AS160" s="30"/>
      <c r="AT160" s="26"/>
      <c r="AU160" s="48"/>
      <c r="AV160" s="48"/>
      <c r="AW160" s="173"/>
      <c r="AX160" s="173"/>
      <c r="AY160" s="30"/>
      <c r="AZ160" s="26"/>
      <c r="BA160" s="48"/>
      <c r="BB160" s="48"/>
      <c r="BC160" s="173"/>
      <c r="BD160" s="173"/>
      <c r="BE160" s="30"/>
      <c r="BF160" s="26"/>
      <c r="BG160" s="48"/>
      <c r="BH160" s="48"/>
      <c r="BI160" s="173"/>
      <c r="BJ160" s="173"/>
      <c r="BK160" s="30"/>
      <c r="BL160" s="26"/>
      <c r="BM160" s="48"/>
      <c r="BN160" s="48"/>
      <c r="BO160" s="173"/>
      <c r="BP160" s="173"/>
      <c r="BQ160" s="30"/>
      <c r="BR160" s="26"/>
      <c r="BS160" s="48"/>
      <c r="BT160" s="48"/>
      <c r="BU160" s="173"/>
      <c r="BV160" s="173"/>
      <c r="BW160" s="30"/>
      <c r="BX160" s="26"/>
      <c r="BY160" s="48"/>
      <c r="BZ160" s="48"/>
      <c r="CA160" s="173"/>
      <c r="CB160" s="173"/>
      <c r="CC160" s="30"/>
      <c r="CD160" s="26"/>
      <c r="CE160" s="48"/>
      <c r="CF160" s="48"/>
      <c r="CG160" s="173"/>
      <c r="CH160" s="173"/>
      <c r="CI160" s="30"/>
      <c r="CJ160" s="26"/>
      <c r="CK160" s="48"/>
      <c r="CL160" s="48"/>
      <c r="CM160" s="173"/>
      <c r="CN160" s="185"/>
      <c r="CO160" s="94"/>
      <c r="CP160" s="95"/>
    </row>
    <row r="161" spans="1:94" ht="49.5" customHeight="1" x14ac:dyDescent="0.2">
      <c r="A161" s="89"/>
      <c r="B161" s="90"/>
      <c r="C161" s="46"/>
      <c r="D161" s="28"/>
      <c r="E161" s="31"/>
      <c r="F161" s="47"/>
      <c r="G161" s="91"/>
      <c r="H161" s="27"/>
      <c r="I161" s="92"/>
      <c r="J161" s="92"/>
      <c r="K161" s="92">
        <f t="shared" si="4"/>
        <v>0</v>
      </c>
      <c r="L161" s="93" t="str" cm="1">
        <f t="array" ref="L161">_xlfn.IFS(K161&lt;=0,"No aplica",K161&lt;=39,"Débil",K161&lt;=59,"Necesita mejora",K161&lt;=79,"Aceptable",K161&lt;=100,"Fuerte")</f>
        <v>No aplica</v>
      </c>
      <c r="M161" s="91" t="e" cm="1">
        <f t="array" ref="M161">_xlfn.IFS(AND(G161="Bajo",L161="Fuerte"),"Bajo",AND(G161="Bajo",L161="Aceptable"),"Bajo",AND(G161="Bajo",L161="Necesita mejora"),"Moderado",AND(G161="Bajo",L161="Débil"),"Por encima del promedio",AND(G161="Moderado",L161="Fuerte"),"Bajo",AND(G161="Moderado",L161="Aceptable"),"Moderado",AND(G161="Moderado",L161="Necesita mejora"),"Por encima del promedio",AND(G161="Moderado",L161="Débil"),"Alto",AND(G161="Por encima del promedio",L161="Fuerte"),"Moderado",AND(G161="Por encima del promedio",L161="Aceptable"),"Por encima del promedio",AND(G161="Por encima del promedio",L161="Necesita mejora"),"Alto",AND(G161="Por encima del promedio",L161="Débil"),"Alto",AND(G161="Alto",L161="Fuerte"),"Por encima del promedio",AND(G161="Alto",L161="Aceptable"),"Alto",AND(G161="Alto",L161="Necesita mejora"),"Alto",AND(G161="Alto",L161="Débil"),"Alto")</f>
        <v>#N/A</v>
      </c>
      <c r="N161" s="29" t="e" cm="1">
        <f t="array" ref="N161">_xlfn.IFS(M161="Bajo","Asumir",M161="Moderado","Reducir",M161="Por encima del promedio","Evitar",M161="Alto","Evitar")</f>
        <v>#N/A</v>
      </c>
      <c r="O161" s="24"/>
      <c r="P161" s="26"/>
      <c r="Q161" s="24"/>
      <c r="R161" s="48"/>
      <c r="S161" s="48"/>
      <c r="T161" s="26"/>
      <c r="U161" s="30"/>
      <c r="V161" s="26"/>
      <c r="W161" s="48"/>
      <c r="X161" s="48"/>
      <c r="Y161" s="173"/>
      <c r="Z161" s="173"/>
      <c r="AA161" s="30"/>
      <c r="AB161" s="26"/>
      <c r="AC161" s="48"/>
      <c r="AD161" s="48"/>
      <c r="AE161" s="173"/>
      <c r="AF161" s="173"/>
      <c r="AG161" s="30"/>
      <c r="AH161" s="26"/>
      <c r="AI161" s="48"/>
      <c r="AJ161" s="48"/>
      <c r="AK161" s="173"/>
      <c r="AL161" s="173"/>
      <c r="AM161" s="30"/>
      <c r="AN161" s="26"/>
      <c r="AO161" s="48"/>
      <c r="AP161" s="48"/>
      <c r="AQ161" s="173"/>
      <c r="AR161" s="173"/>
      <c r="AS161" s="30"/>
      <c r="AT161" s="26"/>
      <c r="AU161" s="48"/>
      <c r="AV161" s="48"/>
      <c r="AW161" s="173"/>
      <c r="AX161" s="173"/>
      <c r="AY161" s="30"/>
      <c r="AZ161" s="26"/>
      <c r="BA161" s="48"/>
      <c r="BB161" s="48"/>
      <c r="BC161" s="173"/>
      <c r="BD161" s="173"/>
      <c r="BE161" s="30"/>
      <c r="BF161" s="26"/>
      <c r="BG161" s="48"/>
      <c r="BH161" s="48"/>
      <c r="BI161" s="173"/>
      <c r="BJ161" s="173"/>
      <c r="BK161" s="30"/>
      <c r="BL161" s="26"/>
      <c r="BM161" s="48"/>
      <c r="BN161" s="48"/>
      <c r="BO161" s="173"/>
      <c r="BP161" s="173"/>
      <c r="BQ161" s="30"/>
      <c r="BR161" s="26"/>
      <c r="BS161" s="48"/>
      <c r="BT161" s="48"/>
      <c r="BU161" s="173"/>
      <c r="BV161" s="173"/>
      <c r="BW161" s="30"/>
      <c r="BX161" s="26"/>
      <c r="BY161" s="48"/>
      <c r="BZ161" s="48"/>
      <c r="CA161" s="173"/>
      <c r="CB161" s="173"/>
      <c r="CC161" s="30"/>
      <c r="CD161" s="26"/>
      <c r="CE161" s="48"/>
      <c r="CF161" s="48"/>
      <c r="CG161" s="173"/>
      <c r="CH161" s="173"/>
      <c r="CI161" s="30"/>
      <c r="CJ161" s="26"/>
      <c r="CK161" s="48"/>
      <c r="CL161" s="48"/>
      <c r="CM161" s="173"/>
      <c r="CN161" s="185"/>
      <c r="CO161" s="94"/>
      <c r="CP161" s="95"/>
    </row>
    <row r="162" spans="1:94" ht="49.5" customHeight="1" x14ac:dyDescent="0.2">
      <c r="A162" s="89"/>
      <c r="B162" s="90"/>
      <c r="C162" s="46"/>
      <c r="D162" s="28"/>
      <c r="E162" s="31"/>
      <c r="F162" s="47"/>
      <c r="G162" s="91"/>
      <c r="H162" s="27"/>
      <c r="I162" s="92"/>
      <c r="J162" s="92"/>
      <c r="K162" s="92">
        <f t="shared" si="4"/>
        <v>0</v>
      </c>
      <c r="L162" s="93" t="str" cm="1">
        <f t="array" ref="L162">_xlfn.IFS(K162&lt;=0,"No aplica",K162&lt;=39,"Débil",K162&lt;=59,"Necesita mejora",K162&lt;=79,"Aceptable",K162&lt;=100,"Fuerte")</f>
        <v>No aplica</v>
      </c>
      <c r="M162" s="91" t="e" cm="1">
        <f t="array" ref="M162">_xlfn.IFS(AND(G162="Bajo",L162="Fuerte"),"Bajo",AND(G162="Bajo",L162="Aceptable"),"Bajo",AND(G162="Bajo",L162="Necesita mejora"),"Moderado",AND(G162="Bajo",L162="Débil"),"Por encima del promedio",AND(G162="Moderado",L162="Fuerte"),"Bajo",AND(G162="Moderado",L162="Aceptable"),"Moderado",AND(G162="Moderado",L162="Necesita mejora"),"Por encima del promedio",AND(G162="Moderado",L162="Débil"),"Alto",AND(G162="Por encima del promedio",L162="Fuerte"),"Moderado",AND(G162="Por encima del promedio",L162="Aceptable"),"Por encima del promedio",AND(G162="Por encima del promedio",L162="Necesita mejora"),"Alto",AND(G162="Por encima del promedio",L162="Débil"),"Alto",AND(G162="Alto",L162="Fuerte"),"Por encima del promedio",AND(G162="Alto",L162="Aceptable"),"Alto",AND(G162="Alto",L162="Necesita mejora"),"Alto",AND(G162="Alto",L162="Débil"),"Alto")</f>
        <v>#N/A</v>
      </c>
      <c r="N162" s="29" t="e" cm="1">
        <f t="array" ref="N162">_xlfn.IFS(M162="Bajo","Asumir",M162="Moderado","Reducir",M162="Por encima del promedio","Evitar",M162="Alto","Evitar")</f>
        <v>#N/A</v>
      </c>
      <c r="O162" s="24"/>
      <c r="P162" s="26"/>
      <c r="Q162" s="24"/>
      <c r="R162" s="48"/>
      <c r="S162" s="48"/>
      <c r="T162" s="26"/>
      <c r="U162" s="30"/>
      <c r="V162" s="26"/>
      <c r="W162" s="48"/>
      <c r="X162" s="48"/>
      <c r="Y162" s="173"/>
      <c r="Z162" s="173"/>
      <c r="AA162" s="30"/>
      <c r="AB162" s="26"/>
      <c r="AC162" s="48"/>
      <c r="AD162" s="48"/>
      <c r="AE162" s="173"/>
      <c r="AF162" s="173"/>
      <c r="AG162" s="30"/>
      <c r="AH162" s="26"/>
      <c r="AI162" s="48"/>
      <c r="AJ162" s="48"/>
      <c r="AK162" s="173"/>
      <c r="AL162" s="173"/>
      <c r="AM162" s="30"/>
      <c r="AN162" s="26"/>
      <c r="AO162" s="48"/>
      <c r="AP162" s="48"/>
      <c r="AQ162" s="173"/>
      <c r="AR162" s="173"/>
      <c r="AS162" s="30"/>
      <c r="AT162" s="26"/>
      <c r="AU162" s="48"/>
      <c r="AV162" s="48"/>
      <c r="AW162" s="173"/>
      <c r="AX162" s="173"/>
      <c r="AY162" s="30"/>
      <c r="AZ162" s="26"/>
      <c r="BA162" s="48"/>
      <c r="BB162" s="48"/>
      <c r="BC162" s="173"/>
      <c r="BD162" s="173"/>
      <c r="BE162" s="30"/>
      <c r="BF162" s="26"/>
      <c r="BG162" s="48"/>
      <c r="BH162" s="48"/>
      <c r="BI162" s="173"/>
      <c r="BJ162" s="173"/>
      <c r="BK162" s="30"/>
      <c r="BL162" s="26"/>
      <c r="BM162" s="48"/>
      <c r="BN162" s="48"/>
      <c r="BO162" s="173"/>
      <c r="BP162" s="173"/>
      <c r="BQ162" s="30"/>
      <c r="BR162" s="26"/>
      <c r="BS162" s="48"/>
      <c r="BT162" s="48"/>
      <c r="BU162" s="173"/>
      <c r="BV162" s="173"/>
      <c r="BW162" s="30"/>
      <c r="BX162" s="26"/>
      <c r="BY162" s="48"/>
      <c r="BZ162" s="48"/>
      <c r="CA162" s="173"/>
      <c r="CB162" s="173"/>
      <c r="CC162" s="30"/>
      <c r="CD162" s="26"/>
      <c r="CE162" s="48"/>
      <c r="CF162" s="48"/>
      <c r="CG162" s="173"/>
      <c r="CH162" s="173"/>
      <c r="CI162" s="30"/>
      <c r="CJ162" s="26"/>
      <c r="CK162" s="48"/>
      <c r="CL162" s="48"/>
      <c r="CM162" s="173"/>
      <c r="CN162" s="185"/>
      <c r="CO162" s="94"/>
      <c r="CP162" s="95"/>
    </row>
    <row r="163" spans="1:94" ht="49.5" customHeight="1" x14ac:dyDescent="0.2">
      <c r="A163" s="89"/>
      <c r="B163" s="90"/>
      <c r="C163" s="46"/>
      <c r="D163" s="28"/>
      <c r="E163" s="31"/>
      <c r="F163" s="47"/>
      <c r="G163" s="91"/>
      <c r="H163" s="27"/>
      <c r="I163" s="92"/>
      <c r="J163" s="92"/>
      <c r="K163" s="92">
        <f t="shared" si="4"/>
        <v>0</v>
      </c>
      <c r="L163" s="93" t="str" cm="1">
        <f t="array" ref="L163">_xlfn.IFS(K163&lt;=0,"No aplica",K163&lt;=39,"Débil",K163&lt;=59,"Necesita mejora",K163&lt;=79,"Aceptable",K163&lt;=100,"Fuerte")</f>
        <v>No aplica</v>
      </c>
      <c r="M163" s="91" t="e" cm="1">
        <f t="array" ref="M163">_xlfn.IFS(AND(G163="Bajo",L163="Fuerte"),"Bajo",AND(G163="Bajo",L163="Aceptable"),"Bajo",AND(G163="Bajo",L163="Necesita mejora"),"Moderado",AND(G163="Bajo",L163="Débil"),"Por encima del promedio",AND(G163="Moderado",L163="Fuerte"),"Bajo",AND(G163="Moderado",L163="Aceptable"),"Moderado",AND(G163="Moderado",L163="Necesita mejora"),"Por encima del promedio",AND(G163="Moderado",L163="Débil"),"Alto",AND(G163="Por encima del promedio",L163="Fuerte"),"Moderado",AND(G163="Por encima del promedio",L163="Aceptable"),"Por encima del promedio",AND(G163="Por encima del promedio",L163="Necesita mejora"),"Alto",AND(G163="Por encima del promedio",L163="Débil"),"Alto",AND(G163="Alto",L163="Fuerte"),"Por encima del promedio",AND(G163="Alto",L163="Aceptable"),"Alto",AND(G163="Alto",L163="Necesita mejora"),"Alto",AND(G163="Alto",L163="Débil"),"Alto")</f>
        <v>#N/A</v>
      </c>
      <c r="N163" s="29" t="e" cm="1">
        <f t="array" ref="N163">_xlfn.IFS(M163="Bajo","Asumir",M163="Moderado","Reducir",M163="Por encima del promedio","Evitar",M163="Alto","Evitar")</f>
        <v>#N/A</v>
      </c>
      <c r="O163" s="24"/>
      <c r="P163" s="26"/>
      <c r="Q163" s="24"/>
      <c r="R163" s="48"/>
      <c r="S163" s="48"/>
      <c r="T163" s="26"/>
      <c r="U163" s="30"/>
      <c r="V163" s="26"/>
      <c r="W163" s="48"/>
      <c r="X163" s="48"/>
      <c r="Y163" s="173"/>
      <c r="Z163" s="173"/>
      <c r="AA163" s="30"/>
      <c r="AB163" s="26"/>
      <c r="AC163" s="48"/>
      <c r="AD163" s="48"/>
      <c r="AE163" s="173"/>
      <c r="AF163" s="173"/>
      <c r="AG163" s="30"/>
      <c r="AH163" s="26"/>
      <c r="AI163" s="48"/>
      <c r="AJ163" s="48"/>
      <c r="AK163" s="173"/>
      <c r="AL163" s="173"/>
      <c r="AM163" s="30"/>
      <c r="AN163" s="26"/>
      <c r="AO163" s="48"/>
      <c r="AP163" s="48"/>
      <c r="AQ163" s="173"/>
      <c r="AR163" s="173"/>
      <c r="AS163" s="30"/>
      <c r="AT163" s="26"/>
      <c r="AU163" s="48"/>
      <c r="AV163" s="48"/>
      <c r="AW163" s="173"/>
      <c r="AX163" s="173"/>
      <c r="AY163" s="30"/>
      <c r="AZ163" s="26"/>
      <c r="BA163" s="48"/>
      <c r="BB163" s="48"/>
      <c r="BC163" s="173"/>
      <c r="BD163" s="173"/>
      <c r="BE163" s="30"/>
      <c r="BF163" s="26"/>
      <c r="BG163" s="48"/>
      <c r="BH163" s="48"/>
      <c r="BI163" s="173"/>
      <c r="BJ163" s="173"/>
      <c r="BK163" s="30"/>
      <c r="BL163" s="26"/>
      <c r="BM163" s="48"/>
      <c r="BN163" s="48"/>
      <c r="BO163" s="173"/>
      <c r="BP163" s="173"/>
      <c r="BQ163" s="30"/>
      <c r="BR163" s="26"/>
      <c r="BS163" s="48"/>
      <c r="BT163" s="48"/>
      <c r="BU163" s="173"/>
      <c r="BV163" s="173"/>
      <c r="BW163" s="30"/>
      <c r="BX163" s="26"/>
      <c r="BY163" s="48"/>
      <c r="BZ163" s="48"/>
      <c r="CA163" s="173"/>
      <c r="CB163" s="173"/>
      <c r="CC163" s="30"/>
      <c r="CD163" s="26"/>
      <c r="CE163" s="48"/>
      <c r="CF163" s="48"/>
      <c r="CG163" s="173"/>
      <c r="CH163" s="173"/>
      <c r="CI163" s="30"/>
      <c r="CJ163" s="26"/>
      <c r="CK163" s="48"/>
      <c r="CL163" s="48"/>
      <c r="CM163" s="173"/>
      <c r="CN163" s="185"/>
      <c r="CO163" s="94"/>
      <c r="CP163" s="95"/>
    </row>
    <row r="164" spans="1:94" ht="49.5" customHeight="1" x14ac:dyDescent="0.2">
      <c r="A164" s="89"/>
      <c r="B164" s="90"/>
      <c r="C164" s="46"/>
      <c r="D164" s="28"/>
      <c r="E164" s="31"/>
      <c r="F164" s="47"/>
      <c r="G164" s="91"/>
      <c r="H164" s="27"/>
      <c r="I164" s="92"/>
      <c r="J164" s="92"/>
      <c r="K164" s="92">
        <f t="shared" si="4"/>
        <v>0</v>
      </c>
      <c r="L164" s="93" t="str" cm="1">
        <f t="array" ref="L164">_xlfn.IFS(K164&lt;=0,"No aplica",K164&lt;=39,"Débil",K164&lt;=59,"Necesita mejora",K164&lt;=79,"Aceptable",K164&lt;=100,"Fuerte")</f>
        <v>No aplica</v>
      </c>
      <c r="M164" s="91" t="e" cm="1">
        <f t="array" ref="M164">_xlfn.IFS(AND(G164="Bajo",L164="Fuerte"),"Bajo",AND(G164="Bajo",L164="Aceptable"),"Bajo",AND(G164="Bajo",L164="Necesita mejora"),"Moderado",AND(G164="Bajo",L164="Débil"),"Por encima del promedio",AND(G164="Moderado",L164="Fuerte"),"Bajo",AND(G164="Moderado",L164="Aceptable"),"Moderado",AND(G164="Moderado",L164="Necesita mejora"),"Por encima del promedio",AND(G164="Moderado",L164="Débil"),"Alto",AND(G164="Por encima del promedio",L164="Fuerte"),"Moderado",AND(G164="Por encima del promedio",L164="Aceptable"),"Por encima del promedio",AND(G164="Por encima del promedio",L164="Necesita mejora"),"Alto",AND(G164="Por encima del promedio",L164="Débil"),"Alto",AND(G164="Alto",L164="Fuerte"),"Por encima del promedio",AND(G164="Alto",L164="Aceptable"),"Alto",AND(G164="Alto",L164="Necesita mejora"),"Alto",AND(G164="Alto",L164="Débil"),"Alto")</f>
        <v>#N/A</v>
      </c>
      <c r="N164" s="29" t="e" cm="1">
        <f t="array" ref="N164">_xlfn.IFS(M164="Bajo","Asumir",M164="Moderado","Reducir",M164="Por encima del promedio","Evitar",M164="Alto","Evitar")</f>
        <v>#N/A</v>
      </c>
      <c r="O164" s="24"/>
      <c r="P164" s="26"/>
      <c r="Q164" s="24"/>
      <c r="R164" s="48"/>
      <c r="S164" s="48"/>
      <c r="T164" s="26"/>
      <c r="U164" s="30"/>
      <c r="V164" s="26"/>
      <c r="W164" s="48"/>
      <c r="X164" s="48"/>
      <c r="Y164" s="173"/>
      <c r="Z164" s="173"/>
      <c r="AA164" s="30"/>
      <c r="AB164" s="26"/>
      <c r="AC164" s="48"/>
      <c r="AD164" s="48"/>
      <c r="AE164" s="173"/>
      <c r="AF164" s="173"/>
      <c r="AG164" s="30"/>
      <c r="AH164" s="26"/>
      <c r="AI164" s="48"/>
      <c r="AJ164" s="48"/>
      <c r="AK164" s="173"/>
      <c r="AL164" s="173"/>
      <c r="AM164" s="30"/>
      <c r="AN164" s="26"/>
      <c r="AO164" s="48"/>
      <c r="AP164" s="48"/>
      <c r="AQ164" s="173"/>
      <c r="AR164" s="173"/>
      <c r="AS164" s="30"/>
      <c r="AT164" s="26"/>
      <c r="AU164" s="48"/>
      <c r="AV164" s="48"/>
      <c r="AW164" s="173"/>
      <c r="AX164" s="173"/>
      <c r="AY164" s="30"/>
      <c r="AZ164" s="26"/>
      <c r="BA164" s="48"/>
      <c r="BB164" s="48"/>
      <c r="BC164" s="173"/>
      <c r="BD164" s="173"/>
      <c r="BE164" s="30"/>
      <c r="BF164" s="26"/>
      <c r="BG164" s="48"/>
      <c r="BH164" s="48"/>
      <c r="BI164" s="173"/>
      <c r="BJ164" s="173"/>
      <c r="BK164" s="30"/>
      <c r="BL164" s="26"/>
      <c r="BM164" s="48"/>
      <c r="BN164" s="48"/>
      <c r="BO164" s="173"/>
      <c r="BP164" s="173"/>
      <c r="BQ164" s="30"/>
      <c r="BR164" s="26"/>
      <c r="BS164" s="48"/>
      <c r="BT164" s="48"/>
      <c r="BU164" s="173"/>
      <c r="BV164" s="173"/>
      <c r="BW164" s="30"/>
      <c r="BX164" s="26"/>
      <c r="BY164" s="48"/>
      <c r="BZ164" s="48"/>
      <c r="CA164" s="173"/>
      <c r="CB164" s="173"/>
      <c r="CC164" s="30"/>
      <c r="CD164" s="26"/>
      <c r="CE164" s="48"/>
      <c r="CF164" s="48"/>
      <c r="CG164" s="173"/>
      <c r="CH164" s="173"/>
      <c r="CI164" s="30"/>
      <c r="CJ164" s="26"/>
      <c r="CK164" s="48"/>
      <c r="CL164" s="48"/>
      <c r="CM164" s="173"/>
      <c r="CN164" s="185"/>
      <c r="CO164" s="94"/>
      <c r="CP164" s="95"/>
    </row>
    <row r="165" spans="1:94" ht="49.5" customHeight="1" x14ac:dyDescent="0.2">
      <c r="A165" s="89"/>
      <c r="B165" s="90"/>
      <c r="C165" s="46"/>
      <c r="D165" s="28"/>
      <c r="E165" s="31"/>
      <c r="F165" s="47"/>
      <c r="G165" s="91"/>
      <c r="H165" s="27"/>
      <c r="I165" s="92"/>
      <c r="J165" s="92"/>
      <c r="K165" s="92">
        <f t="shared" si="4"/>
        <v>0</v>
      </c>
      <c r="L165" s="93" t="str" cm="1">
        <f t="array" ref="L165">_xlfn.IFS(K165&lt;=0,"No aplica",K165&lt;=39,"Débil",K165&lt;=59,"Necesita mejora",K165&lt;=79,"Aceptable",K165&lt;=100,"Fuerte")</f>
        <v>No aplica</v>
      </c>
      <c r="M165" s="91" t="e" cm="1">
        <f t="array" ref="M165">_xlfn.IFS(AND(G165="Bajo",L165="Fuerte"),"Bajo",AND(G165="Bajo",L165="Aceptable"),"Bajo",AND(G165="Bajo",L165="Necesita mejora"),"Moderado",AND(G165="Bajo",L165="Débil"),"Por encima del promedio",AND(G165="Moderado",L165="Fuerte"),"Bajo",AND(G165="Moderado",L165="Aceptable"),"Moderado",AND(G165="Moderado",L165="Necesita mejora"),"Por encima del promedio",AND(G165="Moderado",L165="Débil"),"Alto",AND(G165="Por encima del promedio",L165="Fuerte"),"Moderado",AND(G165="Por encima del promedio",L165="Aceptable"),"Por encima del promedio",AND(G165="Por encima del promedio",L165="Necesita mejora"),"Alto",AND(G165="Por encima del promedio",L165="Débil"),"Alto",AND(G165="Alto",L165="Fuerte"),"Por encima del promedio",AND(G165="Alto",L165="Aceptable"),"Alto",AND(G165="Alto",L165="Necesita mejora"),"Alto",AND(G165="Alto",L165="Débil"),"Alto")</f>
        <v>#N/A</v>
      </c>
      <c r="N165" s="29" t="e" cm="1">
        <f t="array" ref="N165">_xlfn.IFS(M165="Bajo","Asumir",M165="Moderado","Reducir",M165="Por encima del promedio","Evitar",M165="Alto","Evitar")</f>
        <v>#N/A</v>
      </c>
      <c r="O165" s="24"/>
      <c r="P165" s="26"/>
      <c r="Q165" s="24"/>
      <c r="R165" s="48"/>
      <c r="S165" s="48"/>
      <c r="T165" s="26"/>
      <c r="U165" s="30"/>
      <c r="V165" s="26"/>
      <c r="W165" s="48"/>
      <c r="X165" s="48"/>
      <c r="Y165" s="173"/>
      <c r="Z165" s="173"/>
      <c r="AA165" s="30"/>
      <c r="AB165" s="26"/>
      <c r="AC165" s="48"/>
      <c r="AD165" s="48"/>
      <c r="AE165" s="173"/>
      <c r="AF165" s="173"/>
      <c r="AG165" s="30"/>
      <c r="AH165" s="26"/>
      <c r="AI165" s="48"/>
      <c r="AJ165" s="48"/>
      <c r="AK165" s="173"/>
      <c r="AL165" s="173"/>
      <c r="AM165" s="30"/>
      <c r="AN165" s="26"/>
      <c r="AO165" s="48"/>
      <c r="AP165" s="48"/>
      <c r="AQ165" s="173"/>
      <c r="AR165" s="173"/>
      <c r="AS165" s="30"/>
      <c r="AT165" s="26"/>
      <c r="AU165" s="48"/>
      <c r="AV165" s="48"/>
      <c r="AW165" s="173"/>
      <c r="AX165" s="173"/>
      <c r="AY165" s="30"/>
      <c r="AZ165" s="26"/>
      <c r="BA165" s="48"/>
      <c r="BB165" s="48"/>
      <c r="BC165" s="173"/>
      <c r="BD165" s="173"/>
      <c r="BE165" s="30"/>
      <c r="BF165" s="26"/>
      <c r="BG165" s="48"/>
      <c r="BH165" s="48"/>
      <c r="BI165" s="173"/>
      <c r="BJ165" s="173"/>
      <c r="BK165" s="30"/>
      <c r="BL165" s="26"/>
      <c r="BM165" s="48"/>
      <c r="BN165" s="48"/>
      <c r="BO165" s="173"/>
      <c r="BP165" s="173"/>
      <c r="BQ165" s="30"/>
      <c r="BR165" s="26"/>
      <c r="BS165" s="48"/>
      <c r="BT165" s="48"/>
      <c r="BU165" s="173"/>
      <c r="BV165" s="173"/>
      <c r="BW165" s="30"/>
      <c r="BX165" s="26"/>
      <c r="BY165" s="48"/>
      <c r="BZ165" s="48"/>
      <c r="CA165" s="173"/>
      <c r="CB165" s="173"/>
      <c r="CC165" s="30"/>
      <c r="CD165" s="26"/>
      <c r="CE165" s="48"/>
      <c r="CF165" s="48"/>
      <c r="CG165" s="173"/>
      <c r="CH165" s="173"/>
      <c r="CI165" s="30"/>
      <c r="CJ165" s="26"/>
      <c r="CK165" s="48"/>
      <c r="CL165" s="48"/>
      <c r="CM165" s="173"/>
      <c r="CN165" s="185"/>
      <c r="CO165" s="94"/>
      <c r="CP165" s="95"/>
    </row>
    <row r="166" spans="1:94" ht="49.5" customHeight="1" x14ac:dyDescent="0.2">
      <c r="A166" s="89"/>
      <c r="B166" s="90"/>
      <c r="C166" s="46"/>
      <c r="D166" s="28"/>
      <c r="E166" s="31"/>
      <c r="F166" s="47"/>
      <c r="G166" s="91"/>
      <c r="H166" s="27"/>
      <c r="I166" s="92"/>
      <c r="J166" s="92"/>
      <c r="K166" s="92">
        <f t="shared" si="4"/>
        <v>0</v>
      </c>
      <c r="L166" s="93" t="str" cm="1">
        <f t="array" ref="L166">_xlfn.IFS(K166&lt;=0,"No aplica",K166&lt;=39,"Débil",K166&lt;=59,"Necesita mejora",K166&lt;=79,"Aceptable",K166&lt;=100,"Fuerte")</f>
        <v>No aplica</v>
      </c>
      <c r="M166" s="91" t="e" cm="1">
        <f t="array" ref="M166">_xlfn.IFS(AND(G166="Bajo",L166="Fuerte"),"Bajo",AND(G166="Bajo",L166="Aceptable"),"Bajo",AND(G166="Bajo",L166="Necesita mejora"),"Moderado",AND(G166="Bajo",L166="Débil"),"Por encima del promedio",AND(G166="Moderado",L166="Fuerte"),"Bajo",AND(G166="Moderado",L166="Aceptable"),"Moderado",AND(G166="Moderado",L166="Necesita mejora"),"Por encima del promedio",AND(G166="Moderado",L166="Débil"),"Alto",AND(G166="Por encima del promedio",L166="Fuerte"),"Moderado",AND(G166="Por encima del promedio",L166="Aceptable"),"Por encima del promedio",AND(G166="Por encima del promedio",L166="Necesita mejora"),"Alto",AND(G166="Por encima del promedio",L166="Débil"),"Alto",AND(G166="Alto",L166="Fuerte"),"Por encima del promedio",AND(G166="Alto",L166="Aceptable"),"Alto",AND(G166="Alto",L166="Necesita mejora"),"Alto",AND(G166="Alto",L166="Débil"),"Alto")</f>
        <v>#N/A</v>
      </c>
      <c r="N166" s="29" t="e" cm="1">
        <f t="array" ref="N166">_xlfn.IFS(M166="Bajo","Asumir",M166="Moderado","Reducir",M166="Por encima del promedio","Evitar",M166="Alto","Evitar")</f>
        <v>#N/A</v>
      </c>
      <c r="O166" s="24"/>
      <c r="P166" s="26"/>
      <c r="Q166" s="24"/>
      <c r="R166" s="48"/>
      <c r="S166" s="48"/>
      <c r="T166" s="26"/>
      <c r="U166" s="30"/>
      <c r="V166" s="26"/>
      <c r="W166" s="48"/>
      <c r="X166" s="48"/>
      <c r="Y166" s="173"/>
      <c r="Z166" s="173"/>
      <c r="AA166" s="30"/>
      <c r="AB166" s="26"/>
      <c r="AC166" s="48"/>
      <c r="AD166" s="48"/>
      <c r="AE166" s="173"/>
      <c r="AF166" s="173"/>
      <c r="AG166" s="30"/>
      <c r="AH166" s="26"/>
      <c r="AI166" s="48"/>
      <c r="AJ166" s="48"/>
      <c r="AK166" s="173"/>
      <c r="AL166" s="173"/>
      <c r="AM166" s="30"/>
      <c r="AN166" s="26"/>
      <c r="AO166" s="48"/>
      <c r="AP166" s="48"/>
      <c r="AQ166" s="173"/>
      <c r="AR166" s="173"/>
      <c r="AS166" s="30"/>
      <c r="AT166" s="26"/>
      <c r="AU166" s="48"/>
      <c r="AV166" s="48"/>
      <c r="AW166" s="173"/>
      <c r="AX166" s="173"/>
      <c r="AY166" s="30"/>
      <c r="AZ166" s="26"/>
      <c r="BA166" s="48"/>
      <c r="BB166" s="48"/>
      <c r="BC166" s="173"/>
      <c r="BD166" s="173"/>
      <c r="BE166" s="30"/>
      <c r="BF166" s="26"/>
      <c r="BG166" s="48"/>
      <c r="BH166" s="48"/>
      <c r="BI166" s="173"/>
      <c r="BJ166" s="173"/>
      <c r="BK166" s="30"/>
      <c r="BL166" s="26"/>
      <c r="BM166" s="48"/>
      <c r="BN166" s="48"/>
      <c r="BO166" s="173"/>
      <c r="BP166" s="173"/>
      <c r="BQ166" s="30"/>
      <c r="BR166" s="26"/>
      <c r="BS166" s="48"/>
      <c r="BT166" s="48"/>
      <c r="BU166" s="173"/>
      <c r="BV166" s="173"/>
      <c r="BW166" s="30"/>
      <c r="BX166" s="26"/>
      <c r="BY166" s="48"/>
      <c r="BZ166" s="48"/>
      <c r="CA166" s="173"/>
      <c r="CB166" s="173"/>
      <c r="CC166" s="30"/>
      <c r="CD166" s="26"/>
      <c r="CE166" s="48"/>
      <c r="CF166" s="48"/>
      <c r="CG166" s="173"/>
      <c r="CH166" s="173"/>
      <c r="CI166" s="30"/>
      <c r="CJ166" s="26"/>
      <c r="CK166" s="48"/>
      <c r="CL166" s="48"/>
      <c r="CM166" s="173"/>
      <c r="CN166" s="185"/>
      <c r="CO166" s="94"/>
      <c r="CP166" s="95"/>
    </row>
    <row r="167" spans="1:94" ht="49.5" customHeight="1" x14ac:dyDescent="0.2">
      <c r="A167" s="89"/>
      <c r="B167" s="90"/>
      <c r="C167" s="46"/>
      <c r="D167" s="28"/>
      <c r="E167" s="31"/>
      <c r="F167" s="47"/>
      <c r="G167" s="91"/>
      <c r="H167" s="27"/>
      <c r="I167" s="92"/>
      <c r="J167" s="92"/>
      <c r="K167" s="92">
        <f t="shared" si="4"/>
        <v>0</v>
      </c>
      <c r="L167" s="93" t="str" cm="1">
        <f t="array" ref="L167">_xlfn.IFS(K167&lt;=0,"No aplica",K167&lt;=39,"Débil",K167&lt;=59,"Necesita mejora",K167&lt;=79,"Aceptable",K167&lt;=100,"Fuerte")</f>
        <v>No aplica</v>
      </c>
      <c r="M167" s="91" t="e" cm="1">
        <f t="array" ref="M167">_xlfn.IFS(AND(G167="Bajo",L167="Fuerte"),"Bajo",AND(G167="Bajo",L167="Aceptable"),"Bajo",AND(G167="Bajo",L167="Necesita mejora"),"Moderado",AND(G167="Bajo",L167="Débil"),"Por encima del promedio",AND(G167="Moderado",L167="Fuerte"),"Bajo",AND(G167="Moderado",L167="Aceptable"),"Moderado",AND(G167="Moderado",L167="Necesita mejora"),"Por encima del promedio",AND(G167="Moderado",L167="Débil"),"Alto",AND(G167="Por encima del promedio",L167="Fuerte"),"Moderado",AND(G167="Por encima del promedio",L167="Aceptable"),"Por encima del promedio",AND(G167="Por encima del promedio",L167="Necesita mejora"),"Alto",AND(G167="Por encima del promedio",L167="Débil"),"Alto",AND(G167="Alto",L167="Fuerte"),"Por encima del promedio",AND(G167="Alto",L167="Aceptable"),"Alto",AND(G167="Alto",L167="Necesita mejora"),"Alto",AND(G167="Alto",L167="Débil"),"Alto")</f>
        <v>#N/A</v>
      </c>
      <c r="N167" s="29" t="e" cm="1">
        <f t="array" ref="N167">_xlfn.IFS(M167="Bajo","Asumir",M167="Moderado","Reducir",M167="Por encima del promedio","Evitar",M167="Alto","Evitar")</f>
        <v>#N/A</v>
      </c>
      <c r="O167" s="24"/>
      <c r="P167" s="26"/>
      <c r="Q167" s="24"/>
      <c r="R167" s="48"/>
      <c r="S167" s="48"/>
      <c r="T167" s="26"/>
      <c r="U167" s="30"/>
      <c r="V167" s="26"/>
      <c r="W167" s="48"/>
      <c r="X167" s="48"/>
      <c r="Y167" s="173"/>
      <c r="Z167" s="173"/>
      <c r="AA167" s="30"/>
      <c r="AB167" s="26"/>
      <c r="AC167" s="48"/>
      <c r="AD167" s="48"/>
      <c r="AE167" s="173"/>
      <c r="AF167" s="173"/>
      <c r="AG167" s="30"/>
      <c r="AH167" s="26"/>
      <c r="AI167" s="48"/>
      <c r="AJ167" s="48"/>
      <c r="AK167" s="173"/>
      <c r="AL167" s="173"/>
      <c r="AM167" s="30"/>
      <c r="AN167" s="26"/>
      <c r="AO167" s="48"/>
      <c r="AP167" s="48"/>
      <c r="AQ167" s="173"/>
      <c r="AR167" s="173"/>
      <c r="AS167" s="30"/>
      <c r="AT167" s="26"/>
      <c r="AU167" s="48"/>
      <c r="AV167" s="48"/>
      <c r="AW167" s="173"/>
      <c r="AX167" s="173"/>
      <c r="AY167" s="30"/>
      <c r="AZ167" s="26"/>
      <c r="BA167" s="48"/>
      <c r="BB167" s="48"/>
      <c r="BC167" s="173"/>
      <c r="BD167" s="173"/>
      <c r="BE167" s="30"/>
      <c r="BF167" s="26"/>
      <c r="BG167" s="48"/>
      <c r="BH167" s="48"/>
      <c r="BI167" s="173"/>
      <c r="BJ167" s="173"/>
      <c r="BK167" s="30"/>
      <c r="BL167" s="26"/>
      <c r="BM167" s="48"/>
      <c r="BN167" s="48"/>
      <c r="BO167" s="173"/>
      <c r="BP167" s="173"/>
      <c r="BQ167" s="30"/>
      <c r="BR167" s="26"/>
      <c r="BS167" s="48"/>
      <c r="BT167" s="48"/>
      <c r="BU167" s="173"/>
      <c r="BV167" s="173"/>
      <c r="BW167" s="30"/>
      <c r="BX167" s="26"/>
      <c r="BY167" s="48"/>
      <c r="BZ167" s="48"/>
      <c r="CA167" s="173"/>
      <c r="CB167" s="173"/>
      <c r="CC167" s="30"/>
      <c r="CD167" s="26"/>
      <c r="CE167" s="48"/>
      <c r="CF167" s="48"/>
      <c r="CG167" s="173"/>
      <c r="CH167" s="173"/>
      <c r="CI167" s="30"/>
      <c r="CJ167" s="26"/>
      <c r="CK167" s="48"/>
      <c r="CL167" s="48"/>
      <c r="CM167" s="173"/>
      <c r="CN167" s="185"/>
      <c r="CO167" s="94"/>
      <c r="CP167" s="95"/>
    </row>
    <row r="168" spans="1:94" ht="49.5" customHeight="1" x14ac:dyDescent="0.2">
      <c r="A168" s="89"/>
      <c r="B168" s="90"/>
      <c r="C168" s="46"/>
      <c r="D168" s="28"/>
      <c r="E168" s="31"/>
      <c r="F168" s="47"/>
      <c r="G168" s="91"/>
      <c r="H168" s="27"/>
      <c r="I168" s="92"/>
      <c r="J168" s="92"/>
      <c r="K168" s="92">
        <f t="shared" si="4"/>
        <v>0</v>
      </c>
      <c r="L168" s="93" t="str" cm="1">
        <f t="array" ref="L168">_xlfn.IFS(K168&lt;=0,"No aplica",K168&lt;=39,"Débil",K168&lt;=59,"Necesita mejora",K168&lt;=79,"Aceptable",K168&lt;=100,"Fuerte")</f>
        <v>No aplica</v>
      </c>
      <c r="M168" s="91" t="e" cm="1">
        <f t="array" ref="M168">_xlfn.IFS(AND(G168="Bajo",L168="Fuerte"),"Bajo",AND(G168="Bajo",L168="Aceptable"),"Bajo",AND(G168="Bajo",L168="Necesita mejora"),"Moderado",AND(G168="Bajo",L168="Débil"),"Por encima del promedio",AND(G168="Moderado",L168="Fuerte"),"Bajo",AND(G168="Moderado",L168="Aceptable"),"Moderado",AND(G168="Moderado",L168="Necesita mejora"),"Por encima del promedio",AND(G168="Moderado",L168="Débil"),"Alto",AND(G168="Por encima del promedio",L168="Fuerte"),"Moderado",AND(G168="Por encima del promedio",L168="Aceptable"),"Por encima del promedio",AND(G168="Por encima del promedio",L168="Necesita mejora"),"Alto",AND(G168="Por encima del promedio",L168="Débil"),"Alto",AND(G168="Alto",L168="Fuerte"),"Por encima del promedio",AND(G168="Alto",L168="Aceptable"),"Alto",AND(G168="Alto",L168="Necesita mejora"),"Alto",AND(G168="Alto",L168="Débil"),"Alto")</f>
        <v>#N/A</v>
      </c>
      <c r="N168" s="29" t="e" cm="1">
        <f t="array" ref="N168">_xlfn.IFS(M168="Bajo","Asumir",M168="Moderado","Reducir",M168="Por encima del promedio","Evitar",M168="Alto","Evitar")</f>
        <v>#N/A</v>
      </c>
      <c r="O168" s="24"/>
      <c r="P168" s="26"/>
      <c r="Q168" s="24"/>
      <c r="R168" s="48"/>
      <c r="S168" s="48"/>
      <c r="T168" s="26"/>
      <c r="U168" s="30"/>
      <c r="V168" s="26"/>
      <c r="W168" s="48"/>
      <c r="X168" s="48"/>
      <c r="Y168" s="173"/>
      <c r="Z168" s="173"/>
      <c r="AA168" s="30"/>
      <c r="AB168" s="26"/>
      <c r="AC168" s="48"/>
      <c r="AD168" s="48"/>
      <c r="AE168" s="173"/>
      <c r="AF168" s="173"/>
      <c r="AG168" s="30"/>
      <c r="AH168" s="26"/>
      <c r="AI168" s="48"/>
      <c r="AJ168" s="48"/>
      <c r="AK168" s="173"/>
      <c r="AL168" s="173"/>
      <c r="AM168" s="30"/>
      <c r="AN168" s="26"/>
      <c r="AO168" s="48"/>
      <c r="AP168" s="48"/>
      <c r="AQ168" s="173"/>
      <c r="AR168" s="173"/>
      <c r="AS168" s="30"/>
      <c r="AT168" s="26"/>
      <c r="AU168" s="48"/>
      <c r="AV168" s="48"/>
      <c r="AW168" s="173"/>
      <c r="AX168" s="173"/>
      <c r="AY168" s="30"/>
      <c r="AZ168" s="26"/>
      <c r="BA168" s="48"/>
      <c r="BB168" s="48"/>
      <c r="BC168" s="173"/>
      <c r="BD168" s="173"/>
      <c r="BE168" s="30"/>
      <c r="BF168" s="26"/>
      <c r="BG168" s="48"/>
      <c r="BH168" s="48"/>
      <c r="BI168" s="173"/>
      <c r="BJ168" s="173"/>
      <c r="BK168" s="30"/>
      <c r="BL168" s="26"/>
      <c r="BM168" s="48"/>
      <c r="BN168" s="48"/>
      <c r="BO168" s="173"/>
      <c r="BP168" s="173"/>
      <c r="BQ168" s="30"/>
      <c r="BR168" s="26"/>
      <c r="BS168" s="48"/>
      <c r="BT168" s="48"/>
      <c r="BU168" s="173"/>
      <c r="BV168" s="173"/>
      <c r="BW168" s="30"/>
      <c r="BX168" s="26"/>
      <c r="BY168" s="48"/>
      <c r="BZ168" s="48"/>
      <c r="CA168" s="173"/>
      <c r="CB168" s="173"/>
      <c r="CC168" s="30"/>
      <c r="CD168" s="26"/>
      <c r="CE168" s="48"/>
      <c r="CF168" s="48"/>
      <c r="CG168" s="173"/>
      <c r="CH168" s="173"/>
      <c r="CI168" s="30"/>
      <c r="CJ168" s="26"/>
      <c r="CK168" s="48"/>
      <c r="CL168" s="48"/>
      <c r="CM168" s="173"/>
      <c r="CN168" s="185"/>
      <c r="CO168" s="94"/>
      <c r="CP168" s="95"/>
    </row>
    <row r="169" spans="1:94" ht="49.5" customHeight="1" x14ac:dyDescent="0.2">
      <c r="A169" s="89"/>
      <c r="B169" s="90"/>
      <c r="C169" s="46"/>
      <c r="D169" s="28"/>
      <c r="E169" s="31"/>
      <c r="F169" s="47"/>
      <c r="G169" s="91"/>
      <c r="H169" s="27"/>
      <c r="I169" s="92"/>
      <c r="J169" s="92"/>
      <c r="K169" s="92">
        <f t="shared" si="4"/>
        <v>0</v>
      </c>
      <c r="L169" s="93" t="str" cm="1">
        <f t="array" ref="L169">_xlfn.IFS(K169&lt;=0,"No aplica",K169&lt;=39,"Débil",K169&lt;=59,"Necesita mejora",K169&lt;=79,"Aceptable",K169&lt;=100,"Fuerte")</f>
        <v>No aplica</v>
      </c>
      <c r="M169" s="91" t="e" cm="1">
        <f t="array" ref="M169">_xlfn.IFS(AND(G169="Bajo",L169="Fuerte"),"Bajo",AND(G169="Bajo",L169="Aceptable"),"Bajo",AND(G169="Bajo",L169="Necesita mejora"),"Moderado",AND(G169="Bajo",L169="Débil"),"Por encima del promedio",AND(G169="Moderado",L169="Fuerte"),"Bajo",AND(G169="Moderado",L169="Aceptable"),"Moderado",AND(G169="Moderado",L169="Necesita mejora"),"Por encima del promedio",AND(G169="Moderado",L169="Débil"),"Alto",AND(G169="Por encima del promedio",L169="Fuerte"),"Moderado",AND(G169="Por encima del promedio",L169="Aceptable"),"Por encima del promedio",AND(G169="Por encima del promedio",L169="Necesita mejora"),"Alto",AND(G169="Por encima del promedio",L169="Débil"),"Alto",AND(G169="Alto",L169="Fuerte"),"Por encima del promedio",AND(G169="Alto",L169="Aceptable"),"Alto",AND(G169="Alto",L169="Necesita mejora"),"Alto",AND(G169="Alto",L169="Débil"),"Alto")</f>
        <v>#N/A</v>
      </c>
      <c r="N169" s="29" t="e" cm="1">
        <f t="array" ref="N169">_xlfn.IFS(M169="Bajo","Asumir",M169="Moderado","Reducir",M169="Por encima del promedio","Evitar",M169="Alto","Evitar")</f>
        <v>#N/A</v>
      </c>
      <c r="O169" s="24"/>
      <c r="P169" s="26"/>
      <c r="Q169" s="24"/>
      <c r="R169" s="48"/>
      <c r="S169" s="48"/>
      <c r="T169" s="26"/>
      <c r="U169" s="30"/>
      <c r="V169" s="26"/>
      <c r="W169" s="48"/>
      <c r="X169" s="48"/>
      <c r="Y169" s="173"/>
      <c r="Z169" s="173"/>
      <c r="AA169" s="30"/>
      <c r="AB169" s="26"/>
      <c r="AC169" s="48"/>
      <c r="AD169" s="48"/>
      <c r="AE169" s="173"/>
      <c r="AF169" s="173"/>
      <c r="AG169" s="30"/>
      <c r="AH169" s="26"/>
      <c r="AI169" s="48"/>
      <c r="AJ169" s="48"/>
      <c r="AK169" s="173"/>
      <c r="AL169" s="173"/>
      <c r="AM169" s="30"/>
      <c r="AN169" s="26"/>
      <c r="AO169" s="48"/>
      <c r="AP169" s="48"/>
      <c r="AQ169" s="173"/>
      <c r="AR169" s="173"/>
      <c r="AS169" s="30"/>
      <c r="AT169" s="26"/>
      <c r="AU169" s="48"/>
      <c r="AV169" s="48"/>
      <c r="AW169" s="173"/>
      <c r="AX169" s="173"/>
      <c r="AY169" s="30"/>
      <c r="AZ169" s="26"/>
      <c r="BA169" s="48"/>
      <c r="BB169" s="48"/>
      <c r="BC169" s="173"/>
      <c r="BD169" s="173"/>
      <c r="BE169" s="30"/>
      <c r="BF169" s="26"/>
      <c r="BG169" s="48"/>
      <c r="BH169" s="48"/>
      <c r="BI169" s="173"/>
      <c r="BJ169" s="173"/>
      <c r="BK169" s="30"/>
      <c r="BL169" s="26"/>
      <c r="BM169" s="48"/>
      <c r="BN169" s="48"/>
      <c r="BO169" s="173"/>
      <c r="BP169" s="173"/>
      <c r="BQ169" s="30"/>
      <c r="BR169" s="26"/>
      <c r="BS169" s="48"/>
      <c r="BT169" s="48"/>
      <c r="BU169" s="173"/>
      <c r="BV169" s="173"/>
      <c r="BW169" s="30"/>
      <c r="BX169" s="26"/>
      <c r="BY169" s="48"/>
      <c r="BZ169" s="48"/>
      <c r="CA169" s="173"/>
      <c r="CB169" s="173"/>
      <c r="CC169" s="30"/>
      <c r="CD169" s="26"/>
      <c r="CE169" s="48"/>
      <c r="CF169" s="48"/>
      <c r="CG169" s="173"/>
      <c r="CH169" s="173"/>
      <c r="CI169" s="30"/>
      <c r="CJ169" s="26"/>
      <c r="CK169" s="48"/>
      <c r="CL169" s="48"/>
      <c r="CM169" s="173"/>
      <c r="CN169" s="185"/>
      <c r="CO169" s="94"/>
      <c r="CP169" s="95"/>
    </row>
    <row r="170" spans="1:94" ht="49.5" customHeight="1" x14ac:dyDescent="0.2">
      <c r="A170" s="89"/>
      <c r="B170" s="90"/>
      <c r="C170" s="46"/>
      <c r="D170" s="28"/>
      <c r="E170" s="31"/>
      <c r="F170" s="47"/>
      <c r="G170" s="91"/>
      <c r="H170" s="27"/>
      <c r="I170" s="92"/>
      <c r="J170" s="92"/>
      <c r="K170" s="92">
        <f t="shared" si="4"/>
        <v>0</v>
      </c>
      <c r="L170" s="93" t="str" cm="1">
        <f t="array" ref="L170">_xlfn.IFS(K170&lt;=0,"No aplica",K170&lt;=39,"Débil",K170&lt;=59,"Necesita mejora",K170&lt;=79,"Aceptable",K170&lt;=100,"Fuerte")</f>
        <v>No aplica</v>
      </c>
      <c r="M170" s="91" t="e" cm="1">
        <f t="array" ref="M170">_xlfn.IFS(AND(G170="Bajo",L170="Fuerte"),"Bajo",AND(G170="Bajo",L170="Aceptable"),"Bajo",AND(G170="Bajo",L170="Necesita mejora"),"Moderado",AND(G170="Bajo",L170="Débil"),"Por encima del promedio",AND(G170="Moderado",L170="Fuerte"),"Bajo",AND(G170="Moderado",L170="Aceptable"),"Moderado",AND(G170="Moderado",L170="Necesita mejora"),"Por encima del promedio",AND(G170="Moderado",L170="Débil"),"Alto",AND(G170="Por encima del promedio",L170="Fuerte"),"Moderado",AND(G170="Por encima del promedio",L170="Aceptable"),"Por encima del promedio",AND(G170="Por encima del promedio",L170="Necesita mejora"),"Alto",AND(G170="Por encima del promedio",L170="Débil"),"Alto",AND(G170="Alto",L170="Fuerte"),"Por encima del promedio",AND(G170="Alto",L170="Aceptable"),"Alto",AND(G170="Alto",L170="Necesita mejora"),"Alto",AND(G170="Alto",L170="Débil"),"Alto")</f>
        <v>#N/A</v>
      </c>
      <c r="N170" s="29" t="e" cm="1">
        <f t="array" ref="N170">_xlfn.IFS(M170="Bajo","Asumir",M170="Moderado","Reducir",M170="Por encima del promedio","Evitar",M170="Alto","Evitar")</f>
        <v>#N/A</v>
      </c>
      <c r="O170" s="24"/>
      <c r="P170" s="26"/>
      <c r="Q170" s="24"/>
      <c r="R170" s="48"/>
      <c r="S170" s="48"/>
      <c r="T170" s="26"/>
      <c r="U170" s="30"/>
      <c r="V170" s="26"/>
      <c r="W170" s="48"/>
      <c r="X170" s="48"/>
      <c r="Y170" s="173"/>
      <c r="Z170" s="173"/>
      <c r="AA170" s="30"/>
      <c r="AB170" s="26"/>
      <c r="AC170" s="48"/>
      <c r="AD170" s="48"/>
      <c r="AE170" s="173"/>
      <c r="AF170" s="173"/>
      <c r="AG170" s="30"/>
      <c r="AH170" s="26"/>
      <c r="AI170" s="48"/>
      <c r="AJ170" s="48"/>
      <c r="AK170" s="173"/>
      <c r="AL170" s="173"/>
      <c r="AM170" s="30"/>
      <c r="AN170" s="26"/>
      <c r="AO170" s="48"/>
      <c r="AP170" s="48"/>
      <c r="AQ170" s="173"/>
      <c r="AR170" s="173"/>
      <c r="AS170" s="30"/>
      <c r="AT170" s="26"/>
      <c r="AU170" s="48"/>
      <c r="AV170" s="48"/>
      <c r="AW170" s="173"/>
      <c r="AX170" s="173"/>
      <c r="AY170" s="30"/>
      <c r="AZ170" s="26"/>
      <c r="BA170" s="48"/>
      <c r="BB170" s="48"/>
      <c r="BC170" s="173"/>
      <c r="BD170" s="173"/>
      <c r="BE170" s="30"/>
      <c r="BF170" s="26"/>
      <c r="BG170" s="48"/>
      <c r="BH170" s="48"/>
      <c r="BI170" s="173"/>
      <c r="BJ170" s="173"/>
      <c r="BK170" s="30"/>
      <c r="BL170" s="26"/>
      <c r="BM170" s="48"/>
      <c r="BN170" s="48"/>
      <c r="BO170" s="173"/>
      <c r="BP170" s="173"/>
      <c r="BQ170" s="30"/>
      <c r="BR170" s="26"/>
      <c r="BS170" s="48"/>
      <c r="BT170" s="48"/>
      <c r="BU170" s="173"/>
      <c r="BV170" s="173"/>
      <c r="BW170" s="30"/>
      <c r="BX170" s="26"/>
      <c r="BY170" s="48"/>
      <c r="BZ170" s="48"/>
      <c r="CA170" s="173"/>
      <c r="CB170" s="173"/>
      <c r="CC170" s="30"/>
      <c r="CD170" s="26"/>
      <c r="CE170" s="48"/>
      <c r="CF170" s="48"/>
      <c r="CG170" s="173"/>
      <c r="CH170" s="173"/>
      <c r="CI170" s="30"/>
      <c r="CJ170" s="26"/>
      <c r="CK170" s="48"/>
      <c r="CL170" s="48"/>
      <c r="CM170" s="173"/>
      <c r="CN170" s="185"/>
      <c r="CO170" s="94"/>
      <c r="CP170" s="95"/>
    </row>
    <row r="171" spans="1:94" ht="49.5" customHeight="1" x14ac:dyDescent="0.2">
      <c r="A171" s="89"/>
      <c r="B171" s="90"/>
      <c r="C171" s="46"/>
      <c r="D171" s="28"/>
      <c r="E171" s="31"/>
      <c r="F171" s="47"/>
      <c r="G171" s="91"/>
      <c r="H171" s="27"/>
      <c r="I171" s="92"/>
      <c r="J171" s="92"/>
      <c r="K171" s="92">
        <f t="shared" si="4"/>
        <v>0</v>
      </c>
      <c r="L171" s="93" t="str" cm="1">
        <f t="array" ref="L171">_xlfn.IFS(K171&lt;=0,"No aplica",K171&lt;=39,"Débil",K171&lt;=59,"Necesita mejora",K171&lt;=79,"Aceptable",K171&lt;=100,"Fuerte")</f>
        <v>No aplica</v>
      </c>
      <c r="M171" s="91" t="e" cm="1">
        <f t="array" ref="M171">_xlfn.IFS(AND(G171="Bajo",L171="Fuerte"),"Bajo",AND(G171="Bajo",L171="Aceptable"),"Bajo",AND(G171="Bajo",L171="Necesita mejora"),"Moderado",AND(G171="Bajo",L171="Débil"),"Por encima del promedio",AND(G171="Moderado",L171="Fuerte"),"Bajo",AND(G171="Moderado",L171="Aceptable"),"Moderado",AND(G171="Moderado",L171="Necesita mejora"),"Por encima del promedio",AND(G171="Moderado",L171="Débil"),"Alto",AND(G171="Por encima del promedio",L171="Fuerte"),"Moderado",AND(G171="Por encima del promedio",L171="Aceptable"),"Por encima del promedio",AND(G171="Por encima del promedio",L171="Necesita mejora"),"Alto",AND(G171="Por encima del promedio",L171="Débil"),"Alto",AND(G171="Alto",L171="Fuerte"),"Por encima del promedio",AND(G171="Alto",L171="Aceptable"),"Alto",AND(G171="Alto",L171="Necesita mejora"),"Alto",AND(G171="Alto",L171="Débil"),"Alto")</f>
        <v>#N/A</v>
      </c>
      <c r="N171" s="29" t="e" cm="1">
        <f t="array" ref="N171">_xlfn.IFS(M171="Bajo","Asumir",M171="Moderado","Reducir",M171="Por encima del promedio","Evitar",M171="Alto","Evitar")</f>
        <v>#N/A</v>
      </c>
      <c r="O171" s="24"/>
      <c r="P171" s="26"/>
      <c r="Q171" s="24"/>
      <c r="R171" s="48"/>
      <c r="S171" s="48"/>
      <c r="T171" s="26"/>
      <c r="U171" s="30"/>
      <c r="V171" s="26"/>
      <c r="W171" s="48"/>
      <c r="X171" s="48"/>
      <c r="Y171" s="173"/>
      <c r="Z171" s="173"/>
      <c r="AA171" s="30"/>
      <c r="AB171" s="26"/>
      <c r="AC171" s="48"/>
      <c r="AD171" s="48"/>
      <c r="AE171" s="173"/>
      <c r="AF171" s="173"/>
      <c r="AG171" s="30"/>
      <c r="AH171" s="26"/>
      <c r="AI171" s="48"/>
      <c r="AJ171" s="48"/>
      <c r="AK171" s="173"/>
      <c r="AL171" s="173"/>
      <c r="AM171" s="30"/>
      <c r="AN171" s="26"/>
      <c r="AO171" s="48"/>
      <c r="AP171" s="48"/>
      <c r="AQ171" s="173"/>
      <c r="AR171" s="173"/>
      <c r="AS171" s="30"/>
      <c r="AT171" s="26"/>
      <c r="AU171" s="48"/>
      <c r="AV171" s="48"/>
      <c r="AW171" s="173"/>
      <c r="AX171" s="173"/>
      <c r="AY171" s="30"/>
      <c r="AZ171" s="26"/>
      <c r="BA171" s="48"/>
      <c r="BB171" s="48"/>
      <c r="BC171" s="173"/>
      <c r="BD171" s="173"/>
      <c r="BE171" s="30"/>
      <c r="BF171" s="26"/>
      <c r="BG171" s="48"/>
      <c r="BH171" s="48"/>
      <c r="BI171" s="173"/>
      <c r="BJ171" s="173"/>
      <c r="BK171" s="30"/>
      <c r="BL171" s="26"/>
      <c r="BM171" s="48"/>
      <c r="BN171" s="48"/>
      <c r="BO171" s="173"/>
      <c r="BP171" s="173"/>
      <c r="BQ171" s="30"/>
      <c r="BR171" s="26"/>
      <c r="BS171" s="48"/>
      <c r="BT171" s="48"/>
      <c r="BU171" s="173"/>
      <c r="BV171" s="173"/>
      <c r="BW171" s="30"/>
      <c r="BX171" s="26"/>
      <c r="BY171" s="48"/>
      <c r="BZ171" s="48"/>
      <c r="CA171" s="173"/>
      <c r="CB171" s="173"/>
      <c r="CC171" s="30"/>
      <c r="CD171" s="26"/>
      <c r="CE171" s="48"/>
      <c r="CF171" s="48"/>
      <c r="CG171" s="173"/>
      <c r="CH171" s="173"/>
      <c r="CI171" s="30"/>
      <c r="CJ171" s="26"/>
      <c r="CK171" s="48"/>
      <c r="CL171" s="48"/>
      <c r="CM171" s="173"/>
      <c r="CN171" s="185"/>
      <c r="CO171" s="94"/>
      <c r="CP171" s="95"/>
    </row>
    <row r="172" spans="1:94" ht="49.5" customHeight="1" x14ac:dyDescent="0.2">
      <c r="A172" s="89"/>
      <c r="B172" s="90"/>
      <c r="C172" s="46"/>
      <c r="D172" s="28"/>
      <c r="E172" s="31"/>
      <c r="F172" s="47"/>
      <c r="G172" s="91"/>
      <c r="H172" s="27"/>
      <c r="I172" s="92"/>
      <c r="J172" s="92"/>
      <c r="K172" s="92">
        <f t="shared" si="4"/>
        <v>0</v>
      </c>
      <c r="L172" s="93" t="str" cm="1">
        <f t="array" ref="L172">_xlfn.IFS(K172&lt;=0,"No aplica",K172&lt;=39,"Débil",K172&lt;=59,"Necesita mejora",K172&lt;=79,"Aceptable",K172&lt;=100,"Fuerte")</f>
        <v>No aplica</v>
      </c>
      <c r="M172" s="91" t="e" cm="1">
        <f t="array" ref="M172">_xlfn.IFS(AND(G172="Bajo",L172="Fuerte"),"Bajo",AND(G172="Bajo",L172="Aceptable"),"Bajo",AND(G172="Bajo",L172="Necesita mejora"),"Moderado",AND(G172="Bajo",L172="Débil"),"Por encima del promedio",AND(G172="Moderado",L172="Fuerte"),"Bajo",AND(G172="Moderado",L172="Aceptable"),"Moderado",AND(G172="Moderado",L172="Necesita mejora"),"Por encima del promedio",AND(G172="Moderado",L172="Débil"),"Alto",AND(G172="Por encima del promedio",L172="Fuerte"),"Moderado",AND(G172="Por encima del promedio",L172="Aceptable"),"Por encima del promedio",AND(G172="Por encima del promedio",L172="Necesita mejora"),"Alto",AND(G172="Por encima del promedio",L172="Débil"),"Alto",AND(G172="Alto",L172="Fuerte"),"Por encima del promedio",AND(G172="Alto",L172="Aceptable"),"Alto",AND(G172="Alto",L172="Necesita mejora"),"Alto",AND(G172="Alto",L172="Débil"),"Alto")</f>
        <v>#N/A</v>
      </c>
      <c r="N172" s="29" t="e" cm="1">
        <f t="array" ref="N172">_xlfn.IFS(M172="Bajo","Asumir",M172="Moderado","Reducir",M172="Por encima del promedio","Evitar",M172="Alto","Evitar")</f>
        <v>#N/A</v>
      </c>
      <c r="O172" s="24"/>
      <c r="P172" s="26"/>
      <c r="Q172" s="24"/>
      <c r="R172" s="48"/>
      <c r="S172" s="48"/>
      <c r="T172" s="26"/>
      <c r="U172" s="30"/>
      <c r="V172" s="26"/>
      <c r="W172" s="48"/>
      <c r="X172" s="48"/>
      <c r="Y172" s="173"/>
      <c r="Z172" s="173"/>
      <c r="AA172" s="30"/>
      <c r="AB172" s="26"/>
      <c r="AC172" s="48"/>
      <c r="AD172" s="48"/>
      <c r="AE172" s="173"/>
      <c r="AF172" s="173"/>
      <c r="AG172" s="30"/>
      <c r="AH172" s="26"/>
      <c r="AI172" s="48"/>
      <c r="AJ172" s="48"/>
      <c r="AK172" s="173"/>
      <c r="AL172" s="173"/>
      <c r="AM172" s="30"/>
      <c r="AN172" s="26"/>
      <c r="AO172" s="48"/>
      <c r="AP172" s="48"/>
      <c r="AQ172" s="173"/>
      <c r="AR172" s="173"/>
      <c r="AS172" s="30"/>
      <c r="AT172" s="26"/>
      <c r="AU172" s="48"/>
      <c r="AV172" s="48"/>
      <c r="AW172" s="173"/>
      <c r="AX172" s="173"/>
      <c r="AY172" s="30"/>
      <c r="AZ172" s="26"/>
      <c r="BA172" s="48"/>
      <c r="BB172" s="48"/>
      <c r="BC172" s="173"/>
      <c r="BD172" s="173"/>
      <c r="BE172" s="30"/>
      <c r="BF172" s="26"/>
      <c r="BG172" s="48"/>
      <c r="BH172" s="48"/>
      <c r="BI172" s="173"/>
      <c r="BJ172" s="173"/>
      <c r="BK172" s="30"/>
      <c r="BL172" s="26"/>
      <c r="BM172" s="48"/>
      <c r="BN172" s="48"/>
      <c r="BO172" s="173"/>
      <c r="BP172" s="173"/>
      <c r="BQ172" s="30"/>
      <c r="BR172" s="26"/>
      <c r="BS172" s="48"/>
      <c r="BT172" s="48"/>
      <c r="BU172" s="173"/>
      <c r="BV172" s="173"/>
      <c r="BW172" s="30"/>
      <c r="BX172" s="26"/>
      <c r="BY172" s="48"/>
      <c r="BZ172" s="48"/>
      <c r="CA172" s="173"/>
      <c r="CB172" s="173"/>
      <c r="CC172" s="30"/>
      <c r="CD172" s="26"/>
      <c r="CE172" s="48"/>
      <c r="CF172" s="48"/>
      <c r="CG172" s="173"/>
      <c r="CH172" s="173"/>
      <c r="CI172" s="30"/>
      <c r="CJ172" s="26"/>
      <c r="CK172" s="48"/>
      <c r="CL172" s="48"/>
      <c r="CM172" s="173"/>
      <c r="CN172" s="185"/>
      <c r="CO172" s="94"/>
      <c r="CP172" s="95"/>
    </row>
    <row r="173" spans="1:94" ht="49.5" customHeight="1" x14ac:dyDescent="0.2">
      <c r="A173" s="89"/>
      <c r="B173" s="90"/>
      <c r="C173" s="46"/>
      <c r="D173" s="28"/>
      <c r="E173" s="31"/>
      <c r="F173" s="47"/>
      <c r="G173" s="91"/>
      <c r="H173" s="27"/>
      <c r="I173" s="92"/>
      <c r="J173" s="92"/>
      <c r="K173" s="92">
        <f t="shared" si="4"/>
        <v>0</v>
      </c>
      <c r="L173" s="93" t="str" cm="1">
        <f t="array" ref="L173">_xlfn.IFS(K173&lt;=0,"No aplica",K173&lt;=39,"Débil",K173&lt;=59,"Necesita mejora",K173&lt;=79,"Aceptable",K173&lt;=100,"Fuerte")</f>
        <v>No aplica</v>
      </c>
      <c r="M173" s="91" t="e" cm="1">
        <f t="array" ref="M173">_xlfn.IFS(AND(G173="Bajo",L173="Fuerte"),"Bajo",AND(G173="Bajo",L173="Aceptable"),"Bajo",AND(G173="Bajo",L173="Necesita mejora"),"Moderado",AND(G173="Bajo",L173="Débil"),"Por encima del promedio",AND(G173="Moderado",L173="Fuerte"),"Bajo",AND(G173="Moderado",L173="Aceptable"),"Moderado",AND(G173="Moderado",L173="Necesita mejora"),"Por encima del promedio",AND(G173="Moderado",L173="Débil"),"Alto",AND(G173="Por encima del promedio",L173="Fuerte"),"Moderado",AND(G173="Por encima del promedio",L173="Aceptable"),"Por encima del promedio",AND(G173="Por encima del promedio",L173="Necesita mejora"),"Alto",AND(G173="Por encima del promedio",L173="Débil"),"Alto",AND(G173="Alto",L173="Fuerte"),"Por encima del promedio",AND(G173="Alto",L173="Aceptable"),"Alto",AND(G173="Alto",L173="Necesita mejora"),"Alto",AND(G173="Alto",L173="Débil"),"Alto")</f>
        <v>#N/A</v>
      </c>
      <c r="N173" s="29" t="e" cm="1">
        <f t="array" ref="N173">_xlfn.IFS(M173="Bajo","Asumir",M173="Moderado","Reducir",M173="Por encima del promedio","Evitar",M173="Alto","Evitar")</f>
        <v>#N/A</v>
      </c>
      <c r="O173" s="24"/>
      <c r="P173" s="26"/>
      <c r="Q173" s="24"/>
      <c r="R173" s="48"/>
      <c r="S173" s="48"/>
      <c r="T173" s="26"/>
      <c r="U173" s="30"/>
      <c r="V173" s="26"/>
      <c r="W173" s="48"/>
      <c r="X173" s="48"/>
      <c r="Y173" s="173"/>
      <c r="Z173" s="173"/>
      <c r="AA173" s="30"/>
      <c r="AB173" s="26"/>
      <c r="AC173" s="48"/>
      <c r="AD173" s="48"/>
      <c r="AE173" s="173"/>
      <c r="AF173" s="173"/>
      <c r="AG173" s="30"/>
      <c r="AH173" s="26"/>
      <c r="AI173" s="48"/>
      <c r="AJ173" s="48"/>
      <c r="AK173" s="173"/>
      <c r="AL173" s="173"/>
      <c r="AM173" s="30"/>
      <c r="AN173" s="26"/>
      <c r="AO173" s="48"/>
      <c r="AP173" s="48"/>
      <c r="AQ173" s="173"/>
      <c r="AR173" s="173"/>
      <c r="AS173" s="30"/>
      <c r="AT173" s="26"/>
      <c r="AU173" s="48"/>
      <c r="AV173" s="48"/>
      <c r="AW173" s="173"/>
      <c r="AX173" s="173"/>
      <c r="AY173" s="30"/>
      <c r="AZ173" s="26"/>
      <c r="BA173" s="48"/>
      <c r="BB173" s="48"/>
      <c r="BC173" s="173"/>
      <c r="BD173" s="173"/>
      <c r="BE173" s="30"/>
      <c r="BF173" s="26"/>
      <c r="BG173" s="48"/>
      <c r="BH173" s="48"/>
      <c r="BI173" s="173"/>
      <c r="BJ173" s="173"/>
      <c r="BK173" s="30"/>
      <c r="BL173" s="26"/>
      <c r="BM173" s="48"/>
      <c r="BN173" s="48"/>
      <c r="BO173" s="173"/>
      <c r="BP173" s="173"/>
      <c r="BQ173" s="30"/>
      <c r="BR173" s="26"/>
      <c r="BS173" s="48"/>
      <c r="BT173" s="48"/>
      <c r="BU173" s="173"/>
      <c r="BV173" s="173"/>
      <c r="BW173" s="30"/>
      <c r="BX173" s="26"/>
      <c r="BY173" s="48"/>
      <c r="BZ173" s="48"/>
      <c r="CA173" s="173"/>
      <c r="CB173" s="173"/>
      <c r="CC173" s="30"/>
      <c r="CD173" s="26"/>
      <c r="CE173" s="48"/>
      <c r="CF173" s="48"/>
      <c r="CG173" s="173"/>
      <c r="CH173" s="173"/>
      <c r="CI173" s="30"/>
      <c r="CJ173" s="26"/>
      <c r="CK173" s="48"/>
      <c r="CL173" s="48"/>
      <c r="CM173" s="173"/>
      <c r="CN173" s="185"/>
      <c r="CO173" s="94"/>
      <c r="CP173" s="95"/>
    </row>
    <row r="174" spans="1:94" ht="49.5" customHeight="1" x14ac:dyDescent="0.2">
      <c r="A174" s="89"/>
      <c r="B174" s="90"/>
      <c r="C174" s="46"/>
      <c r="D174" s="28"/>
      <c r="E174" s="31"/>
      <c r="F174" s="47"/>
      <c r="G174" s="91"/>
      <c r="H174" s="27"/>
      <c r="I174" s="92"/>
      <c r="J174" s="92"/>
      <c r="K174" s="92">
        <f t="shared" si="4"/>
        <v>0</v>
      </c>
      <c r="L174" s="93" t="str" cm="1">
        <f t="array" ref="L174">_xlfn.IFS(K174&lt;=0,"No aplica",K174&lt;=39,"Débil",K174&lt;=59,"Necesita mejora",K174&lt;=79,"Aceptable",K174&lt;=100,"Fuerte")</f>
        <v>No aplica</v>
      </c>
      <c r="M174" s="91" t="e" cm="1">
        <f t="array" ref="M174">_xlfn.IFS(AND(G174="Bajo",L174="Fuerte"),"Bajo",AND(G174="Bajo",L174="Aceptable"),"Bajo",AND(G174="Bajo",L174="Necesita mejora"),"Moderado",AND(G174="Bajo",L174="Débil"),"Por encima del promedio",AND(G174="Moderado",L174="Fuerte"),"Bajo",AND(G174="Moderado",L174="Aceptable"),"Moderado",AND(G174="Moderado",L174="Necesita mejora"),"Por encima del promedio",AND(G174="Moderado",L174="Débil"),"Alto",AND(G174="Por encima del promedio",L174="Fuerte"),"Moderado",AND(G174="Por encima del promedio",L174="Aceptable"),"Por encima del promedio",AND(G174="Por encima del promedio",L174="Necesita mejora"),"Alto",AND(G174="Por encima del promedio",L174="Débil"),"Alto",AND(G174="Alto",L174="Fuerte"),"Por encima del promedio",AND(G174="Alto",L174="Aceptable"),"Alto",AND(G174="Alto",L174="Necesita mejora"),"Alto",AND(G174="Alto",L174="Débil"),"Alto")</f>
        <v>#N/A</v>
      </c>
      <c r="N174" s="29" t="e" cm="1">
        <f t="array" ref="N174">_xlfn.IFS(M174="Bajo","Asumir",M174="Moderado","Reducir",M174="Por encima del promedio","Evitar",M174="Alto","Evitar")</f>
        <v>#N/A</v>
      </c>
      <c r="O174" s="24"/>
      <c r="P174" s="26"/>
      <c r="Q174" s="24"/>
      <c r="R174" s="48"/>
      <c r="S174" s="48"/>
      <c r="T174" s="26"/>
      <c r="U174" s="30"/>
      <c r="V174" s="26"/>
      <c r="W174" s="48"/>
      <c r="X174" s="48"/>
      <c r="Y174" s="173"/>
      <c r="Z174" s="173"/>
      <c r="AA174" s="30"/>
      <c r="AB174" s="26"/>
      <c r="AC174" s="48"/>
      <c r="AD174" s="48"/>
      <c r="AE174" s="173"/>
      <c r="AF174" s="173"/>
      <c r="AG174" s="30"/>
      <c r="AH174" s="26"/>
      <c r="AI174" s="48"/>
      <c r="AJ174" s="48"/>
      <c r="AK174" s="173"/>
      <c r="AL174" s="173"/>
      <c r="AM174" s="30"/>
      <c r="AN174" s="26"/>
      <c r="AO174" s="48"/>
      <c r="AP174" s="48"/>
      <c r="AQ174" s="173"/>
      <c r="AR174" s="173"/>
      <c r="AS174" s="30"/>
      <c r="AT174" s="26"/>
      <c r="AU174" s="48"/>
      <c r="AV174" s="48"/>
      <c r="AW174" s="173"/>
      <c r="AX174" s="173"/>
      <c r="AY174" s="30"/>
      <c r="AZ174" s="26"/>
      <c r="BA174" s="48"/>
      <c r="BB174" s="48"/>
      <c r="BC174" s="173"/>
      <c r="BD174" s="173"/>
      <c r="BE174" s="30"/>
      <c r="BF174" s="26"/>
      <c r="BG174" s="48"/>
      <c r="BH174" s="48"/>
      <c r="BI174" s="173"/>
      <c r="BJ174" s="173"/>
      <c r="BK174" s="30"/>
      <c r="BL174" s="26"/>
      <c r="BM174" s="48"/>
      <c r="BN174" s="48"/>
      <c r="BO174" s="173"/>
      <c r="BP174" s="173"/>
      <c r="BQ174" s="30"/>
      <c r="BR174" s="26"/>
      <c r="BS174" s="48"/>
      <c r="BT174" s="48"/>
      <c r="BU174" s="173"/>
      <c r="BV174" s="173"/>
      <c r="BW174" s="30"/>
      <c r="BX174" s="26"/>
      <c r="BY174" s="48"/>
      <c r="BZ174" s="48"/>
      <c r="CA174" s="173"/>
      <c r="CB174" s="173"/>
      <c r="CC174" s="30"/>
      <c r="CD174" s="26"/>
      <c r="CE174" s="48"/>
      <c r="CF174" s="48"/>
      <c r="CG174" s="173"/>
      <c r="CH174" s="173"/>
      <c r="CI174" s="30"/>
      <c r="CJ174" s="26"/>
      <c r="CK174" s="48"/>
      <c r="CL174" s="48"/>
      <c r="CM174" s="173"/>
      <c r="CN174" s="185"/>
      <c r="CO174" s="94"/>
      <c r="CP174" s="95"/>
    </row>
    <row r="175" spans="1:94" ht="49.5" customHeight="1" x14ac:dyDescent="0.2">
      <c r="A175" s="89"/>
      <c r="B175" s="90"/>
      <c r="C175" s="46"/>
      <c r="D175" s="28"/>
      <c r="E175" s="31"/>
      <c r="F175" s="47"/>
      <c r="G175" s="91"/>
      <c r="H175" s="27"/>
      <c r="I175" s="92"/>
      <c r="J175" s="92"/>
      <c r="K175" s="92">
        <f t="shared" si="4"/>
        <v>0</v>
      </c>
      <c r="L175" s="93" t="str" cm="1">
        <f t="array" ref="L175">_xlfn.IFS(K175&lt;=0,"No aplica",K175&lt;=39,"Débil",K175&lt;=59,"Necesita mejora",K175&lt;=79,"Aceptable",K175&lt;=100,"Fuerte")</f>
        <v>No aplica</v>
      </c>
      <c r="M175" s="91" t="e" cm="1">
        <f t="array" ref="M175">_xlfn.IFS(AND(G175="Bajo",L175="Fuerte"),"Bajo",AND(G175="Bajo",L175="Aceptable"),"Bajo",AND(G175="Bajo",L175="Necesita mejora"),"Moderado",AND(G175="Bajo",L175="Débil"),"Por encima del promedio",AND(G175="Moderado",L175="Fuerte"),"Bajo",AND(G175="Moderado",L175="Aceptable"),"Moderado",AND(G175="Moderado",L175="Necesita mejora"),"Por encima del promedio",AND(G175="Moderado",L175="Débil"),"Alto",AND(G175="Por encima del promedio",L175="Fuerte"),"Moderado",AND(G175="Por encima del promedio",L175="Aceptable"),"Por encima del promedio",AND(G175="Por encima del promedio",L175="Necesita mejora"),"Alto",AND(G175="Por encima del promedio",L175="Débil"),"Alto",AND(G175="Alto",L175="Fuerte"),"Por encima del promedio",AND(G175="Alto",L175="Aceptable"),"Alto",AND(G175="Alto",L175="Necesita mejora"),"Alto",AND(G175="Alto",L175="Débil"),"Alto")</f>
        <v>#N/A</v>
      </c>
      <c r="N175" s="29" t="e" cm="1">
        <f t="array" ref="N175">_xlfn.IFS(M175="Bajo","Asumir",M175="Moderado","Reducir",M175="Por encima del promedio","Evitar",M175="Alto","Evitar")</f>
        <v>#N/A</v>
      </c>
      <c r="O175" s="24"/>
      <c r="P175" s="26"/>
      <c r="Q175" s="24"/>
      <c r="R175" s="48"/>
      <c r="S175" s="48"/>
      <c r="T175" s="26"/>
      <c r="U175" s="30"/>
      <c r="V175" s="26"/>
      <c r="W175" s="48"/>
      <c r="X175" s="48"/>
      <c r="Y175" s="173"/>
      <c r="Z175" s="173"/>
      <c r="AA175" s="30"/>
      <c r="AB175" s="26"/>
      <c r="AC175" s="48"/>
      <c r="AD175" s="48"/>
      <c r="AE175" s="173"/>
      <c r="AF175" s="173"/>
      <c r="AG175" s="30"/>
      <c r="AH175" s="26"/>
      <c r="AI175" s="48"/>
      <c r="AJ175" s="48"/>
      <c r="AK175" s="173"/>
      <c r="AL175" s="173"/>
      <c r="AM175" s="30"/>
      <c r="AN175" s="26"/>
      <c r="AO175" s="48"/>
      <c r="AP175" s="48"/>
      <c r="AQ175" s="173"/>
      <c r="AR175" s="173"/>
      <c r="AS175" s="30"/>
      <c r="AT175" s="26"/>
      <c r="AU175" s="48"/>
      <c r="AV175" s="48"/>
      <c r="AW175" s="173"/>
      <c r="AX175" s="173"/>
      <c r="AY175" s="30"/>
      <c r="AZ175" s="26"/>
      <c r="BA175" s="48"/>
      <c r="BB175" s="48"/>
      <c r="BC175" s="173"/>
      <c r="BD175" s="173"/>
      <c r="BE175" s="30"/>
      <c r="BF175" s="26"/>
      <c r="BG175" s="48"/>
      <c r="BH175" s="48"/>
      <c r="BI175" s="173"/>
      <c r="BJ175" s="173"/>
      <c r="BK175" s="30"/>
      <c r="BL175" s="26"/>
      <c r="BM175" s="48"/>
      <c r="BN175" s="48"/>
      <c r="BO175" s="173"/>
      <c r="BP175" s="173"/>
      <c r="BQ175" s="30"/>
      <c r="BR175" s="26"/>
      <c r="BS175" s="48"/>
      <c r="BT175" s="48"/>
      <c r="BU175" s="173"/>
      <c r="BV175" s="173"/>
      <c r="BW175" s="30"/>
      <c r="BX175" s="26"/>
      <c r="BY175" s="48"/>
      <c r="BZ175" s="48"/>
      <c r="CA175" s="173"/>
      <c r="CB175" s="173"/>
      <c r="CC175" s="30"/>
      <c r="CD175" s="26"/>
      <c r="CE175" s="48"/>
      <c r="CF175" s="48"/>
      <c r="CG175" s="173"/>
      <c r="CH175" s="173"/>
      <c r="CI175" s="30"/>
      <c r="CJ175" s="26"/>
      <c r="CK175" s="48"/>
      <c r="CL175" s="48"/>
      <c r="CM175" s="173"/>
      <c r="CN175" s="185"/>
      <c r="CO175" s="94"/>
      <c r="CP175" s="95"/>
    </row>
    <row r="176" spans="1:94" ht="49.5" customHeight="1" x14ac:dyDescent="0.2">
      <c r="A176" s="89"/>
      <c r="B176" s="90"/>
      <c r="C176" s="46"/>
      <c r="D176" s="28"/>
      <c r="E176" s="31"/>
      <c r="F176" s="47"/>
      <c r="G176" s="91"/>
      <c r="H176" s="27"/>
      <c r="I176" s="92"/>
      <c r="J176" s="92"/>
      <c r="K176" s="92">
        <f t="shared" si="4"/>
        <v>0</v>
      </c>
      <c r="L176" s="93" t="str" cm="1">
        <f t="array" ref="L176">_xlfn.IFS(K176&lt;=0,"No aplica",K176&lt;=39,"Débil",K176&lt;=59,"Necesita mejora",K176&lt;=79,"Aceptable",K176&lt;=100,"Fuerte")</f>
        <v>No aplica</v>
      </c>
      <c r="M176" s="91" t="e" cm="1">
        <f t="array" ref="M176">_xlfn.IFS(AND(G176="Bajo",L176="Fuerte"),"Bajo",AND(G176="Bajo",L176="Aceptable"),"Bajo",AND(G176="Bajo",L176="Necesita mejora"),"Moderado",AND(G176="Bajo",L176="Débil"),"Por encima del promedio",AND(G176="Moderado",L176="Fuerte"),"Bajo",AND(G176="Moderado",L176="Aceptable"),"Moderado",AND(G176="Moderado",L176="Necesita mejora"),"Por encima del promedio",AND(G176="Moderado",L176="Débil"),"Alto",AND(G176="Por encima del promedio",L176="Fuerte"),"Moderado",AND(G176="Por encima del promedio",L176="Aceptable"),"Por encima del promedio",AND(G176="Por encima del promedio",L176="Necesita mejora"),"Alto",AND(G176="Por encima del promedio",L176="Débil"),"Alto",AND(G176="Alto",L176="Fuerte"),"Por encima del promedio",AND(G176="Alto",L176="Aceptable"),"Alto",AND(G176="Alto",L176="Necesita mejora"),"Alto",AND(G176="Alto",L176="Débil"),"Alto")</f>
        <v>#N/A</v>
      </c>
      <c r="N176" s="29" t="e" cm="1">
        <f t="array" ref="N176">_xlfn.IFS(M176="Bajo","Asumir",M176="Moderado","Reducir",M176="Por encima del promedio","Evitar",M176="Alto","Evitar")</f>
        <v>#N/A</v>
      </c>
      <c r="O176" s="24"/>
      <c r="P176" s="26"/>
      <c r="Q176" s="24"/>
      <c r="R176" s="48"/>
      <c r="S176" s="48"/>
      <c r="T176" s="26"/>
      <c r="U176" s="30"/>
      <c r="V176" s="26"/>
      <c r="W176" s="48"/>
      <c r="X176" s="48"/>
      <c r="Y176" s="173"/>
      <c r="Z176" s="173"/>
      <c r="AA176" s="30"/>
      <c r="AB176" s="26"/>
      <c r="AC176" s="48"/>
      <c r="AD176" s="48"/>
      <c r="AE176" s="173"/>
      <c r="AF176" s="173"/>
      <c r="AG176" s="30"/>
      <c r="AH176" s="26"/>
      <c r="AI176" s="48"/>
      <c r="AJ176" s="48"/>
      <c r="AK176" s="173"/>
      <c r="AL176" s="173"/>
      <c r="AM176" s="30"/>
      <c r="AN176" s="26"/>
      <c r="AO176" s="48"/>
      <c r="AP176" s="48"/>
      <c r="AQ176" s="173"/>
      <c r="AR176" s="173"/>
      <c r="AS176" s="30"/>
      <c r="AT176" s="26"/>
      <c r="AU176" s="48"/>
      <c r="AV176" s="48"/>
      <c r="AW176" s="173"/>
      <c r="AX176" s="173"/>
      <c r="AY176" s="30"/>
      <c r="AZ176" s="26"/>
      <c r="BA176" s="48"/>
      <c r="BB176" s="48"/>
      <c r="BC176" s="173"/>
      <c r="BD176" s="173"/>
      <c r="BE176" s="30"/>
      <c r="BF176" s="26"/>
      <c r="BG176" s="48"/>
      <c r="BH176" s="48"/>
      <c r="BI176" s="173"/>
      <c r="BJ176" s="173"/>
      <c r="BK176" s="30"/>
      <c r="BL176" s="26"/>
      <c r="BM176" s="48"/>
      <c r="BN176" s="48"/>
      <c r="BO176" s="173"/>
      <c r="BP176" s="173"/>
      <c r="BQ176" s="30"/>
      <c r="BR176" s="26"/>
      <c r="BS176" s="48"/>
      <c r="BT176" s="48"/>
      <c r="BU176" s="173"/>
      <c r="BV176" s="173"/>
      <c r="BW176" s="30"/>
      <c r="BX176" s="26"/>
      <c r="BY176" s="48"/>
      <c r="BZ176" s="48"/>
      <c r="CA176" s="173"/>
      <c r="CB176" s="173"/>
      <c r="CC176" s="30"/>
      <c r="CD176" s="26"/>
      <c r="CE176" s="48"/>
      <c r="CF176" s="48"/>
      <c r="CG176" s="173"/>
      <c r="CH176" s="173"/>
      <c r="CI176" s="30"/>
      <c r="CJ176" s="26"/>
      <c r="CK176" s="48"/>
      <c r="CL176" s="48"/>
      <c r="CM176" s="173"/>
      <c r="CN176" s="185"/>
      <c r="CO176" s="94"/>
      <c r="CP176" s="95"/>
    </row>
    <row r="177" spans="1:94" ht="49.5" customHeight="1" x14ac:dyDescent="0.2">
      <c r="A177" s="89"/>
      <c r="B177" s="90"/>
      <c r="C177" s="46"/>
      <c r="D177" s="28"/>
      <c r="E177" s="31"/>
      <c r="F177" s="47"/>
      <c r="G177" s="91"/>
      <c r="H177" s="27"/>
      <c r="I177" s="92"/>
      <c r="J177" s="92"/>
      <c r="K177" s="92">
        <f t="shared" si="4"/>
        <v>0</v>
      </c>
      <c r="L177" s="93" t="str" cm="1">
        <f t="array" ref="L177">_xlfn.IFS(K177&lt;=0,"No aplica",K177&lt;=39,"Débil",K177&lt;=59,"Necesita mejora",K177&lt;=79,"Aceptable",K177&lt;=100,"Fuerte")</f>
        <v>No aplica</v>
      </c>
      <c r="M177" s="91" t="e" cm="1">
        <f t="array" ref="M177">_xlfn.IFS(AND(G177="Bajo",L177="Fuerte"),"Bajo",AND(G177="Bajo",L177="Aceptable"),"Bajo",AND(G177="Bajo",L177="Necesita mejora"),"Moderado",AND(G177="Bajo",L177="Débil"),"Por encima del promedio",AND(G177="Moderado",L177="Fuerte"),"Bajo",AND(G177="Moderado",L177="Aceptable"),"Moderado",AND(G177="Moderado",L177="Necesita mejora"),"Por encima del promedio",AND(G177="Moderado",L177="Débil"),"Alto",AND(G177="Por encima del promedio",L177="Fuerte"),"Moderado",AND(G177="Por encima del promedio",L177="Aceptable"),"Por encima del promedio",AND(G177="Por encima del promedio",L177="Necesita mejora"),"Alto",AND(G177="Por encima del promedio",L177="Débil"),"Alto",AND(G177="Alto",L177="Fuerte"),"Por encima del promedio",AND(G177="Alto",L177="Aceptable"),"Alto",AND(G177="Alto",L177="Necesita mejora"),"Alto",AND(G177="Alto",L177="Débil"),"Alto")</f>
        <v>#N/A</v>
      </c>
      <c r="N177" s="29" t="e" cm="1">
        <f t="array" ref="N177">_xlfn.IFS(M177="Bajo","Asumir",M177="Moderado","Reducir",M177="Por encima del promedio","Evitar",M177="Alto","Evitar")</f>
        <v>#N/A</v>
      </c>
      <c r="O177" s="24"/>
      <c r="P177" s="26"/>
      <c r="Q177" s="24"/>
      <c r="R177" s="48"/>
      <c r="S177" s="48"/>
      <c r="T177" s="26"/>
      <c r="U177" s="30"/>
      <c r="V177" s="26"/>
      <c r="W177" s="48"/>
      <c r="X177" s="48"/>
      <c r="Y177" s="173"/>
      <c r="Z177" s="173"/>
      <c r="AA177" s="30"/>
      <c r="AB177" s="26"/>
      <c r="AC177" s="48"/>
      <c r="AD177" s="48"/>
      <c r="AE177" s="173"/>
      <c r="AF177" s="173"/>
      <c r="AG177" s="30"/>
      <c r="AH177" s="26"/>
      <c r="AI177" s="48"/>
      <c r="AJ177" s="48"/>
      <c r="AK177" s="173"/>
      <c r="AL177" s="173"/>
      <c r="AM177" s="30"/>
      <c r="AN177" s="26"/>
      <c r="AO177" s="48"/>
      <c r="AP177" s="48"/>
      <c r="AQ177" s="173"/>
      <c r="AR177" s="173"/>
      <c r="AS177" s="30"/>
      <c r="AT177" s="26"/>
      <c r="AU177" s="48"/>
      <c r="AV177" s="48"/>
      <c r="AW177" s="173"/>
      <c r="AX177" s="173"/>
      <c r="AY177" s="30"/>
      <c r="AZ177" s="26"/>
      <c r="BA177" s="48"/>
      <c r="BB177" s="48"/>
      <c r="BC177" s="173"/>
      <c r="BD177" s="173"/>
      <c r="BE177" s="30"/>
      <c r="BF177" s="26"/>
      <c r="BG177" s="48"/>
      <c r="BH177" s="48"/>
      <c r="BI177" s="173"/>
      <c r="BJ177" s="173"/>
      <c r="BK177" s="30"/>
      <c r="BL177" s="26"/>
      <c r="BM177" s="48"/>
      <c r="BN177" s="48"/>
      <c r="BO177" s="173"/>
      <c r="BP177" s="173"/>
      <c r="BQ177" s="30"/>
      <c r="BR177" s="26"/>
      <c r="BS177" s="48"/>
      <c r="BT177" s="48"/>
      <c r="BU177" s="173"/>
      <c r="BV177" s="173"/>
      <c r="BW177" s="30"/>
      <c r="BX177" s="26"/>
      <c r="BY177" s="48"/>
      <c r="BZ177" s="48"/>
      <c r="CA177" s="173"/>
      <c r="CB177" s="173"/>
      <c r="CC177" s="30"/>
      <c r="CD177" s="26"/>
      <c r="CE177" s="48"/>
      <c r="CF177" s="48"/>
      <c r="CG177" s="173"/>
      <c r="CH177" s="173"/>
      <c r="CI177" s="30"/>
      <c r="CJ177" s="26"/>
      <c r="CK177" s="48"/>
      <c r="CL177" s="48"/>
      <c r="CM177" s="173"/>
      <c r="CN177" s="185"/>
      <c r="CO177" s="94"/>
      <c r="CP177" s="95"/>
    </row>
    <row r="178" spans="1:94" ht="49.5" customHeight="1" x14ac:dyDescent="0.2">
      <c r="A178" s="89"/>
      <c r="B178" s="90"/>
      <c r="C178" s="46"/>
      <c r="D178" s="28"/>
      <c r="E178" s="31"/>
      <c r="F178" s="47"/>
      <c r="G178" s="91"/>
      <c r="H178" s="27"/>
      <c r="I178" s="92"/>
      <c r="J178" s="92"/>
      <c r="K178" s="92">
        <f t="shared" si="4"/>
        <v>0</v>
      </c>
      <c r="L178" s="93" t="str" cm="1">
        <f t="array" ref="L178">_xlfn.IFS(K178&lt;=0,"No aplica",K178&lt;=39,"Débil",K178&lt;=59,"Necesita mejora",K178&lt;=79,"Aceptable",K178&lt;=100,"Fuerte")</f>
        <v>No aplica</v>
      </c>
      <c r="M178" s="91" t="e" cm="1">
        <f t="array" ref="M178">_xlfn.IFS(AND(G178="Bajo",L178="Fuerte"),"Bajo",AND(G178="Bajo",L178="Aceptable"),"Bajo",AND(G178="Bajo",L178="Necesita mejora"),"Moderado",AND(G178="Bajo",L178="Débil"),"Por encima del promedio",AND(G178="Moderado",L178="Fuerte"),"Bajo",AND(G178="Moderado",L178="Aceptable"),"Moderado",AND(G178="Moderado",L178="Necesita mejora"),"Por encima del promedio",AND(G178="Moderado",L178="Débil"),"Alto",AND(G178="Por encima del promedio",L178="Fuerte"),"Moderado",AND(G178="Por encima del promedio",L178="Aceptable"),"Por encima del promedio",AND(G178="Por encima del promedio",L178="Necesita mejora"),"Alto",AND(G178="Por encima del promedio",L178="Débil"),"Alto",AND(G178="Alto",L178="Fuerte"),"Por encima del promedio",AND(G178="Alto",L178="Aceptable"),"Alto",AND(G178="Alto",L178="Necesita mejora"),"Alto",AND(G178="Alto",L178="Débil"),"Alto")</f>
        <v>#N/A</v>
      </c>
      <c r="N178" s="29" t="e" cm="1">
        <f t="array" ref="N178">_xlfn.IFS(M178="Bajo","Asumir",M178="Moderado","Reducir",M178="Por encima del promedio","Evitar",M178="Alto","Evitar")</f>
        <v>#N/A</v>
      </c>
      <c r="O178" s="24"/>
      <c r="P178" s="26"/>
      <c r="Q178" s="24"/>
      <c r="R178" s="48"/>
      <c r="S178" s="48"/>
      <c r="T178" s="26"/>
      <c r="U178" s="30"/>
      <c r="V178" s="26"/>
      <c r="W178" s="48"/>
      <c r="X178" s="48"/>
      <c r="Y178" s="173"/>
      <c r="Z178" s="173"/>
      <c r="AA178" s="30"/>
      <c r="AB178" s="26"/>
      <c r="AC178" s="48"/>
      <c r="AD178" s="48"/>
      <c r="AE178" s="173"/>
      <c r="AF178" s="173"/>
      <c r="AG178" s="30"/>
      <c r="AH178" s="26"/>
      <c r="AI178" s="48"/>
      <c r="AJ178" s="48"/>
      <c r="AK178" s="173"/>
      <c r="AL178" s="173"/>
      <c r="AM178" s="30"/>
      <c r="AN178" s="26"/>
      <c r="AO178" s="48"/>
      <c r="AP178" s="48"/>
      <c r="AQ178" s="173"/>
      <c r="AR178" s="173"/>
      <c r="AS178" s="30"/>
      <c r="AT178" s="26"/>
      <c r="AU178" s="48"/>
      <c r="AV178" s="48"/>
      <c r="AW178" s="173"/>
      <c r="AX178" s="173"/>
      <c r="AY178" s="30"/>
      <c r="AZ178" s="26"/>
      <c r="BA178" s="48"/>
      <c r="BB178" s="48"/>
      <c r="BC178" s="173"/>
      <c r="BD178" s="173"/>
      <c r="BE178" s="30"/>
      <c r="BF178" s="26"/>
      <c r="BG178" s="48"/>
      <c r="BH178" s="48"/>
      <c r="BI178" s="173"/>
      <c r="BJ178" s="173"/>
      <c r="BK178" s="30"/>
      <c r="BL178" s="26"/>
      <c r="BM178" s="48"/>
      <c r="BN178" s="48"/>
      <c r="BO178" s="173"/>
      <c r="BP178" s="173"/>
      <c r="BQ178" s="30"/>
      <c r="BR178" s="26"/>
      <c r="BS178" s="48"/>
      <c r="BT178" s="48"/>
      <c r="BU178" s="173"/>
      <c r="BV178" s="173"/>
      <c r="BW178" s="30"/>
      <c r="BX178" s="26"/>
      <c r="BY178" s="48"/>
      <c r="BZ178" s="48"/>
      <c r="CA178" s="173"/>
      <c r="CB178" s="173"/>
      <c r="CC178" s="30"/>
      <c r="CD178" s="26"/>
      <c r="CE178" s="48"/>
      <c r="CF178" s="48"/>
      <c r="CG178" s="173"/>
      <c r="CH178" s="173"/>
      <c r="CI178" s="30"/>
      <c r="CJ178" s="26"/>
      <c r="CK178" s="48"/>
      <c r="CL178" s="48"/>
      <c r="CM178" s="173"/>
      <c r="CN178" s="185"/>
      <c r="CO178" s="94"/>
      <c r="CP178" s="95"/>
    </row>
    <row r="179" spans="1:94" ht="49.5" customHeight="1" x14ac:dyDescent="0.2">
      <c r="A179" s="89"/>
      <c r="B179" s="90"/>
      <c r="C179" s="46"/>
      <c r="D179" s="28"/>
      <c r="E179" s="31"/>
      <c r="F179" s="47"/>
      <c r="G179" s="91"/>
      <c r="H179" s="27"/>
      <c r="I179" s="92"/>
      <c r="J179" s="92"/>
      <c r="K179" s="92">
        <f t="shared" si="4"/>
        <v>0</v>
      </c>
      <c r="L179" s="93" t="str" cm="1">
        <f t="array" ref="L179">_xlfn.IFS(K179&lt;=0,"No aplica",K179&lt;=39,"Débil",K179&lt;=59,"Necesita mejora",K179&lt;=79,"Aceptable",K179&lt;=100,"Fuerte")</f>
        <v>No aplica</v>
      </c>
      <c r="M179" s="91" t="e" cm="1">
        <f t="array" ref="M179">_xlfn.IFS(AND(G179="Bajo",L179="Fuerte"),"Bajo",AND(G179="Bajo",L179="Aceptable"),"Bajo",AND(G179="Bajo",L179="Necesita mejora"),"Moderado",AND(G179="Bajo",L179="Débil"),"Por encima del promedio",AND(G179="Moderado",L179="Fuerte"),"Bajo",AND(G179="Moderado",L179="Aceptable"),"Moderado",AND(G179="Moderado",L179="Necesita mejora"),"Por encima del promedio",AND(G179="Moderado",L179="Débil"),"Alto",AND(G179="Por encima del promedio",L179="Fuerte"),"Moderado",AND(G179="Por encima del promedio",L179="Aceptable"),"Por encima del promedio",AND(G179="Por encima del promedio",L179="Necesita mejora"),"Alto",AND(G179="Por encima del promedio",L179="Débil"),"Alto",AND(G179="Alto",L179="Fuerte"),"Por encima del promedio",AND(G179="Alto",L179="Aceptable"),"Alto",AND(G179="Alto",L179="Necesita mejora"),"Alto",AND(G179="Alto",L179="Débil"),"Alto")</f>
        <v>#N/A</v>
      </c>
      <c r="N179" s="29" t="e" cm="1">
        <f t="array" ref="N179">_xlfn.IFS(M179="Bajo","Asumir",M179="Moderado","Reducir",M179="Por encima del promedio","Evitar",M179="Alto","Evitar")</f>
        <v>#N/A</v>
      </c>
      <c r="O179" s="24"/>
      <c r="P179" s="26"/>
      <c r="Q179" s="24"/>
      <c r="R179" s="48"/>
      <c r="S179" s="48"/>
      <c r="T179" s="26"/>
      <c r="U179" s="30"/>
      <c r="V179" s="26"/>
      <c r="W179" s="48"/>
      <c r="X179" s="48"/>
      <c r="Y179" s="173"/>
      <c r="Z179" s="173"/>
      <c r="AA179" s="30"/>
      <c r="AB179" s="26"/>
      <c r="AC179" s="48"/>
      <c r="AD179" s="48"/>
      <c r="AE179" s="173"/>
      <c r="AF179" s="173"/>
      <c r="AG179" s="30"/>
      <c r="AH179" s="26"/>
      <c r="AI179" s="48"/>
      <c r="AJ179" s="48"/>
      <c r="AK179" s="173"/>
      <c r="AL179" s="173"/>
      <c r="AM179" s="30"/>
      <c r="AN179" s="26"/>
      <c r="AO179" s="48"/>
      <c r="AP179" s="48"/>
      <c r="AQ179" s="173"/>
      <c r="AR179" s="173"/>
      <c r="AS179" s="30"/>
      <c r="AT179" s="26"/>
      <c r="AU179" s="48"/>
      <c r="AV179" s="48"/>
      <c r="AW179" s="173"/>
      <c r="AX179" s="173"/>
      <c r="AY179" s="30"/>
      <c r="AZ179" s="26"/>
      <c r="BA179" s="48"/>
      <c r="BB179" s="48"/>
      <c r="BC179" s="173"/>
      <c r="BD179" s="173"/>
      <c r="BE179" s="30"/>
      <c r="BF179" s="26"/>
      <c r="BG179" s="48"/>
      <c r="BH179" s="48"/>
      <c r="BI179" s="173"/>
      <c r="BJ179" s="173"/>
      <c r="BK179" s="30"/>
      <c r="BL179" s="26"/>
      <c r="BM179" s="48"/>
      <c r="BN179" s="48"/>
      <c r="BO179" s="173"/>
      <c r="BP179" s="173"/>
      <c r="BQ179" s="30"/>
      <c r="BR179" s="26"/>
      <c r="BS179" s="48"/>
      <c r="BT179" s="48"/>
      <c r="BU179" s="173"/>
      <c r="BV179" s="173"/>
      <c r="BW179" s="30"/>
      <c r="BX179" s="26"/>
      <c r="BY179" s="48"/>
      <c r="BZ179" s="48"/>
      <c r="CA179" s="173"/>
      <c r="CB179" s="173"/>
      <c r="CC179" s="30"/>
      <c r="CD179" s="26"/>
      <c r="CE179" s="48"/>
      <c r="CF179" s="48"/>
      <c r="CG179" s="173"/>
      <c r="CH179" s="173"/>
      <c r="CI179" s="30"/>
      <c r="CJ179" s="26"/>
      <c r="CK179" s="48"/>
      <c r="CL179" s="48"/>
      <c r="CM179" s="173"/>
      <c r="CN179" s="185"/>
      <c r="CO179" s="94"/>
      <c r="CP179" s="95"/>
    </row>
    <row r="180" spans="1:94" ht="49.5" customHeight="1" x14ac:dyDescent="0.2">
      <c r="A180" s="89"/>
      <c r="B180" s="90"/>
      <c r="C180" s="46"/>
      <c r="D180" s="28"/>
      <c r="E180" s="31"/>
      <c r="F180" s="47"/>
      <c r="G180" s="91"/>
      <c r="H180" s="27"/>
      <c r="I180" s="92"/>
      <c r="J180" s="92"/>
      <c r="K180" s="92">
        <f t="shared" si="4"/>
        <v>0</v>
      </c>
      <c r="L180" s="93" t="str" cm="1">
        <f t="array" ref="L180">_xlfn.IFS(K180&lt;=0,"No aplica",K180&lt;=39,"Débil",K180&lt;=59,"Necesita mejora",K180&lt;=79,"Aceptable",K180&lt;=100,"Fuerte")</f>
        <v>No aplica</v>
      </c>
      <c r="M180" s="91" t="e" cm="1">
        <f t="array" ref="M180">_xlfn.IFS(AND(G180="Bajo",L180="Fuerte"),"Bajo",AND(G180="Bajo",L180="Aceptable"),"Bajo",AND(G180="Bajo",L180="Necesita mejora"),"Moderado",AND(G180="Bajo",L180="Débil"),"Por encima del promedio",AND(G180="Moderado",L180="Fuerte"),"Bajo",AND(G180="Moderado",L180="Aceptable"),"Moderado",AND(G180="Moderado",L180="Necesita mejora"),"Por encima del promedio",AND(G180="Moderado",L180="Débil"),"Alto",AND(G180="Por encima del promedio",L180="Fuerte"),"Moderado",AND(G180="Por encima del promedio",L180="Aceptable"),"Por encima del promedio",AND(G180="Por encima del promedio",L180="Necesita mejora"),"Alto",AND(G180="Por encima del promedio",L180="Débil"),"Alto",AND(G180="Alto",L180="Fuerte"),"Por encima del promedio",AND(G180="Alto",L180="Aceptable"),"Alto",AND(G180="Alto",L180="Necesita mejora"),"Alto",AND(G180="Alto",L180="Débil"),"Alto")</f>
        <v>#N/A</v>
      </c>
      <c r="N180" s="29" t="e" cm="1">
        <f t="array" ref="N180">_xlfn.IFS(M180="Bajo","Asumir",M180="Moderado","Reducir",M180="Por encima del promedio","Evitar",M180="Alto","Evitar")</f>
        <v>#N/A</v>
      </c>
      <c r="O180" s="24"/>
      <c r="P180" s="26"/>
      <c r="Q180" s="24"/>
      <c r="R180" s="48"/>
      <c r="S180" s="48"/>
      <c r="T180" s="26"/>
      <c r="U180" s="30"/>
      <c r="V180" s="26"/>
      <c r="W180" s="48"/>
      <c r="X180" s="48"/>
      <c r="Y180" s="173"/>
      <c r="Z180" s="173"/>
      <c r="AA180" s="30"/>
      <c r="AB180" s="26"/>
      <c r="AC180" s="48"/>
      <c r="AD180" s="48"/>
      <c r="AE180" s="173"/>
      <c r="AF180" s="173"/>
      <c r="AG180" s="30"/>
      <c r="AH180" s="26"/>
      <c r="AI180" s="48"/>
      <c r="AJ180" s="48"/>
      <c r="AK180" s="173"/>
      <c r="AL180" s="173"/>
      <c r="AM180" s="30"/>
      <c r="AN180" s="26"/>
      <c r="AO180" s="48"/>
      <c r="AP180" s="48"/>
      <c r="AQ180" s="173"/>
      <c r="AR180" s="173"/>
      <c r="AS180" s="30"/>
      <c r="AT180" s="26"/>
      <c r="AU180" s="48"/>
      <c r="AV180" s="48"/>
      <c r="AW180" s="173"/>
      <c r="AX180" s="173"/>
      <c r="AY180" s="30"/>
      <c r="AZ180" s="26"/>
      <c r="BA180" s="48"/>
      <c r="BB180" s="48"/>
      <c r="BC180" s="173"/>
      <c r="BD180" s="173"/>
      <c r="BE180" s="30"/>
      <c r="BF180" s="26"/>
      <c r="BG180" s="48"/>
      <c r="BH180" s="48"/>
      <c r="BI180" s="173"/>
      <c r="BJ180" s="173"/>
      <c r="BK180" s="30"/>
      <c r="BL180" s="26"/>
      <c r="BM180" s="48"/>
      <c r="BN180" s="48"/>
      <c r="BO180" s="173"/>
      <c r="BP180" s="173"/>
      <c r="BQ180" s="30"/>
      <c r="BR180" s="26"/>
      <c r="BS180" s="48"/>
      <c r="BT180" s="48"/>
      <c r="BU180" s="173"/>
      <c r="BV180" s="173"/>
      <c r="BW180" s="30"/>
      <c r="BX180" s="26"/>
      <c r="BY180" s="48"/>
      <c r="BZ180" s="48"/>
      <c r="CA180" s="173"/>
      <c r="CB180" s="173"/>
      <c r="CC180" s="30"/>
      <c r="CD180" s="26"/>
      <c r="CE180" s="48"/>
      <c r="CF180" s="48"/>
      <c r="CG180" s="173"/>
      <c r="CH180" s="173"/>
      <c r="CI180" s="30"/>
      <c r="CJ180" s="26"/>
      <c r="CK180" s="48"/>
      <c r="CL180" s="48"/>
      <c r="CM180" s="173"/>
      <c r="CN180" s="185"/>
      <c r="CO180" s="94"/>
      <c r="CP180" s="95"/>
    </row>
    <row r="181" spans="1:94" ht="49.5" customHeight="1" x14ac:dyDescent="0.2">
      <c r="A181" s="89"/>
      <c r="B181" s="90"/>
      <c r="C181" s="46"/>
      <c r="D181" s="28"/>
      <c r="E181" s="31"/>
      <c r="F181" s="47"/>
      <c r="G181" s="91"/>
      <c r="H181" s="27"/>
      <c r="I181" s="92"/>
      <c r="J181" s="92"/>
      <c r="K181" s="92">
        <f t="shared" si="4"/>
        <v>0</v>
      </c>
      <c r="L181" s="93" t="str" cm="1">
        <f t="array" ref="L181">_xlfn.IFS(K181&lt;=0,"No aplica",K181&lt;=39,"Débil",K181&lt;=59,"Necesita mejora",K181&lt;=79,"Aceptable",K181&lt;=100,"Fuerte")</f>
        <v>No aplica</v>
      </c>
      <c r="M181" s="91" t="e" cm="1">
        <f t="array" ref="M181">_xlfn.IFS(AND(G181="Bajo",L181="Fuerte"),"Bajo",AND(G181="Bajo",L181="Aceptable"),"Bajo",AND(G181="Bajo",L181="Necesita mejora"),"Moderado",AND(G181="Bajo",L181="Débil"),"Por encima del promedio",AND(G181="Moderado",L181="Fuerte"),"Bajo",AND(G181="Moderado",L181="Aceptable"),"Moderado",AND(G181="Moderado",L181="Necesita mejora"),"Por encima del promedio",AND(G181="Moderado",L181="Débil"),"Alto",AND(G181="Por encima del promedio",L181="Fuerte"),"Moderado",AND(G181="Por encima del promedio",L181="Aceptable"),"Por encima del promedio",AND(G181="Por encima del promedio",L181="Necesita mejora"),"Alto",AND(G181="Por encima del promedio",L181="Débil"),"Alto",AND(G181="Alto",L181="Fuerte"),"Por encima del promedio",AND(G181="Alto",L181="Aceptable"),"Alto",AND(G181="Alto",L181="Necesita mejora"),"Alto",AND(G181="Alto",L181="Débil"),"Alto")</f>
        <v>#N/A</v>
      </c>
      <c r="N181" s="29" t="e" cm="1">
        <f t="array" ref="N181">_xlfn.IFS(M181="Bajo","Asumir",M181="Moderado","Reducir",M181="Por encima del promedio","Evitar",M181="Alto","Evitar")</f>
        <v>#N/A</v>
      </c>
      <c r="O181" s="24"/>
      <c r="P181" s="26"/>
      <c r="Q181" s="24"/>
      <c r="R181" s="48"/>
      <c r="S181" s="48"/>
      <c r="T181" s="26"/>
      <c r="U181" s="30"/>
      <c r="V181" s="26"/>
      <c r="W181" s="48"/>
      <c r="X181" s="48"/>
      <c r="Y181" s="173"/>
      <c r="Z181" s="173"/>
      <c r="AA181" s="30"/>
      <c r="AB181" s="26"/>
      <c r="AC181" s="48"/>
      <c r="AD181" s="48"/>
      <c r="AE181" s="173"/>
      <c r="AF181" s="173"/>
      <c r="AG181" s="30"/>
      <c r="AH181" s="26"/>
      <c r="AI181" s="48"/>
      <c r="AJ181" s="48"/>
      <c r="AK181" s="173"/>
      <c r="AL181" s="173"/>
      <c r="AM181" s="30"/>
      <c r="AN181" s="26"/>
      <c r="AO181" s="48"/>
      <c r="AP181" s="48"/>
      <c r="AQ181" s="173"/>
      <c r="AR181" s="173"/>
      <c r="AS181" s="30"/>
      <c r="AT181" s="26"/>
      <c r="AU181" s="48"/>
      <c r="AV181" s="48"/>
      <c r="AW181" s="173"/>
      <c r="AX181" s="173"/>
      <c r="AY181" s="30"/>
      <c r="AZ181" s="26"/>
      <c r="BA181" s="48"/>
      <c r="BB181" s="48"/>
      <c r="BC181" s="173"/>
      <c r="BD181" s="173"/>
      <c r="BE181" s="30"/>
      <c r="BF181" s="26"/>
      <c r="BG181" s="48"/>
      <c r="BH181" s="48"/>
      <c r="BI181" s="173"/>
      <c r="BJ181" s="173"/>
      <c r="BK181" s="30"/>
      <c r="BL181" s="26"/>
      <c r="BM181" s="48"/>
      <c r="BN181" s="48"/>
      <c r="BO181" s="173"/>
      <c r="BP181" s="173"/>
      <c r="BQ181" s="30"/>
      <c r="BR181" s="26"/>
      <c r="BS181" s="48"/>
      <c r="BT181" s="48"/>
      <c r="BU181" s="173"/>
      <c r="BV181" s="173"/>
      <c r="BW181" s="30"/>
      <c r="BX181" s="26"/>
      <c r="BY181" s="48"/>
      <c r="BZ181" s="48"/>
      <c r="CA181" s="173"/>
      <c r="CB181" s="173"/>
      <c r="CC181" s="30"/>
      <c r="CD181" s="26"/>
      <c r="CE181" s="48"/>
      <c r="CF181" s="48"/>
      <c r="CG181" s="173"/>
      <c r="CH181" s="173"/>
      <c r="CI181" s="30"/>
      <c r="CJ181" s="26"/>
      <c r="CK181" s="48"/>
      <c r="CL181" s="48"/>
      <c r="CM181" s="173"/>
      <c r="CN181" s="185"/>
      <c r="CO181" s="94"/>
      <c r="CP181" s="95"/>
    </row>
    <row r="182" spans="1:94" ht="49.5" customHeight="1" x14ac:dyDescent="0.2">
      <c r="A182" s="89"/>
      <c r="B182" s="90"/>
      <c r="C182" s="46"/>
      <c r="D182" s="28"/>
      <c r="E182" s="31"/>
      <c r="F182" s="47"/>
      <c r="G182" s="91"/>
      <c r="H182" s="27"/>
      <c r="I182" s="92"/>
      <c r="J182" s="92"/>
      <c r="K182" s="92">
        <f t="shared" si="4"/>
        <v>0</v>
      </c>
      <c r="L182" s="93" t="str" cm="1">
        <f t="array" ref="L182">_xlfn.IFS(K182&lt;=0,"No aplica",K182&lt;=39,"Débil",K182&lt;=59,"Necesita mejora",K182&lt;=79,"Aceptable",K182&lt;=100,"Fuerte")</f>
        <v>No aplica</v>
      </c>
      <c r="M182" s="91" t="e" cm="1">
        <f t="array" ref="M182">_xlfn.IFS(AND(G182="Bajo",L182="Fuerte"),"Bajo",AND(G182="Bajo",L182="Aceptable"),"Bajo",AND(G182="Bajo",L182="Necesita mejora"),"Moderado",AND(G182="Bajo",L182="Débil"),"Por encima del promedio",AND(G182="Moderado",L182="Fuerte"),"Bajo",AND(G182="Moderado",L182="Aceptable"),"Moderado",AND(G182="Moderado",L182="Necesita mejora"),"Por encima del promedio",AND(G182="Moderado",L182="Débil"),"Alto",AND(G182="Por encima del promedio",L182="Fuerte"),"Moderado",AND(G182="Por encima del promedio",L182="Aceptable"),"Por encima del promedio",AND(G182="Por encima del promedio",L182="Necesita mejora"),"Alto",AND(G182="Por encima del promedio",L182="Débil"),"Alto",AND(G182="Alto",L182="Fuerte"),"Por encima del promedio",AND(G182="Alto",L182="Aceptable"),"Alto",AND(G182="Alto",L182="Necesita mejora"),"Alto",AND(G182="Alto",L182="Débil"),"Alto")</f>
        <v>#N/A</v>
      </c>
      <c r="N182" s="29" t="e" cm="1">
        <f t="array" ref="N182">_xlfn.IFS(M182="Bajo","Asumir",M182="Moderado","Reducir",M182="Por encima del promedio","Evitar",M182="Alto","Evitar")</f>
        <v>#N/A</v>
      </c>
      <c r="O182" s="24"/>
      <c r="P182" s="26"/>
      <c r="Q182" s="24"/>
      <c r="R182" s="48"/>
      <c r="S182" s="48"/>
      <c r="T182" s="26"/>
      <c r="U182" s="30"/>
      <c r="V182" s="26"/>
      <c r="W182" s="48"/>
      <c r="X182" s="48"/>
      <c r="Y182" s="173"/>
      <c r="Z182" s="173"/>
      <c r="AA182" s="30"/>
      <c r="AB182" s="26"/>
      <c r="AC182" s="48"/>
      <c r="AD182" s="48"/>
      <c r="AE182" s="173"/>
      <c r="AF182" s="173"/>
      <c r="AG182" s="30"/>
      <c r="AH182" s="26"/>
      <c r="AI182" s="48"/>
      <c r="AJ182" s="48"/>
      <c r="AK182" s="173"/>
      <c r="AL182" s="173"/>
      <c r="AM182" s="30"/>
      <c r="AN182" s="26"/>
      <c r="AO182" s="48"/>
      <c r="AP182" s="48"/>
      <c r="AQ182" s="173"/>
      <c r="AR182" s="173"/>
      <c r="AS182" s="30"/>
      <c r="AT182" s="26"/>
      <c r="AU182" s="48"/>
      <c r="AV182" s="48"/>
      <c r="AW182" s="173"/>
      <c r="AX182" s="173"/>
      <c r="AY182" s="30"/>
      <c r="AZ182" s="26"/>
      <c r="BA182" s="48"/>
      <c r="BB182" s="48"/>
      <c r="BC182" s="173"/>
      <c r="BD182" s="173"/>
      <c r="BE182" s="30"/>
      <c r="BF182" s="26"/>
      <c r="BG182" s="48"/>
      <c r="BH182" s="48"/>
      <c r="BI182" s="173"/>
      <c r="BJ182" s="173"/>
      <c r="BK182" s="30"/>
      <c r="BL182" s="26"/>
      <c r="BM182" s="48"/>
      <c r="BN182" s="48"/>
      <c r="BO182" s="173"/>
      <c r="BP182" s="173"/>
      <c r="BQ182" s="30"/>
      <c r="BR182" s="26"/>
      <c r="BS182" s="48"/>
      <c r="BT182" s="48"/>
      <c r="BU182" s="173"/>
      <c r="BV182" s="173"/>
      <c r="BW182" s="30"/>
      <c r="BX182" s="26"/>
      <c r="BY182" s="48"/>
      <c r="BZ182" s="48"/>
      <c r="CA182" s="173"/>
      <c r="CB182" s="173"/>
      <c r="CC182" s="30"/>
      <c r="CD182" s="26"/>
      <c r="CE182" s="48"/>
      <c r="CF182" s="48"/>
      <c r="CG182" s="173"/>
      <c r="CH182" s="173"/>
      <c r="CI182" s="30"/>
      <c r="CJ182" s="26"/>
      <c r="CK182" s="48"/>
      <c r="CL182" s="48"/>
      <c r="CM182" s="173"/>
      <c r="CN182" s="185"/>
      <c r="CO182" s="94"/>
      <c r="CP182" s="95"/>
    </row>
    <row r="183" spans="1:94" ht="49.5" customHeight="1" x14ac:dyDescent="0.2">
      <c r="A183" s="89"/>
      <c r="B183" s="90"/>
      <c r="C183" s="46"/>
      <c r="D183" s="28"/>
      <c r="E183" s="31"/>
      <c r="F183" s="47"/>
      <c r="G183" s="91"/>
      <c r="H183" s="27"/>
      <c r="I183" s="92"/>
      <c r="J183" s="92"/>
      <c r="K183" s="92">
        <f t="shared" si="4"/>
        <v>0</v>
      </c>
      <c r="L183" s="93" t="str" cm="1">
        <f t="array" ref="L183">_xlfn.IFS(K183&lt;=0,"No aplica",K183&lt;=39,"Débil",K183&lt;=59,"Necesita mejora",K183&lt;=79,"Aceptable",K183&lt;=100,"Fuerte")</f>
        <v>No aplica</v>
      </c>
      <c r="M183" s="91" t="e" cm="1">
        <f t="array" ref="M183">_xlfn.IFS(AND(G183="Bajo",L183="Fuerte"),"Bajo",AND(G183="Bajo",L183="Aceptable"),"Bajo",AND(G183="Bajo",L183="Necesita mejora"),"Moderado",AND(G183="Bajo",L183="Débil"),"Por encima del promedio",AND(G183="Moderado",L183="Fuerte"),"Bajo",AND(G183="Moderado",L183="Aceptable"),"Moderado",AND(G183="Moderado",L183="Necesita mejora"),"Por encima del promedio",AND(G183="Moderado",L183="Débil"),"Alto",AND(G183="Por encima del promedio",L183="Fuerte"),"Moderado",AND(G183="Por encima del promedio",L183="Aceptable"),"Por encima del promedio",AND(G183="Por encima del promedio",L183="Necesita mejora"),"Alto",AND(G183="Por encima del promedio",L183="Débil"),"Alto",AND(G183="Alto",L183="Fuerte"),"Por encima del promedio",AND(G183="Alto",L183="Aceptable"),"Alto",AND(G183="Alto",L183="Necesita mejora"),"Alto",AND(G183="Alto",L183="Débil"),"Alto")</f>
        <v>#N/A</v>
      </c>
      <c r="N183" s="29" t="e" cm="1">
        <f t="array" ref="N183">_xlfn.IFS(M183="Bajo","Asumir",M183="Moderado","Reducir",M183="Por encima del promedio","Evitar",M183="Alto","Evitar")</f>
        <v>#N/A</v>
      </c>
      <c r="O183" s="24"/>
      <c r="P183" s="26"/>
      <c r="Q183" s="24"/>
      <c r="R183" s="48"/>
      <c r="S183" s="48"/>
      <c r="T183" s="26"/>
      <c r="U183" s="30"/>
      <c r="V183" s="26"/>
      <c r="W183" s="48"/>
      <c r="X183" s="48"/>
      <c r="Y183" s="173"/>
      <c r="Z183" s="173"/>
      <c r="AA183" s="30"/>
      <c r="AB183" s="26"/>
      <c r="AC183" s="48"/>
      <c r="AD183" s="48"/>
      <c r="AE183" s="173"/>
      <c r="AF183" s="173"/>
      <c r="AG183" s="30"/>
      <c r="AH183" s="26"/>
      <c r="AI183" s="48"/>
      <c r="AJ183" s="48"/>
      <c r="AK183" s="173"/>
      <c r="AL183" s="173"/>
      <c r="AM183" s="30"/>
      <c r="AN183" s="26"/>
      <c r="AO183" s="48"/>
      <c r="AP183" s="48"/>
      <c r="AQ183" s="173"/>
      <c r="AR183" s="173"/>
      <c r="AS183" s="30"/>
      <c r="AT183" s="26"/>
      <c r="AU183" s="48"/>
      <c r="AV183" s="48"/>
      <c r="AW183" s="173"/>
      <c r="AX183" s="173"/>
      <c r="AY183" s="30"/>
      <c r="AZ183" s="26"/>
      <c r="BA183" s="48"/>
      <c r="BB183" s="48"/>
      <c r="BC183" s="173"/>
      <c r="BD183" s="173"/>
      <c r="BE183" s="30"/>
      <c r="BF183" s="26"/>
      <c r="BG183" s="48"/>
      <c r="BH183" s="48"/>
      <c r="BI183" s="173"/>
      <c r="BJ183" s="173"/>
      <c r="BK183" s="30"/>
      <c r="BL183" s="26"/>
      <c r="BM183" s="48"/>
      <c r="BN183" s="48"/>
      <c r="BO183" s="173"/>
      <c r="BP183" s="173"/>
      <c r="BQ183" s="30"/>
      <c r="BR183" s="26"/>
      <c r="BS183" s="48"/>
      <c r="BT183" s="48"/>
      <c r="BU183" s="173"/>
      <c r="BV183" s="173"/>
      <c r="BW183" s="30"/>
      <c r="BX183" s="26"/>
      <c r="BY183" s="48"/>
      <c r="BZ183" s="48"/>
      <c r="CA183" s="173"/>
      <c r="CB183" s="173"/>
      <c r="CC183" s="30"/>
      <c r="CD183" s="26"/>
      <c r="CE183" s="48"/>
      <c r="CF183" s="48"/>
      <c r="CG183" s="173"/>
      <c r="CH183" s="173"/>
      <c r="CI183" s="30"/>
      <c r="CJ183" s="26"/>
      <c r="CK183" s="48"/>
      <c r="CL183" s="48"/>
      <c r="CM183" s="173"/>
      <c r="CN183" s="185"/>
      <c r="CO183" s="94"/>
      <c r="CP183" s="95"/>
    </row>
    <row r="184" spans="1:94" ht="49.5" customHeight="1" x14ac:dyDescent="0.2">
      <c r="A184" s="89"/>
      <c r="B184" s="90"/>
      <c r="C184" s="46"/>
      <c r="D184" s="28"/>
      <c r="E184" s="31"/>
      <c r="F184" s="47"/>
      <c r="G184" s="91"/>
      <c r="H184" s="27"/>
      <c r="I184" s="92"/>
      <c r="J184" s="92"/>
      <c r="K184" s="92">
        <f t="shared" si="4"/>
        <v>0</v>
      </c>
      <c r="L184" s="93" t="str" cm="1">
        <f t="array" ref="L184">_xlfn.IFS(K184&lt;=0,"No aplica",K184&lt;=39,"Débil",K184&lt;=59,"Necesita mejora",K184&lt;=79,"Aceptable",K184&lt;=100,"Fuerte")</f>
        <v>No aplica</v>
      </c>
      <c r="M184" s="91" t="e" cm="1">
        <f t="array" ref="M184">_xlfn.IFS(AND(G184="Bajo",L184="Fuerte"),"Bajo",AND(G184="Bajo",L184="Aceptable"),"Bajo",AND(G184="Bajo",L184="Necesita mejora"),"Moderado",AND(G184="Bajo",L184="Débil"),"Por encima del promedio",AND(G184="Moderado",L184="Fuerte"),"Bajo",AND(G184="Moderado",L184="Aceptable"),"Moderado",AND(G184="Moderado",L184="Necesita mejora"),"Por encima del promedio",AND(G184="Moderado",L184="Débil"),"Alto",AND(G184="Por encima del promedio",L184="Fuerte"),"Moderado",AND(G184="Por encima del promedio",L184="Aceptable"),"Por encima del promedio",AND(G184="Por encima del promedio",L184="Necesita mejora"),"Alto",AND(G184="Por encima del promedio",L184="Débil"),"Alto",AND(G184="Alto",L184="Fuerte"),"Por encima del promedio",AND(G184="Alto",L184="Aceptable"),"Alto",AND(G184="Alto",L184="Necesita mejora"),"Alto",AND(G184="Alto",L184="Débil"),"Alto")</f>
        <v>#N/A</v>
      </c>
      <c r="N184" s="29" t="e" cm="1">
        <f t="array" ref="N184">_xlfn.IFS(M184="Bajo","Asumir",M184="Moderado","Reducir",M184="Por encima del promedio","Evitar",M184="Alto","Evitar")</f>
        <v>#N/A</v>
      </c>
      <c r="O184" s="24"/>
      <c r="P184" s="26"/>
      <c r="Q184" s="24"/>
      <c r="R184" s="48"/>
      <c r="S184" s="48"/>
      <c r="T184" s="26"/>
      <c r="U184" s="30"/>
      <c r="V184" s="26"/>
      <c r="W184" s="48"/>
      <c r="X184" s="48"/>
      <c r="Y184" s="173"/>
      <c r="Z184" s="173"/>
      <c r="AA184" s="30"/>
      <c r="AB184" s="26"/>
      <c r="AC184" s="48"/>
      <c r="AD184" s="48"/>
      <c r="AE184" s="173"/>
      <c r="AF184" s="173"/>
      <c r="AG184" s="30"/>
      <c r="AH184" s="26"/>
      <c r="AI184" s="48"/>
      <c r="AJ184" s="48"/>
      <c r="AK184" s="173"/>
      <c r="AL184" s="173"/>
      <c r="AM184" s="30"/>
      <c r="AN184" s="26"/>
      <c r="AO184" s="48"/>
      <c r="AP184" s="48"/>
      <c r="AQ184" s="173"/>
      <c r="AR184" s="173"/>
      <c r="AS184" s="30"/>
      <c r="AT184" s="26"/>
      <c r="AU184" s="48"/>
      <c r="AV184" s="48"/>
      <c r="AW184" s="173"/>
      <c r="AX184" s="173"/>
      <c r="AY184" s="30"/>
      <c r="AZ184" s="26"/>
      <c r="BA184" s="48"/>
      <c r="BB184" s="48"/>
      <c r="BC184" s="173"/>
      <c r="BD184" s="173"/>
      <c r="BE184" s="30"/>
      <c r="BF184" s="26"/>
      <c r="BG184" s="48"/>
      <c r="BH184" s="48"/>
      <c r="BI184" s="173"/>
      <c r="BJ184" s="173"/>
      <c r="BK184" s="30"/>
      <c r="BL184" s="26"/>
      <c r="BM184" s="48"/>
      <c r="BN184" s="48"/>
      <c r="BO184" s="173"/>
      <c r="BP184" s="173"/>
      <c r="BQ184" s="30"/>
      <c r="BR184" s="26"/>
      <c r="BS184" s="48"/>
      <c r="BT184" s="48"/>
      <c r="BU184" s="173"/>
      <c r="BV184" s="173"/>
      <c r="BW184" s="30"/>
      <c r="BX184" s="26"/>
      <c r="BY184" s="48"/>
      <c r="BZ184" s="48"/>
      <c r="CA184" s="173"/>
      <c r="CB184" s="173"/>
      <c r="CC184" s="30"/>
      <c r="CD184" s="26"/>
      <c r="CE184" s="48"/>
      <c r="CF184" s="48"/>
      <c r="CG184" s="173"/>
      <c r="CH184" s="173"/>
      <c r="CI184" s="30"/>
      <c r="CJ184" s="26"/>
      <c r="CK184" s="48"/>
      <c r="CL184" s="48"/>
      <c r="CM184" s="173"/>
      <c r="CN184" s="185"/>
      <c r="CO184" s="94"/>
      <c r="CP184" s="95"/>
    </row>
    <row r="185" spans="1:94" ht="49.5" customHeight="1" x14ac:dyDescent="0.2">
      <c r="A185" s="89"/>
      <c r="B185" s="90"/>
      <c r="C185" s="46"/>
      <c r="D185" s="28"/>
      <c r="E185" s="31"/>
      <c r="F185" s="47"/>
      <c r="G185" s="91"/>
      <c r="H185" s="27"/>
      <c r="I185" s="92"/>
      <c r="J185" s="92"/>
      <c r="K185" s="92">
        <f t="shared" si="4"/>
        <v>0</v>
      </c>
      <c r="L185" s="93" t="str" cm="1">
        <f t="array" ref="L185">_xlfn.IFS(K185&lt;=0,"No aplica",K185&lt;=39,"Débil",K185&lt;=59,"Necesita mejora",K185&lt;=79,"Aceptable",K185&lt;=100,"Fuerte")</f>
        <v>No aplica</v>
      </c>
      <c r="M185" s="91" t="e" cm="1">
        <f t="array" ref="M185">_xlfn.IFS(AND(G185="Bajo",L185="Fuerte"),"Bajo",AND(G185="Bajo",L185="Aceptable"),"Bajo",AND(G185="Bajo",L185="Necesita mejora"),"Moderado",AND(G185="Bajo",L185="Débil"),"Por encima del promedio",AND(G185="Moderado",L185="Fuerte"),"Bajo",AND(G185="Moderado",L185="Aceptable"),"Moderado",AND(G185="Moderado",L185="Necesita mejora"),"Por encima del promedio",AND(G185="Moderado",L185="Débil"),"Alto",AND(G185="Por encima del promedio",L185="Fuerte"),"Moderado",AND(G185="Por encima del promedio",L185="Aceptable"),"Por encima del promedio",AND(G185="Por encima del promedio",L185="Necesita mejora"),"Alto",AND(G185="Por encima del promedio",L185="Débil"),"Alto",AND(G185="Alto",L185="Fuerte"),"Por encima del promedio",AND(G185="Alto",L185="Aceptable"),"Alto",AND(G185="Alto",L185="Necesita mejora"),"Alto",AND(G185="Alto",L185="Débil"),"Alto")</f>
        <v>#N/A</v>
      </c>
      <c r="N185" s="29" t="e" cm="1">
        <f t="array" ref="N185">_xlfn.IFS(M185="Bajo","Asumir",M185="Moderado","Reducir",M185="Por encima del promedio","Evitar",M185="Alto","Evitar")</f>
        <v>#N/A</v>
      </c>
      <c r="O185" s="24"/>
      <c r="P185" s="26"/>
      <c r="Q185" s="24"/>
      <c r="R185" s="48"/>
      <c r="S185" s="48"/>
      <c r="T185" s="26"/>
      <c r="U185" s="30"/>
      <c r="V185" s="26"/>
      <c r="W185" s="48"/>
      <c r="X185" s="48"/>
      <c r="Y185" s="173"/>
      <c r="Z185" s="173"/>
      <c r="AA185" s="30"/>
      <c r="AB185" s="26"/>
      <c r="AC185" s="48"/>
      <c r="AD185" s="48"/>
      <c r="AE185" s="173"/>
      <c r="AF185" s="173"/>
      <c r="AG185" s="30"/>
      <c r="AH185" s="26"/>
      <c r="AI185" s="48"/>
      <c r="AJ185" s="48"/>
      <c r="AK185" s="173"/>
      <c r="AL185" s="173"/>
      <c r="AM185" s="30"/>
      <c r="AN185" s="26"/>
      <c r="AO185" s="48"/>
      <c r="AP185" s="48"/>
      <c r="AQ185" s="173"/>
      <c r="AR185" s="173"/>
      <c r="AS185" s="30"/>
      <c r="AT185" s="26"/>
      <c r="AU185" s="48"/>
      <c r="AV185" s="48"/>
      <c r="AW185" s="173"/>
      <c r="AX185" s="173"/>
      <c r="AY185" s="30"/>
      <c r="AZ185" s="26"/>
      <c r="BA185" s="48"/>
      <c r="BB185" s="48"/>
      <c r="BC185" s="173"/>
      <c r="BD185" s="173"/>
      <c r="BE185" s="30"/>
      <c r="BF185" s="26"/>
      <c r="BG185" s="48"/>
      <c r="BH185" s="48"/>
      <c r="BI185" s="173"/>
      <c r="BJ185" s="173"/>
      <c r="BK185" s="30"/>
      <c r="BL185" s="26"/>
      <c r="BM185" s="48"/>
      <c r="BN185" s="48"/>
      <c r="BO185" s="173"/>
      <c r="BP185" s="173"/>
      <c r="BQ185" s="30"/>
      <c r="BR185" s="26"/>
      <c r="BS185" s="48"/>
      <c r="BT185" s="48"/>
      <c r="BU185" s="173"/>
      <c r="BV185" s="173"/>
      <c r="BW185" s="30"/>
      <c r="BX185" s="26"/>
      <c r="BY185" s="48"/>
      <c r="BZ185" s="48"/>
      <c r="CA185" s="173"/>
      <c r="CB185" s="173"/>
      <c r="CC185" s="30"/>
      <c r="CD185" s="26"/>
      <c r="CE185" s="48"/>
      <c r="CF185" s="48"/>
      <c r="CG185" s="173"/>
      <c r="CH185" s="173"/>
      <c r="CI185" s="30"/>
      <c r="CJ185" s="26"/>
      <c r="CK185" s="48"/>
      <c r="CL185" s="48"/>
      <c r="CM185" s="173"/>
      <c r="CN185" s="185"/>
      <c r="CO185" s="94"/>
      <c r="CP185" s="95"/>
    </row>
    <row r="186" spans="1:94" ht="49.5" customHeight="1" x14ac:dyDescent="0.2">
      <c r="A186" s="89"/>
      <c r="B186" s="90"/>
      <c r="C186" s="46"/>
      <c r="D186" s="28"/>
      <c r="E186" s="31"/>
      <c r="F186" s="47"/>
      <c r="G186" s="91"/>
      <c r="H186" s="27"/>
      <c r="I186" s="92"/>
      <c r="J186" s="92"/>
      <c r="K186" s="92">
        <f t="shared" si="4"/>
        <v>0</v>
      </c>
      <c r="L186" s="93" t="str" cm="1">
        <f t="array" ref="L186">_xlfn.IFS(K186&lt;=0,"No aplica",K186&lt;=39,"Débil",K186&lt;=59,"Necesita mejora",K186&lt;=79,"Aceptable",K186&lt;=100,"Fuerte")</f>
        <v>No aplica</v>
      </c>
      <c r="M186" s="91" t="e" cm="1">
        <f t="array" ref="M186">_xlfn.IFS(AND(G186="Bajo",L186="Fuerte"),"Bajo",AND(G186="Bajo",L186="Aceptable"),"Bajo",AND(G186="Bajo",L186="Necesita mejora"),"Moderado",AND(G186="Bajo",L186="Débil"),"Por encima del promedio",AND(G186="Moderado",L186="Fuerte"),"Bajo",AND(G186="Moderado",L186="Aceptable"),"Moderado",AND(G186="Moderado",L186="Necesita mejora"),"Por encima del promedio",AND(G186="Moderado",L186="Débil"),"Alto",AND(G186="Por encima del promedio",L186="Fuerte"),"Moderado",AND(G186="Por encima del promedio",L186="Aceptable"),"Por encima del promedio",AND(G186="Por encima del promedio",L186="Necesita mejora"),"Alto",AND(G186="Por encima del promedio",L186="Débil"),"Alto",AND(G186="Alto",L186="Fuerte"),"Por encima del promedio",AND(G186="Alto",L186="Aceptable"),"Alto",AND(G186="Alto",L186="Necesita mejora"),"Alto",AND(G186="Alto",L186="Débil"),"Alto")</f>
        <v>#N/A</v>
      </c>
      <c r="N186" s="29" t="e" cm="1">
        <f t="array" ref="N186">_xlfn.IFS(M186="Bajo","Asumir",M186="Moderado","Reducir",M186="Por encima del promedio","Evitar",M186="Alto","Evitar")</f>
        <v>#N/A</v>
      </c>
      <c r="O186" s="24"/>
      <c r="P186" s="26"/>
      <c r="Q186" s="24"/>
      <c r="R186" s="48"/>
      <c r="S186" s="48"/>
      <c r="T186" s="26"/>
      <c r="U186" s="30"/>
      <c r="V186" s="26"/>
      <c r="W186" s="48"/>
      <c r="X186" s="48"/>
      <c r="Y186" s="173"/>
      <c r="Z186" s="173"/>
      <c r="AA186" s="30"/>
      <c r="AB186" s="26"/>
      <c r="AC186" s="48"/>
      <c r="AD186" s="48"/>
      <c r="AE186" s="173"/>
      <c r="AF186" s="173"/>
      <c r="AG186" s="30"/>
      <c r="AH186" s="26"/>
      <c r="AI186" s="48"/>
      <c r="AJ186" s="48"/>
      <c r="AK186" s="173"/>
      <c r="AL186" s="173"/>
      <c r="AM186" s="30"/>
      <c r="AN186" s="26"/>
      <c r="AO186" s="48"/>
      <c r="AP186" s="48"/>
      <c r="AQ186" s="173"/>
      <c r="AR186" s="173"/>
      <c r="AS186" s="30"/>
      <c r="AT186" s="26"/>
      <c r="AU186" s="48"/>
      <c r="AV186" s="48"/>
      <c r="AW186" s="173"/>
      <c r="AX186" s="173"/>
      <c r="AY186" s="30"/>
      <c r="AZ186" s="26"/>
      <c r="BA186" s="48"/>
      <c r="BB186" s="48"/>
      <c r="BC186" s="173"/>
      <c r="BD186" s="173"/>
      <c r="BE186" s="30"/>
      <c r="BF186" s="26"/>
      <c r="BG186" s="48"/>
      <c r="BH186" s="48"/>
      <c r="BI186" s="173"/>
      <c r="BJ186" s="173"/>
      <c r="BK186" s="30"/>
      <c r="BL186" s="26"/>
      <c r="BM186" s="48"/>
      <c r="BN186" s="48"/>
      <c r="BO186" s="173"/>
      <c r="BP186" s="173"/>
      <c r="BQ186" s="30"/>
      <c r="BR186" s="26"/>
      <c r="BS186" s="48"/>
      <c r="BT186" s="48"/>
      <c r="BU186" s="173"/>
      <c r="BV186" s="173"/>
      <c r="BW186" s="30"/>
      <c r="BX186" s="26"/>
      <c r="BY186" s="48"/>
      <c r="BZ186" s="48"/>
      <c r="CA186" s="173"/>
      <c r="CB186" s="173"/>
      <c r="CC186" s="30"/>
      <c r="CD186" s="26"/>
      <c r="CE186" s="48"/>
      <c r="CF186" s="48"/>
      <c r="CG186" s="173"/>
      <c r="CH186" s="173"/>
      <c r="CI186" s="30"/>
      <c r="CJ186" s="26"/>
      <c r="CK186" s="48"/>
      <c r="CL186" s="48"/>
      <c r="CM186" s="173"/>
      <c r="CN186" s="185"/>
      <c r="CO186" s="94"/>
      <c r="CP186" s="95"/>
    </row>
    <row r="187" spans="1:94" ht="49.5" customHeight="1" x14ac:dyDescent="0.2">
      <c r="A187" s="89"/>
      <c r="B187" s="90"/>
      <c r="C187" s="46"/>
      <c r="D187" s="28"/>
      <c r="E187" s="31"/>
      <c r="F187" s="47"/>
      <c r="G187" s="91"/>
      <c r="H187" s="27"/>
      <c r="I187" s="92"/>
      <c r="J187" s="92"/>
      <c r="K187" s="92">
        <f t="shared" si="4"/>
        <v>0</v>
      </c>
      <c r="L187" s="93" t="str" cm="1">
        <f t="array" ref="L187">_xlfn.IFS(K187&lt;=0,"No aplica",K187&lt;=39,"Débil",K187&lt;=59,"Necesita mejora",K187&lt;=79,"Aceptable",K187&lt;=100,"Fuerte")</f>
        <v>No aplica</v>
      </c>
      <c r="M187" s="91" t="e" cm="1">
        <f t="array" ref="M187">_xlfn.IFS(AND(G187="Bajo",L187="Fuerte"),"Bajo",AND(G187="Bajo",L187="Aceptable"),"Bajo",AND(G187="Bajo",L187="Necesita mejora"),"Moderado",AND(G187="Bajo",L187="Débil"),"Por encima del promedio",AND(G187="Moderado",L187="Fuerte"),"Bajo",AND(G187="Moderado",L187="Aceptable"),"Moderado",AND(G187="Moderado",L187="Necesita mejora"),"Por encima del promedio",AND(G187="Moderado",L187="Débil"),"Alto",AND(G187="Por encima del promedio",L187="Fuerte"),"Moderado",AND(G187="Por encima del promedio",L187="Aceptable"),"Por encima del promedio",AND(G187="Por encima del promedio",L187="Necesita mejora"),"Alto",AND(G187="Por encima del promedio",L187="Débil"),"Alto",AND(G187="Alto",L187="Fuerte"),"Por encima del promedio",AND(G187="Alto",L187="Aceptable"),"Alto",AND(G187="Alto",L187="Necesita mejora"),"Alto",AND(G187="Alto",L187="Débil"),"Alto")</f>
        <v>#N/A</v>
      </c>
      <c r="N187" s="29" t="e" cm="1">
        <f t="array" ref="N187">_xlfn.IFS(M187="Bajo","Asumir",M187="Moderado","Reducir",M187="Por encima del promedio","Evitar",M187="Alto","Evitar")</f>
        <v>#N/A</v>
      </c>
      <c r="O187" s="24"/>
      <c r="P187" s="26"/>
      <c r="Q187" s="24"/>
      <c r="R187" s="48"/>
      <c r="S187" s="48"/>
      <c r="T187" s="26"/>
      <c r="U187" s="30"/>
      <c r="V187" s="26"/>
      <c r="W187" s="48"/>
      <c r="X187" s="48"/>
      <c r="Y187" s="173"/>
      <c r="Z187" s="173"/>
      <c r="AA187" s="30"/>
      <c r="AB187" s="26"/>
      <c r="AC187" s="48"/>
      <c r="AD187" s="48"/>
      <c r="AE187" s="173"/>
      <c r="AF187" s="173"/>
      <c r="AG187" s="30"/>
      <c r="AH187" s="26"/>
      <c r="AI187" s="48"/>
      <c r="AJ187" s="48"/>
      <c r="AK187" s="173"/>
      <c r="AL187" s="173"/>
      <c r="AM187" s="30"/>
      <c r="AN187" s="26"/>
      <c r="AO187" s="48"/>
      <c r="AP187" s="48"/>
      <c r="AQ187" s="173"/>
      <c r="AR187" s="173"/>
      <c r="AS187" s="30"/>
      <c r="AT187" s="26"/>
      <c r="AU187" s="48"/>
      <c r="AV187" s="48"/>
      <c r="AW187" s="173"/>
      <c r="AX187" s="173"/>
      <c r="AY187" s="30"/>
      <c r="AZ187" s="26"/>
      <c r="BA187" s="48"/>
      <c r="BB187" s="48"/>
      <c r="BC187" s="173"/>
      <c r="BD187" s="173"/>
      <c r="BE187" s="30"/>
      <c r="BF187" s="26"/>
      <c r="BG187" s="48"/>
      <c r="BH187" s="48"/>
      <c r="BI187" s="173"/>
      <c r="BJ187" s="173"/>
      <c r="BK187" s="30"/>
      <c r="BL187" s="26"/>
      <c r="BM187" s="48"/>
      <c r="BN187" s="48"/>
      <c r="BO187" s="173"/>
      <c r="BP187" s="173"/>
      <c r="BQ187" s="30"/>
      <c r="BR187" s="26"/>
      <c r="BS187" s="48"/>
      <c r="BT187" s="48"/>
      <c r="BU187" s="173"/>
      <c r="BV187" s="173"/>
      <c r="BW187" s="30"/>
      <c r="BX187" s="26"/>
      <c r="BY187" s="48"/>
      <c r="BZ187" s="48"/>
      <c r="CA187" s="173"/>
      <c r="CB187" s="173"/>
      <c r="CC187" s="30"/>
      <c r="CD187" s="26"/>
      <c r="CE187" s="48"/>
      <c r="CF187" s="48"/>
      <c r="CG187" s="173"/>
      <c r="CH187" s="173"/>
      <c r="CI187" s="30"/>
      <c r="CJ187" s="26"/>
      <c r="CK187" s="48"/>
      <c r="CL187" s="48"/>
      <c r="CM187" s="173"/>
      <c r="CN187" s="185"/>
      <c r="CO187" s="94"/>
      <c r="CP187" s="95"/>
    </row>
    <row r="188" spans="1:94" ht="49.5" customHeight="1" x14ac:dyDescent="0.2">
      <c r="A188" s="89"/>
      <c r="B188" s="90"/>
      <c r="C188" s="46"/>
      <c r="D188" s="28"/>
      <c r="E188" s="31"/>
      <c r="F188" s="47"/>
      <c r="G188" s="91"/>
      <c r="H188" s="27"/>
      <c r="I188" s="92"/>
      <c r="J188" s="92"/>
      <c r="K188" s="92">
        <f t="shared" si="4"/>
        <v>0</v>
      </c>
      <c r="L188" s="93" t="str" cm="1">
        <f t="array" ref="L188">_xlfn.IFS(K188&lt;=0,"No aplica",K188&lt;=39,"Débil",K188&lt;=59,"Necesita mejora",K188&lt;=79,"Aceptable",K188&lt;=100,"Fuerte")</f>
        <v>No aplica</v>
      </c>
      <c r="M188" s="91" t="e" cm="1">
        <f t="array" ref="M188">_xlfn.IFS(AND(G188="Bajo",L188="Fuerte"),"Bajo",AND(G188="Bajo",L188="Aceptable"),"Bajo",AND(G188="Bajo",L188="Necesita mejora"),"Moderado",AND(G188="Bajo",L188="Débil"),"Por encima del promedio",AND(G188="Moderado",L188="Fuerte"),"Bajo",AND(G188="Moderado",L188="Aceptable"),"Moderado",AND(G188="Moderado",L188="Necesita mejora"),"Por encima del promedio",AND(G188="Moderado",L188="Débil"),"Alto",AND(G188="Por encima del promedio",L188="Fuerte"),"Moderado",AND(G188="Por encima del promedio",L188="Aceptable"),"Por encima del promedio",AND(G188="Por encima del promedio",L188="Necesita mejora"),"Alto",AND(G188="Por encima del promedio",L188="Débil"),"Alto",AND(G188="Alto",L188="Fuerte"),"Por encima del promedio",AND(G188="Alto",L188="Aceptable"),"Alto",AND(G188="Alto",L188="Necesita mejora"),"Alto",AND(G188="Alto",L188="Débil"),"Alto")</f>
        <v>#N/A</v>
      </c>
      <c r="N188" s="29" t="e" cm="1">
        <f t="array" ref="N188">_xlfn.IFS(M188="Bajo","Asumir",M188="Moderado","Reducir",M188="Por encima del promedio","Evitar",M188="Alto","Evitar")</f>
        <v>#N/A</v>
      </c>
      <c r="O188" s="24"/>
      <c r="P188" s="26"/>
      <c r="Q188" s="24"/>
      <c r="R188" s="48"/>
      <c r="S188" s="48"/>
      <c r="T188" s="26"/>
      <c r="U188" s="30"/>
      <c r="V188" s="26"/>
      <c r="W188" s="48"/>
      <c r="X188" s="48"/>
      <c r="Y188" s="173"/>
      <c r="Z188" s="173"/>
      <c r="AA188" s="30"/>
      <c r="AB188" s="26"/>
      <c r="AC188" s="48"/>
      <c r="AD188" s="48"/>
      <c r="AE188" s="173"/>
      <c r="AF188" s="173"/>
      <c r="AG188" s="30"/>
      <c r="AH188" s="26"/>
      <c r="AI188" s="48"/>
      <c r="AJ188" s="48"/>
      <c r="AK188" s="173"/>
      <c r="AL188" s="173"/>
      <c r="AM188" s="30"/>
      <c r="AN188" s="26"/>
      <c r="AO188" s="48"/>
      <c r="AP188" s="48"/>
      <c r="AQ188" s="173"/>
      <c r="AR188" s="173"/>
      <c r="AS188" s="30"/>
      <c r="AT188" s="26"/>
      <c r="AU188" s="48"/>
      <c r="AV188" s="48"/>
      <c r="AW188" s="173"/>
      <c r="AX188" s="173"/>
      <c r="AY188" s="30"/>
      <c r="AZ188" s="26"/>
      <c r="BA188" s="48"/>
      <c r="BB188" s="48"/>
      <c r="BC188" s="173"/>
      <c r="BD188" s="173"/>
      <c r="BE188" s="30"/>
      <c r="BF188" s="26"/>
      <c r="BG188" s="48"/>
      <c r="BH188" s="48"/>
      <c r="BI188" s="173"/>
      <c r="BJ188" s="173"/>
      <c r="BK188" s="30"/>
      <c r="BL188" s="26"/>
      <c r="BM188" s="48"/>
      <c r="BN188" s="48"/>
      <c r="BO188" s="173"/>
      <c r="BP188" s="173"/>
      <c r="BQ188" s="30"/>
      <c r="BR188" s="26"/>
      <c r="BS188" s="48"/>
      <c r="BT188" s="48"/>
      <c r="BU188" s="173"/>
      <c r="BV188" s="173"/>
      <c r="BW188" s="30"/>
      <c r="BX188" s="26"/>
      <c r="BY188" s="48"/>
      <c r="BZ188" s="48"/>
      <c r="CA188" s="173"/>
      <c r="CB188" s="173"/>
      <c r="CC188" s="30"/>
      <c r="CD188" s="26"/>
      <c r="CE188" s="48"/>
      <c r="CF188" s="48"/>
      <c r="CG188" s="173"/>
      <c r="CH188" s="173"/>
      <c r="CI188" s="30"/>
      <c r="CJ188" s="26"/>
      <c r="CK188" s="48"/>
      <c r="CL188" s="48"/>
      <c r="CM188" s="173"/>
      <c r="CN188" s="185"/>
      <c r="CO188" s="94"/>
      <c r="CP188" s="95"/>
    </row>
    <row r="189" spans="1:94" ht="49.5" customHeight="1" x14ac:dyDescent="0.2">
      <c r="A189" s="89"/>
      <c r="B189" s="90"/>
      <c r="C189" s="46"/>
      <c r="D189" s="28"/>
      <c r="E189" s="31"/>
      <c r="F189" s="47"/>
      <c r="G189" s="91"/>
      <c r="H189" s="27"/>
      <c r="I189" s="92"/>
      <c r="J189" s="92"/>
      <c r="K189" s="92">
        <f t="shared" si="4"/>
        <v>0</v>
      </c>
      <c r="L189" s="93" t="str" cm="1">
        <f t="array" ref="L189">_xlfn.IFS(K189&lt;=0,"No aplica",K189&lt;=39,"Débil",K189&lt;=59,"Necesita mejora",K189&lt;=79,"Aceptable",K189&lt;=100,"Fuerte")</f>
        <v>No aplica</v>
      </c>
      <c r="M189" s="91" t="e" cm="1">
        <f t="array" ref="M189">_xlfn.IFS(AND(G189="Bajo",L189="Fuerte"),"Bajo",AND(G189="Bajo",L189="Aceptable"),"Bajo",AND(G189="Bajo",L189="Necesita mejora"),"Moderado",AND(G189="Bajo",L189="Débil"),"Por encima del promedio",AND(G189="Moderado",L189="Fuerte"),"Bajo",AND(G189="Moderado",L189="Aceptable"),"Moderado",AND(G189="Moderado",L189="Necesita mejora"),"Por encima del promedio",AND(G189="Moderado",L189="Débil"),"Alto",AND(G189="Por encima del promedio",L189="Fuerte"),"Moderado",AND(G189="Por encima del promedio",L189="Aceptable"),"Por encima del promedio",AND(G189="Por encima del promedio",L189="Necesita mejora"),"Alto",AND(G189="Por encima del promedio",L189="Débil"),"Alto",AND(G189="Alto",L189="Fuerte"),"Por encima del promedio",AND(G189="Alto",L189="Aceptable"),"Alto",AND(G189="Alto",L189="Necesita mejora"),"Alto",AND(G189="Alto",L189="Débil"),"Alto")</f>
        <v>#N/A</v>
      </c>
      <c r="N189" s="29" t="e" cm="1">
        <f t="array" ref="N189">_xlfn.IFS(M189="Bajo","Asumir",M189="Moderado","Reducir",M189="Por encima del promedio","Evitar",M189="Alto","Evitar")</f>
        <v>#N/A</v>
      </c>
      <c r="O189" s="24"/>
      <c r="P189" s="26"/>
      <c r="Q189" s="24"/>
      <c r="R189" s="48"/>
      <c r="S189" s="48"/>
      <c r="T189" s="26"/>
      <c r="U189" s="30"/>
      <c r="V189" s="26"/>
      <c r="W189" s="48"/>
      <c r="X189" s="48"/>
      <c r="Y189" s="173"/>
      <c r="Z189" s="173"/>
      <c r="AA189" s="30"/>
      <c r="AB189" s="26"/>
      <c r="AC189" s="48"/>
      <c r="AD189" s="48"/>
      <c r="AE189" s="173"/>
      <c r="AF189" s="173"/>
      <c r="AG189" s="30"/>
      <c r="AH189" s="26"/>
      <c r="AI189" s="48"/>
      <c r="AJ189" s="48"/>
      <c r="AK189" s="173"/>
      <c r="AL189" s="173"/>
      <c r="AM189" s="30"/>
      <c r="AN189" s="26"/>
      <c r="AO189" s="48"/>
      <c r="AP189" s="48"/>
      <c r="AQ189" s="173"/>
      <c r="AR189" s="173"/>
      <c r="AS189" s="30"/>
      <c r="AT189" s="26"/>
      <c r="AU189" s="48"/>
      <c r="AV189" s="48"/>
      <c r="AW189" s="173"/>
      <c r="AX189" s="173"/>
      <c r="AY189" s="30"/>
      <c r="AZ189" s="26"/>
      <c r="BA189" s="48"/>
      <c r="BB189" s="48"/>
      <c r="BC189" s="173"/>
      <c r="BD189" s="173"/>
      <c r="BE189" s="30"/>
      <c r="BF189" s="26"/>
      <c r="BG189" s="48"/>
      <c r="BH189" s="48"/>
      <c r="BI189" s="173"/>
      <c r="BJ189" s="173"/>
      <c r="BK189" s="30"/>
      <c r="BL189" s="26"/>
      <c r="BM189" s="48"/>
      <c r="BN189" s="48"/>
      <c r="BO189" s="173"/>
      <c r="BP189" s="173"/>
      <c r="BQ189" s="30"/>
      <c r="BR189" s="26"/>
      <c r="BS189" s="48"/>
      <c r="BT189" s="48"/>
      <c r="BU189" s="173"/>
      <c r="BV189" s="173"/>
      <c r="BW189" s="30"/>
      <c r="BX189" s="26"/>
      <c r="BY189" s="48"/>
      <c r="BZ189" s="48"/>
      <c r="CA189" s="173"/>
      <c r="CB189" s="173"/>
      <c r="CC189" s="30"/>
      <c r="CD189" s="26"/>
      <c r="CE189" s="48"/>
      <c r="CF189" s="48"/>
      <c r="CG189" s="173"/>
      <c r="CH189" s="173"/>
      <c r="CI189" s="30"/>
      <c r="CJ189" s="26"/>
      <c r="CK189" s="48"/>
      <c r="CL189" s="48"/>
      <c r="CM189" s="173"/>
      <c r="CN189" s="185"/>
      <c r="CO189" s="94"/>
      <c r="CP189" s="95"/>
    </row>
    <row r="190" spans="1:94" ht="49.5" customHeight="1" x14ac:dyDescent="0.2">
      <c r="A190" s="89"/>
      <c r="B190" s="90"/>
      <c r="C190" s="46"/>
      <c r="D190" s="28"/>
      <c r="E190" s="31"/>
      <c r="F190" s="47"/>
      <c r="G190" s="91"/>
      <c r="H190" s="27"/>
      <c r="I190" s="92"/>
      <c r="J190" s="92"/>
      <c r="K190" s="92">
        <f t="shared" si="4"/>
        <v>0</v>
      </c>
      <c r="L190" s="93" t="str" cm="1">
        <f t="array" ref="L190">_xlfn.IFS(K190&lt;=0,"No aplica",K190&lt;=39,"Débil",K190&lt;=59,"Necesita mejora",K190&lt;=79,"Aceptable",K190&lt;=100,"Fuerte")</f>
        <v>No aplica</v>
      </c>
      <c r="M190" s="91" t="e" cm="1">
        <f t="array" ref="M190">_xlfn.IFS(AND(G190="Bajo",L190="Fuerte"),"Bajo",AND(G190="Bajo",L190="Aceptable"),"Bajo",AND(G190="Bajo",L190="Necesita mejora"),"Moderado",AND(G190="Bajo",L190="Débil"),"Por encima del promedio",AND(G190="Moderado",L190="Fuerte"),"Bajo",AND(G190="Moderado",L190="Aceptable"),"Moderado",AND(G190="Moderado",L190="Necesita mejora"),"Por encima del promedio",AND(G190="Moderado",L190="Débil"),"Alto",AND(G190="Por encima del promedio",L190="Fuerte"),"Moderado",AND(G190="Por encima del promedio",L190="Aceptable"),"Por encima del promedio",AND(G190="Por encima del promedio",L190="Necesita mejora"),"Alto",AND(G190="Por encima del promedio",L190="Débil"),"Alto",AND(G190="Alto",L190="Fuerte"),"Por encima del promedio",AND(G190="Alto",L190="Aceptable"),"Alto",AND(G190="Alto",L190="Necesita mejora"),"Alto",AND(G190="Alto",L190="Débil"),"Alto")</f>
        <v>#N/A</v>
      </c>
      <c r="N190" s="29" t="e" cm="1">
        <f t="array" ref="N190">_xlfn.IFS(M190="Bajo","Asumir",M190="Moderado","Reducir",M190="Por encima del promedio","Evitar",M190="Alto","Evitar")</f>
        <v>#N/A</v>
      </c>
      <c r="O190" s="24"/>
      <c r="P190" s="26"/>
      <c r="Q190" s="24"/>
      <c r="R190" s="48"/>
      <c r="S190" s="48"/>
      <c r="T190" s="26"/>
      <c r="U190" s="30"/>
      <c r="V190" s="26"/>
      <c r="W190" s="48"/>
      <c r="X190" s="48"/>
      <c r="Y190" s="173"/>
      <c r="Z190" s="173"/>
      <c r="AA190" s="30"/>
      <c r="AB190" s="26"/>
      <c r="AC190" s="48"/>
      <c r="AD190" s="48"/>
      <c r="AE190" s="173"/>
      <c r="AF190" s="173"/>
      <c r="AG190" s="30"/>
      <c r="AH190" s="26"/>
      <c r="AI190" s="48"/>
      <c r="AJ190" s="48"/>
      <c r="AK190" s="173"/>
      <c r="AL190" s="173"/>
      <c r="AM190" s="30"/>
      <c r="AN190" s="26"/>
      <c r="AO190" s="48"/>
      <c r="AP190" s="48"/>
      <c r="AQ190" s="173"/>
      <c r="AR190" s="173"/>
      <c r="AS190" s="30"/>
      <c r="AT190" s="26"/>
      <c r="AU190" s="48"/>
      <c r="AV190" s="48"/>
      <c r="AW190" s="173"/>
      <c r="AX190" s="173"/>
      <c r="AY190" s="30"/>
      <c r="AZ190" s="26"/>
      <c r="BA190" s="48"/>
      <c r="BB190" s="48"/>
      <c r="BC190" s="173"/>
      <c r="BD190" s="173"/>
      <c r="BE190" s="30"/>
      <c r="BF190" s="26"/>
      <c r="BG190" s="48"/>
      <c r="BH190" s="48"/>
      <c r="BI190" s="173"/>
      <c r="BJ190" s="173"/>
      <c r="BK190" s="30"/>
      <c r="BL190" s="26"/>
      <c r="BM190" s="48"/>
      <c r="BN190" s="48"/>
      <c r="BO190" s="173"/>
      <c r="BP190" s="173"/>
      <c r="BQ190" s="30"/>
      <c r="BR190" s="26"/>
      <c r="BS190" s="48"/>
      <c r="BT190" s="48"/>
      <c r="BU190" s="173"/>
      <c r="BV190" s="173"/>
      <c r="BW190" s="30"/>
      <c r="BX190" s="26"/>
      <c r="BY190" s="48"/>
      <c r="BZ190" s="48"/>
      <c r="CA190" s="173"/>
      <c r="CB190" s="173"/>
      <c r="CC190" s="30"/>
      <c r="CD190" s="26"/>
      <c r="CE190" s="48"/>
      <c r="CF190" s="48"/>
      <c r="CG190" s="173"/>
      <c r="CH190" s="173"/>
      <c r="CI190" s="30"/>
      <c r="CJ190" s="26"/>
      <c r="CK190" s="48"/>
      <c r="CL190" s="48"/>
      <c r="CM190" s="173"/>
      <c r="CN190" s="185"/>
      <c r="CO190" s="94"/>
      <c r="CP190" s="95"/>
    </row>
    <row r="191" spans="1:94" ht="49.5" customHeight="1" x14ac:dyDescent="0.2">
      <c r="A191" s="89"/>
      <c r="B191" s="90"/>
      <c r="C191" s="46"/>
      <c r="D191" s="28"/>
      <c r="E191" s="31"/>
      <c r="F191" s="47"/>
      <c r="G191" s="91"/>
      <c r="H191" s="27"/>
      <c r="I191" s="92"/>
      <c r="J191" s="92"/>
      <c r="K191" s="92">
        <f t="shared" si="4"/>
        <v>0</v>
      </c>
      <c r="L191" s="93" t="str" cm="1">
        <f t="array" ref="L191">_xlfn.IFS(K191&lt;=0,"No aplica",K191&lt;=39,"Débil",K191&lt;=59,"Necesita mejora",K191&lt;=79,"Aceptable",K191&lt;=100,"Fuerte")</f>
        <v>No aplica</v>
      </c>
      <c r="M191" s="91" t="e" cm="1">
        <f t="array" ref="M191">_xlfn.IFS(AND(G191="Bajo",L191="Fuerte"),"Bajo",AND(G191="Bajo",L191="Aceptable"),"Bajo",AND(G191="Bajo",L191="Necesita mejora"),"Moderado",AND(G191="Bajo",L191="Débil"),"Por encima del promedio",AND(G191="Moderado",L191="Fuerte"),"Bajo",AND(G191="Moderado",L191="Aceptable"),"Moderado",AND(G191="Moderado",L191="Necesita mejora"),"Por encima del promedio",AND(G191="Moderado",L191="Débil"),"Alto",AND(G191="Por encima del promedio",L191="Fuerte"),"Moderado",AND(G191="Por encima del promedio",L191="Aceptable"),"Por encima del promedio",AND(G191="Por encima del promedio",L191="Necesita mejora"),"Alto",AND(G191="Por encima del promedio",L191="Débil"),"Alto",AND(G191="Alto",L191="Fuerte"),"Por encima del promedio",AND(G191="Alto",L191="Aceptable"),"Alto",AND(G191="Alto",L191="Necesita mejora"),"Alto",AND(G191="Alto",L191="Débil"),"Alto")</f>
        <v>#N/A</v>
      </c>
      <c r="N191" s="29" t="e" cm="1">
        <f t="array" ref="N191">_xlfn.IFS(M191="Bajo","Asumir",M191="Moderado","Reducir",M191="Por encima del promedio","Evitar",M191="Alto","Evitar")</f>
        <v>#N/A</v>
      </c>
      <c r="O191" s="24"/>
      <c r="P191" s="26"/>
      <c r="Q191" s="24"/>
      <c r="R191" s="48"/>
      <c r="S191" s="48"/>
      <c r="T191" s="26"/>
      <c r="U191" s="30"/>
      <c r="V191" s="26"/>
      <c r="W191" s="48"/>
      <c r="X191" s="48"/>
      <c r="Y191" s="173"/>
      <c r="Z191" s="173"/>
      <c r="AA191" s="30"/>
      <c r="AB191" s="26"/>
      <c r="AC191" s="48"/>
      <c r="AD191" s="48"/>
      <c r="AE191" s="173"/>
      <c r="AF191" s="173"/>
      <c r="AG191" s="30"/>
      <c r="AH191" s="26"/>
      <c r="AI191" s="48"/>
      <c r="AJ191" s="48"/>
      <c r="AK191" s="173"/>
      <c r="AL191" s="173"/>
      <c r="AM191" s="30"/>
      <c r="AN191" s="26"/>
      <c r="AO191" s="48"/>
      <c r="AP191" s="48"/>
      <c r="AQ191" s="173"/>
      <c r="AR191" s="173"/>
      <c r="AS191" s="30"/>
      <c r="AT191" s="26"/>
      <c r="AU191" s="48"/>
      <c r="AV191" s="48"/>
      <c r="AW191" s="173"/>
      <c r="AX191" s="173"/>
      <c r="AY191" s="30"/>
      <c r="AZ191" s="26"/>
      <c r="BA191" s="48"/>
      <c r="BB191" s="48"/>
      <c r="BC191" s="173"/>
      <c r="BD191" s="173"/>
      <c r="BE191" s="30"/>
      <c r="BF191" s="26"/>
      <c r="BG191" s="48"/>
      <c r="BH191" s="48"/>
      <c r="BI191" s="173"/>
      <c r="BJ191" s="173"/>
      <c r="BK191" s="30"/>
      <c r="BL191" s="26"/>
      <c r="BM191" s="48"/>
      <c r="BN191" s="48"/>
      <c r="BO191" s="173"/>
      <c r="BP191" s="173"/>
      <c r="BQ191" s="30"/>
      <c r="BR191" s="26"/>
      <c r="BS191" s="48"/>
      <c r="BT191" s="48"/>
      <c r="BU191" s="173"/>
      <c r="BV191" s="173"/>
      <c r="BW191" s="30"/>
      <c r="BX191" s="26"/>
      <c r="BY191" s="48"/>
      <c r="BZ191" s="48"/>
      <c r="CA191" s="173"/>
      <c r="CB191" s="173"/>
      <c r="CC191" s="30"/>
      <c r="CD191" s="26"/>
      <c r="CE191" s="48"/>
      <c r="CF191" s="48"/>
      <c r="CG191" s="173"/>
      <c r="CH191" s="173"/>
      <c r="CI191" s="30"/>
      <c r="CJ191" s="26"/>
      <c r="CK191" s="48"/>
      <c r="CL191" s="48"/>
      <c r="CM191" s="173"/>
      <c r="CN191" s="185"/>
      <c r="CO191" s="94"/>
      <c r="CP191" s="95"/>
    </row>
    <row r="192" spans="1:94" ht="49.5" customHeight="1" x14ac:dyDescent="0.2">
      <c r="A192" s="89"/>
      <c r="B192" s="90"/>
      <c r="C192" s="46"/>
      <c r="D192" s="28"/>
      <c r="E192" s="31"/>
      <c r="F192" s="47"/>
      <c r="G192" s="91"/>
      <c r="H192" s="27"/>
      <c r="I192" s="92"/>
      <c r="J192" s="92"/>
      <c r="K192" s="92">
        <f t="shared" si="4"/>
        <v>0</v>
      </c>
      <c r="L192" s="93" t="str" cm="1">
        <f t="array" ref="L192">_xlfn.IFS(K192&lt;=0,"No aplica",K192&lt;=39,"Débil",K192&lt;=59,"Necesita mejora",K192&lt;=79,"Aceptable",K192&lt;=100,"Fuerte")</f>
        <v>No aplica</v>
      </c>
      <c r="M192" s="91" t="e" cm="1">
        <f t="array" ref="M192">_xlfn.IFS(AND(G192="Bajo",L192="Fuerte"),"Bajo",AND(G192="Bajo",L192="Aceptable"),"Bajo",AND(G192="Bajo",L192="Necesita mejora"),"Moderado",AND(G192="Bajo",L192="Débil"),"Por encima del promedio",AND(G192="Moderado",L192="Fuerte"),"Bajo",AND(G192="Moderado",L192="Aceptable"),"Moderado",AND(G192="Moderado",L192="Necesita mejora"),"Por encima del promedio",AND(G192="Moderado",L192="Débil"),"Alto",AND(G192="Por encima del promedio",L192="Fuerte"),"Moderado",AND(G192="Por encima del promedio",L192="Aceptable"),"Por encima del promedio",AND(G192="Por encima del promedio",L192="Necesita mejora"),"Alto",AND(G192="Por encima del promedio",L192="Débil"),"Alto",AND(G192="Alto",L192="Fuerte"),"Por encima del promedio",AND(G192="Alto",L192="Aceptable"),"Alto",AND(G192="Alto",L192="Necesita mejora"),"Alto",AND(G192="Alto",L192="Débil"),"Alto")</f>
        <v>#N/A</v>
      </c>
      <c r="N192" s="29" t="e" cm="1">
        <f t="array" ref="N192">_xlfn.IFS(M192="Bajo","Asumir",M192="Moderado","Reducir",M192="Por encima del promedio","Evitar",M192="Alto","Evitar")</f>
        <v>#N/A</v>
      </c>
      <c r="O192" s="24"/>
      <c r="P192" s="26"/>
      <c r="Q192" s="24"/>
      <c r="R192" s="48"/>
      <c r="S192" s="48"/>
      <c r="T192" s="26"/>
      <c r="U192" s="30"/>
      <c r="V192" s="26"/>
      <c r="W192" s="48"/>
      <c r="X192" s="48"/>
      <c r="Y192" s="173"/>
      <c r="Z192" s="173"/>
      <c r="AA192" s="30"/>
      <c r="AB192" s="26"/>
      <c r="AC192" s="48"/>
      <c r="AD192" s="48"/>
      <c r="AE192" s="173"/>
      <c r="AF192" s="173"/>
      <c r="AG192" s="30"/>
      <c r="AH192" s="26"/>
      <c r="AI192" s="48"/>
      <c r="AJ192" s="48"/>
      <c r="AK192" s="173"/>
      <c r="AL192" s="173"/>
      <c r="AM192" s="30"/>
      <c r="AN192" s="26"/>
      <c r="AO192" s="48"/>
      <c r="AP192" s="48"/>
      <c r="AQ192" s="173"/>
      <c r="AR192" s="173"/>
      <c r="AS192" s="30"/>
      <c r="AT192" s="26"/>
      <c r="AU192" s="48"/>
      <c r="AV192" s="48"/>
      <c r="AW192" s="173"/>
      <c r="AX192" s="173"/>
      <c r="AY192" s="30"/>
      <c r="AZ192" s="26"/>
      <c r="BA192" s="48"/>
      <c r="BB192" s="48"/>
      <c r="BC192" s="173"/>
      <c r="BD192" s="173"/>
      <c r="BE192" s="30"/>
      <c r="BF192" s="26"/>
      <c r="BG192" s="48"/>
      <c r="BH192" s="48"/>
      <c r="BI192" s="173"/>
      <c r="BJ192" s="173"/>
      <c r="BK192" s="30"/>
      <c r="BL192" s="26"/>
      <c r="BM192" s="48"/>
      <c r="BN192" s="48"/>
      <c r="BO192" s="173"/>
      <c r="BP192" s="173"/>
      <c r="BQ192" s="30"/>
      <c r="BR192" s="26"/>
      <c r="BS192" s="48"/>
      <c r="BT192" s="48"/>
      <c r="BU192" s="173"/>
      <c r="BV192" s="173"/>
      <c r="BW192" s="30"/>
      <c r="BX192" s="26"/>
      <c r="BY192" s="48"/>
      <c r="BZ192" s="48"/>
      <c r="CA192" s="173"/>
      <c r="CB192" s="173"/>
      <c r="CC192" s="30"/>
      <c r="CD192" s="26"/>
      <c r="CE192" s="48"/>
      <c r="CF192" s="48"/>
      <c r="CG192" s="173"/>
      <c r="CH192" s="173"/>
      <c r="CI192" s="30"/>
      <c r="CJ192" s="26"/>
      <c r="CK192" s="48"/>
      <c r="CL192" s="48"/>
      <c r="CM192" s="173"/>
      <c r="CN192" s="185"/>
      <c r="CO192" s="94"/>
      <c r="CP192" s="95"/>
    </row>
    <row r="193" spans="1:94" ht="49.5" customHeight="1" x14ac:dyDescent="0.2">
      <c r="A193" s="89"/>
      <c r="B193" s="90"/>
      <c r="C193" s="46"/>
      <c r="D193" s="28"/>
      <c r="E193" s="31"/>
      <c r="F193" s="47"/>
      <c r="G193" s="91"/>
      <c r="H193" s="27"/>
      <c r="I193" s="92"/>
      <c r="J193" s="92"/>
      <c r="K193" s="92">
        <f t="shared" si="4"/>
        <v>0</v>
      </c>
      <c r="L193" s="93" t="str" cm="1">
        <f t="array" ref="L193">_xlfn.IFS(K193&lt;=0,"No aplica",K193&lt;=39,"Débil",K193&lt;=59,"Necesita mejora",K193&lt;=79,"Aceptable",K193&lt;=100,"Fuerte")</f>
        <v>No aplica</v>
      </c>
      <c r="M193" s="91" t="e" cm="1">
        <f t="array" ref="M193">_xlfn.IFS(AND(G193="Bajo",L193="Fuerte"),"Bajo",AND(G193="Bajo",L193="Aceptable"),"Bajo",AND(G193="Bajo",L193="Necesita mejora"),"Moderado",AND(G193="Bajo",L193="Débil"),"Por encima del promedio",AND(G193="Moderado",L193="Fuerte"),"Bajo",AND(G193="Moderado",L193="Aceptable"),"Moderado",AND(G193="Moderado",L193="Necesita mejora"),"Por encima del promedio",AND(G193="Moderado",L193="Débil"),"Alto",AND(G193="Por encima del promedio",L193="Fuerte"),"Moderado",AND(G193="Por encima del promedio",L193="Aceptable"),"Por encima del promedio",AND(G193="Por encima del promedio",L193="Necesita mejora"),"Alto",AND(G193="Por encima del promedio",L193="Débil"),"Alto",AND(G193="Alto",L193="Fuerte"),"Por encima del promedio",AND(G193="Alto",L193="Aceptable"),"Alto",AND(G193="Alto",L193="Necesita mejora"),"Alto",AND(G193="Alto",L193="Débil"),"Alto")</f>
        <v>#N/A</v>
      </c>
      <c r="N193" s="29" t="e" cm="1">
        <f t="array" ref="N193">_xlfn.IFS(M193="Bajo","Asumir",M193="Moderado","Reducir",M193="Por encima del promedio","Evitar",M193="Alto","Evitar")</f>
        <v>#N/A</v>
      </c>
      <c r="O193" s="24"/>
      <c r="P193" s="26"/>
      <c r="Q193" s="24"/>
      <c r="R193" s="48"/>
      <c r="S193" s="48"/>
      <c r="T193" s="26"/>
      <c r="U193" s="30"/>
      <c r="V193" s="26"/>
      <c r="W193" s="48"/>
      <c r="X193" s="48"/>
      <c r="Y193" s="173"/>
      <c r="Z193" s="173"/>
      <c r="AA193" s="30"/>
      <c r="AB193" s="26"/>
      <c r="AC193" s="48"/>
      <c r="AD193" s="48"/>
      <c r="AE193" s="173"/>
      <c r="AF193" s="173"/>
      <c r="AG193" s="30"/>
      <c r="AH193" s="26"/>
      <c r="AI193" s="48"/>
      <c r="AJ193" s="48"/>
      <c r="AK193" s="173"/>
      <c r="AL193" s="173"/>
      <c r="AM193" s="30"/>
      <c r="AN193" s="26"/>
      <c r="AO193" s="48"/>
      <c r="AP193" s="48"/>
      <c r="AQ193" s="173"/>
      <c r="AR193" s="173"/>
      <c r="AS193" s="30"/>
      <c r="AT193" s="26"/>
      <c r="AU193" s="48"/>
      <c r="AV193" s="48"/>
      <c r="AW193" s="173"/>
      <c r="AX193" s="173"/>
      <c r="AY193" s="30"/>
      <c r="AZ193" s="26"/>
      <c r="BA193" s="48"/>
      <c r="BB193" s="48"/>
      <c r="BC193" s="173"/>
      <c r="BD193" s="173"/>
      <c r="BE193" s="30"/>
      <c r="BF193" s="26"/>
      <c r="BG193" s="48"/>
      <c r="BH193" s="48"/>
      <c r="BI193" s="173"/>
      <c r="BJ193" s="173"/>
      <c r="BK193" s="30"/>
      <c r="BL193" s="26"/>
      <c r="BM193" s="48"/>
      <c r="BN193" s="48"/>
      <c r="BO193" s="173"/>
      <c r="BP193" s="173"/>
      <c r="BQ193" s="30"/>
      <c r="BR193" s="26"/>
      <c r="BS193" s="48"/>
      <c r="BT193" s="48"/>
      <c r="BU193" s="173"/>
      <c r="BV193" s="173"/>
      <c r="BW193" s="30"/>
      <c r="BX193" s="26"/>
      <c r="BY193" s="48"/>
      <c r="BZ193" s="48"/>
      <c r="CA193" s="173"/>
      <c r="CB193" s="173"/>
      <c r="CC193" s="30"/>
      <c r="CD193" s="26"/>
      <c r="CE193" s="48"/>
      <c r="CF193" s="48"/>
      <c r="CG193" s="173"/>
      <c r="CH193" s="173"/>
      <c r="CI193" s="30"/>
      <c r="CJ193" s="26"/>
      <c r="CK193" s="48"/>
      <c r="CL193" s="48"/>
      <c r="CM193" s="173"/>
      <c r="CN193" s="185"/>
      <c r="CO193" s="94"/>
      <c r="CP193" s="95"/>
    </row>
    <row r="194" spans="1:94" ht="49.5" customHeight="1" x14ac:dyDescent="0.2">
      <c r="A194" s="89"/>
      <c r="B194" s="90"/>
      <c r="C194" s="46"/>
      <c r="D194" s="28"/>
      <c r="E194" s="31"/>
      <c r="F194" s="47"/>
      <c r="G194" s="91"/>
      <c r="H194" s="27"/>
      <c r="I194" s="92"/>
      <c r="J194" s="92"/>
      <c r="K194" s="92">
        <f t="shared" si="4"/>
        <v>0</v>
      </c>
      <c r="L194" s="93" t="str" cm="1">
        <f t="array" ref="L194">_xlfn.IFS(K194&lt;=0,"No aplica",K194&lt;=39,"Débil",K194&lt;=59,"Necesita mejora",K194&lt;=79,"Aceptable",K194&lt;=100,"Fuerte")</f>
        <v>No aplica</v>
      </c>
      <c r="M194" s="91" t="e" cm="1">
        <f t="array" ref="M194">_xlfn.IFS(AND(G194="Bajo",L194="Fuerte"),"Bajo",AND(G194="Bajo",L194="Aceptable"),"Bajo",AND(G194="Bajo",L194="Necesita mejora"),"Moderado",AND(G194="Bajo",L194="Débil"),"Por encima del promedio",AND(G194="Moderado",L194="Fuerte"),"Bajo",AND(G194="Moderado",L194="Aceptable"),"Moderado",AND(G194="Moderado",L194="Necesita mejora"),"Por encima del promedio",AND(G194="Moderado",L194="Débil"),"Alto",AND(G194="Por encima del promedio",L194="Fuerte"),"Moderado",AND(G194="Por encima del promedio",L194="Aceptable"),"Por encima del promedio",AND(G194="Por encima del promedio",L194="Necesita mejora"),"Alto",AND(G194="Por encima del promedio",L194="Débil"),"Alto",AND(G194="Alto",L194="Fuerte"),"Por encima del promedio",AND(G194="Alto",L194="Aceptable"),"Alto",AND(G194="Alto",L194="Necesita mejora"),"Alto",AND(G194="Alto",L194="Débil"),"Alto")</f>
        <v>#N/A</v>
      </c>
      <c r="N194" s="29" t="e" cm="1">
        <f t="array" ref="N194">_xlfn.IFS(M194="Bajo","Asumir",M194="Moderado","Reducir",M194="Por encima del promedio","Evitar",M194="Alto","Evitar")</f>
        <v>#N/A</v>
      </c>
      <c r="O194" s="24"/>
      <c r="P194" s="26"/>
      <c r="Q194" s="24"/>
      <c r="R194" s="48"/>
      <c r="S194" s="48"/>
      <c r="T194" s="26"/>
      <c r="U194" s="30"/>
      <c r="V194" s="26"/>
      <c r="W194" s="48"/>
      <c r="X194" s="48"/>
      <c r="Y194" s="173"/>
      <c r="Z194" s="173"/>
      <c r="AA194" s="30"/>
      <c r="AB194" s="26"/>
      <c r="AC194" s="48"/>
      <c r="AD194" s="48"/>
      <c r="AE194" s="173"/>
      <c r="AF194" s="173"/>
      <c r="AG194" s="30"/>
      <c r="AH194" s="26"/>
      <c r="AI194" s="48"/>
      <c r="AJ194" s="48"/>
      <c r="AK194" s="173"/>
      <c r="AL194" s="173"/>
      <c r="AM194" s="30"/>
      <c r="AN194" s="26"/>
      <c r="AO194" s="48"/>
      <c r="AP194" s="48"/>
      <c r="AQ194" s="173"/>
      <c r="AR194" s="173"/>
      <c r="AS194" s="30"/>
      <c r="AT194" s="26"/>
      <c r="AU194" s="48"/>
      <c r="AV194" s="48"/>
      <c r="AW194" s="173"/>
      <c r="AX194" s="173"/>
      <c r="AY194" s="30"/>
      <c r="AZ194" s="26"/>
      <c r="BA194" s="48"/>
      <c r="BB194" s="48"/>
      <c r="BC194" s="173"/>
      <c r="BD194" s="173"/>
      <c r="BE194" s="30"/>
      <c r="BF194" s="26"/>
      <c r="BG194" s="48"/>
      <c r="BH194" s="48"/>
      <c r="BI194" s="173"/>
      <c r="BJ194" s="173"/>
      <c r="BK194" s="30"/>
      <c r="BL194" s="26"/>
      <c r="BM194" s="48"/>
      <c r="BN194" s="48"/>
      <c r="BO194" s="173"/>
      <c r="BP194" s="173"/>
      <c r="BQ194" s="30"/>
      <c r="BR194" s="26"/>
      <c r="BS194" s="48"/>
      <c r="BT194" s="48"/>
      <c r="BU194" s="173"/>
      <c r="BV194" s="173"/>
      <c r="BW194" s="30"/>
      <c r="BX194" s="26"/>
      <c r="BY194" s="48"/>
      <c r="BZ194" s="48"/>
      <c r="CA194" s="173"/>
      <c r="CB194" s="173"/>
      <c r="CC194" s="30"/>
      <c r="CD194" s="26"/>
      <c r="CE194" s="48"/>
      <c r="CF194" s="48"/>
      <c r="CG194" s="173"/>
      <c r="CH194" s="173"/>
      <c r="CI194" s="30"/>
      <c r="CJ194" s="26"/>
      <c r="CK194" s="48"/>
      <c r="CL194" s="48"/>
      <c r="CM194" s="173"/>
      <c r="CN194" s="185"/>
      <c r="CO194" s="94"/>
      <c r="CP194" s="95"/>
    </row>
    <row r="195" spans="1:94" ht="49.5" customHeight="1" x14ac:dyDescent="0.2">
      <c r="A195" s="89"/>
      <c r="B195" s="90"/>
      <c r="C195" s="46"/>
      <c r="D195" s="28"/>
      <c r="E195" s="31"/>
      <c r="F195" s="47"/>
      <c r="G195" s="91"/>
      <c r="H195" s="27"/>
      <c r="I195" s="92"/>
      <c r="J195" s="92"/>
      <c r="K195" s="92">
        <f t="shared" si="4"/>
        <v>0</v>
      </c>
      <c r="L195" s="93" t="str" cm="1">
        <f t="array" ref="L195">_xlfn.IFS(K195&lt;=0,"No aplica",K195&lt;=39,"Débil",K195&lt;=59,"Necesita mejora",K195&lt;=79,"Aceptable",K195&lt;=100,"Fuerte")</f>
        <v>No aplica</v>
      </c>
      <c r="M195" s="91" t="e" cm="1">
        <f t="array" ref="M195">_xlfn.IFS(AND(G195="Bajo",L195="Fuerte"),"Bajo",AND(G195="Bajo",L195="Aceptable"),"Bajo",AND(G195="Bajo",L195="Necesita mejora"),"Moderado",AND(G195="Bajo",L195="Débil"),"Por encima del promedio",AND(G195="Moderado",L195="Fuerte"),"Bajo",AND(G195="Moderado",L195="Aceptable"),"Moderado",AND(G195="Moderado",L195="Necesita mejora"),"Por encima del promedio",AND(G195="Moderado",L195="Débil"),"Alto",AND(G195="Por encima del promedio",L195="Fuerte"),"Moderado",AND(G195="Por encima del promedio",L195="Aceptable"),"Por encima del promedio",AND(G195="Por encima del promedio",L195="Necesita mejora"),"Alto",AND(G195="Por encima del promedio",L195="Débil"),"Alto",AND(G195="Alto",L195="Fuerte"),"Por encima del promedio",AND(G195="Alto",L195="Aceptable"),"Alto",AND(G195="Alto",L195="Necesita mejora"),"Alto",AND(G195="Alto",L195="Débil"),"Alto")</f>
        <v>#N/A</v>
      </c>
      <c r="N195" s="29" t="e" cm="1">
        <f t="array" ref="N195">_xlfn.IFS(M195="Bajo","Asumir",M195="Moderado","Reducir",M195="Por encima del promedio","Evitar",M195="Alto","Evitar")</f>
        <v>#N/A</v>
      </c>
      <c r="O195" s="24"/>
      <c r="P195" s="26"/>
      <c r="Q195" s="24"/>
      <c r="R195" s="48"/>
      <c r="S195" s="48"/>
      <c r="T195" s="26"/>
      <c r="U195" s="30"/>
      <c r="V195" s="26"/>
      <c r="W195" s="48"/>
      <c r="X195" s="48"/>
      <c r="Y195" s="173"/>
      <c r="Z195" s="173"/>
      <c r="AA195" s="30"/>
      <c r="AB195" s="26"/>
      <c r="AC195" s="48"/>
      <c r="AD195" s="48"/>
      <c r="AE195" s="173"/>
      <c r="AF195" s="173"/>
      <c r="AG195" s="30"/>
      <c r="AH195" s="26"/>
      <c r="AI195" s="48"/>
      <c r="AJ195" s="48"/>
      <c r="AK195" s="173"/>
      <c r="AL195" s="173"/>
      <c r="AM195" s="30"/>
      <c r="AN195" s="26"/>
      <c r="AO195" s="48"/>
      <c r="AP195" s="48"/>
      <c r="AQ195" s="173"/>
      <c r="AR195" s="173"/>
      <c r="AS195" s="30"/>
      <c r="AT195" s="26"/>
      <c r="AU195" s="48"/>
      <c r="AV195" s="48"/>
      <c r="AW195" s="173"/>
      <c r="AX195" s="173"/>
      <c r="AY195" s="30"/>
      <c r="AZ195" s="26"/>
      <c r="BA195" s="48"/>
      <c r="BB195" s="48"/>
      <c r="BC195" s="173"/>
      <c r="BD195" s="173"/>
      <c r="BE195" s="30"/>
      <c r="BF195" s="26"/>
      <c r="BG195" s="48"/>
      <c r="BH195" s="48"/>
      <c r="BI195" s="173"/>
      <c r="BJ195" s="173"/>
      <c r="BK195" s="30"/>
      <c r="BL195" s="26"/>
      <c r="BM195" s="48"/>
      <c r="BN195" s="48"/>
      <c r="BO195" s="173"/>
      <c r="BP195" s="173"/>
      <c r="BQ195" s="30"/>
      <c r="BR195" s="26"/>
      <c r="BS195" s="48"/>
      <c r="BT195" s="48"/>
      <c r="BU195" s="173"/>
      <c r="BV195" s="173"/>
      <c r="BW195" s="30"/>
      <c r="BX195" s="26"/>
      <c r="BY195" s="48"/>
      <c r="BZ195" s="48"/>
      <c r="CA195" s="173"/>
      <c r="CB195" s="173"/>
      <c r="CC195" s="30"/>
      <c r="CD195" s="26"/>
      <c r="CE195" s="48"/>
      <c r="CF195" s="48"/>
      <c r="CG195" s="173"/>
      <c r="CH195" s="173"/>
      <c r="CI195" s="30"/>
      <c r="CJ195" s="26"/>
      <c r="CK195" s="48"/>
      <c r="CL195" s="48"/>
      <c r="CM195" s="173"/>
      <c r="CN195" s="185"/>
      <c r="CO195" s="94"/>
      <c r="CP195" s="95"/>
    </row>
    <row r="196" spans="1:94" ht="49.5" customHeight="1" x14ac:dyDescent="0.2">
      <c r="A196" s="89"/>
      <c r="B196" s="90"/>
      <c r="C196" s="46"/>
      <c r="D196" s="28"/>
      <c r="E196" s="31"/>
      <c r="F196" s="47"/>
      <c r="G196" s="91"/>
      <c r="H196" s="27"/>
      <c r="I196" s="92"/>
      <c r="J196" s="92"/>
      <c r="K196" s="92">
        <f t="shared" si="4"/>
        <v>0</v>
      </c>
      <c r="L196" s="93" t="str" cm="1">
        <f t="array" ref="L196">_xlfn.IFS(K196&lt;=0,"No aplica",K196&lt;=39,"Débil",K196&lt;=59,"Necesita mejora",K196&lt;=79,"Aceptable",K196&lt;=100,"Fuerte")</f>
        <v>No aplica</v>
      </c>
      <c r="M196" s="91" t="e" cm="1">
        <f t="array" ref="M196">_xlfn.IFS(AND(G196="Bajo",L196="Fuerte"),"Bajo",AND(G196="Bajo",L196="Aceptable"),"Bajo",AND(G196="Bajo",L196="Necesita mejora"),"Moderado",AND(G196="Bajo",L196="Débil"),"Por encima del promedio",AND(G196="Moderado",L196="Fuerte"),"Bajo",AND(G196="Moderado",L196="Aceptable"),"Moderado",AND(G196="Moderado",L196="Necesita mejora"),"Por encima del promedio",AND(G196="Moderado",L196="Débil"),"Alto",AND(G196="Por encima del promedio",L196="Fuerte"),"Moderado",AND(G196="Por encima del promedio",L196="Aceptable"),"Por encima del promedio",AND(G196="Por encima del promedio",L196="Necesita mejora"),"Alto",AND(G196="Por encima del promedio",L196="Débil"),"Alto",AND(G196="Alto",L196="Fuerte"),"Por encima del promedio",AND(G196="Alto",L196="Aceptable"),"Alto",AND(G196="Alto",L196="Necesita mejora"),"Alto",AND(G196="Alto",L196="Débil"),"Alto")</f>
        <v>#N/A</v>
      </c>
      <c r="N196" s="29" t="e" cm="1">
        <f t="array" ref="N196">_xlfn.IFS(M196="Bajo","Asumir",M196="Moderado","Reducir",M196="Por encima del promedio","Evitar",M196="Alto","Evitar")</f>
        <v>#N/A</v>
      </c>
      <c r="O196" s="24"/>
      <c r="P196" s="26"/>
      <c r="Q196" s="24"/>
      <c r="R196" s="48"/>
      <c r="S196" s="48"/>
      <c r="T196" s="26"/>
      <c r="U196" s="30"/>
      <c r="V196" s="26"/>
      <c r="W196" s="48"/>
      <c r="X196" s="48"/>
      <c r="Y196" s="173"/>
      <c r="Z196" s="173"/>
      <c r="AA196" s="30"/>
      <c r="AB196" s="26"/>
      <c r="AC196" s="48"/>
      <c r="AD196" s="48"/>
      <c r="AE196" s="173"/>
      <c r="AF196" s="173"/>
      <c r="AG196" s="30"/>
      <c r="AH196" s="26"/>
      <c r="AI196" s="48"/>
      <c r="AJ196" s="48"/>
      <c r="AK196" s="173"/>
      <c r="AL196" s="173"/>
      <c r="AM196" s="30"/>
      <c r="AN196" s="26"/>
      <c r="AO196" s="48"/>
      <c r="AP196" s="48"/>
      <c r="AQ196" s="173"/>
      <c r="AR196" s="173"/>
      <c r="AS196" s="30"/>
      <c r="AT196" s="26"/>
      <c r="AU196" s="48"/>
      <c r="AV196" s="48"/>
      <c r="AW196" s="173"/>
      <c r="AX196" s="173"/>
      <c r="AY196" s="30"/>
      <c r="AZ196" s="26"/>
      <c r="BA196" s="48"/>
      <c r="BB196" s="48"/>
      <c r="BC196" s="173"/>
      <c r="BD196" s="173"/>
      <c r="BE196" s="30"/>
      <c r="BF196" s="26"/>
      <c r="BG196" s="48"/>
      <c r="BH196" s="48"/>
      <c r="BI196" s="173"/>
      <c r="BJ196" s="173"/>
      <c r="BK196" s="30"/>
      <c r="BL196" s="26"/>
      <c r="BM196" s="48"/>
      <c r="BN196" s="48"/>
      <c r="BO196" s="173"/>
      <c r="BP196" s="173"/>
      <c r="BQ196" s="30"/>
      <c r="BR196" s="26"/>
      <c r="BS196" s="48"/>
      <c r="BT196" s="48"/>
      <c r="BU196" s="173"/>
      <c r="BV196" s="173"/>
      <c r="BW196" s="30"/>
      <c r="BX196" s="26"/>
      <c r="BY196" s="48"/>
      <c r="BZ196" s="48"/>
      <c r="CA196" s="173"/>
      <c r="CB196" s="173"/>
      <c r="CC196" s="30"/>
      <c r="CD196" s="26"/>
      <c r="CE196" s="48"/>
      <c r="CF196" s="48"/>
      <c r="CG196" s="173"/>
      <c r="CH196" s="173"/>
      <c r="CI196" s="30"/>
      <c r="CJ196" s="26"/>
      <c r="CK196" s="48"/>
      <c r="CL196" s="48"/>
      <c r="CM196" s="173"/>
      <c r="CN196" s="185"/>
      <c r="CO196" s="94"/>
      <c r="CP196" s="95"/>
    </row>
    <row r="197" spans="1:94" ht="49.5" customHeight="1" x14ac:dyDescent="0.2">
      <c r="A197" s="89"/>
      <c r="B197" s="90"/>
      <c r="C197" s="46"/>
      <c r="D197" s="28"/>
      <c r="E197" s="31"/>
      <c r="F197" s="47"/>
      <c r="G197" s="91"/>
      <c r="H197" s="27"/>
      <c r="I197" s="92"/>
      <c r="J197" s="92"/>
      <c r="K197" s="92">
        <f t="shared" si="4"/>
        <v>0</v>
      </c>
      <c r="L197" s="93" t="str" cm="1">
        <f t="array" ref="L197">_xlfn.IFS(K197&lt;=0,"No aplica",K197&lt;=39,"Débil",K197&lt;=59,"Necesita mejora",K197&lt;=79,"Aceptable",K197&lt;=100,"Fuerte")</f>
        <v>No aplica</v>
      </c>
      <c r="M197" s="91" t="e" cm="1">
        <f t="array" ref="M197">_xlfn.IFS(AND(G197="Bajo",L197="Fuerte"),"Bajo",AND(G197="Bajo",L197="Aceptable"),"Bajo",AND(G197="Bajo",L197="Necesita mejora"),"Moderado",AND(G197="Bajo",L197="Débil"),"Por encima del promedio",AND(G197="Moderado",L197="Fuerte"),"Bajo",AND(G197="Moderado",L197="Aceptable"),"Moderado",AND(G197="Moderado",L197="Necesita mejora"),"Por encima del promedio",AND(G197="Moderado",L197="Débil"),"Alto",AND(G197="Por encima del promedio",L197="Fuerte"),"Moderado",AND(G197="Por encima del promedio",L197="Aceptable"),"Por encima del promedio",AND(G197="Por encima del promedio",L197="Necesita mejora"),"Alto",AND(G197="Por encima del promedio",L197="Débil"),"Alto",AND(G197="Alto",L197="Fuerte"),"Por encima del promedio",AND(G197="Alto",L197="Aceptable"),"Alto",AND(G197="Alto",L197="Necesita mejora"),"Alto",AND(G197="Alto",L197="Débil"),"Alto")</f>
        <v>#N/A</v>
      </c>
      <c r="N197" s="29" t="e" cm="1">
        <f t="array" ref="N197">_xlfn.IFS(M197="Bajo","Asumir",M197="Moderado","Reducir",M197="Por encima del promedio","Evitar",M197="Alto","Evitar")</f>
        <v>#N/A</v>
      </c>
      <c r="O197" s="24"/>
      <c r="P197" s="26"/>
      <c r="Q197" s="24"/>
      <c r="R197" s="48"/>
      <c r="S197" s="48"/>
      <c r="T197" s="26"/>
      <c r="U197" s="30"/>
      <c r="V197" s="26"/>
      <c r="W197" s="48"/>
      <c r="X197" s="48"/>
      <c r="Y197" s="173"/>
      <c r="Z197" s="173"/>
      <c r="AA197" s="30"/>
      <c r="AB197" s="26"/>
      <c r="AC197" s="48"/>
      <c r="AD197" s="48"/>
      <c r="AE197" s="173"/>
      <c r="AF197" s="173"/>
      <c r="AG197" s="30"/>
      <c r="AH197" s="26"/>
      <c r="AI197" s="48"/>
      <c r="AJ197" s="48"/>
      <c r="AK197" s="173"/>
      <c r="AL197" s="173"/>
      <c r="AM197" s="30"/>
      <c r="AN197" s="26"/>
      <c r="AO197" s="48"/>
      <c r="AP197" s="48"/>
      <c r="AQ197" s="173"/>
      <c r="AR197" s="173"/>
      <c r="AS197" s="30"/>
      <c r="AT197" s="26"/>
      <c r="AU197" s="48"/>
      <c r="AV197" s="48"/>
      <c r="AW197" s="173"/>
      <c r="AX197" s="173"/>
      <c r="AY197" s="30"/>
      <c r="AZ197" s="26"/>
      <c r="BA197" s="48"/>
      <c r="BB197" s="48"/>
      <c r="BC197" s="173"/>
      <c r="BD197" s="173"/>
      <c r="BE197" s="30"/>
      <c r="BF197" s="26"/>
      <c r="BG197" s="48"/>
      <c r="BH197" s="48"/>
      <c r="BI197" s="173"/>
      <c r="BJ197" s="173"/>
      <c r="BK197" s="30"/>
      <c r="BL197" s="26"/>
      <c r="BM197" s="48"/>
      <c r="BN197" s="48"/>
      <c r="BO197" s="173"/>
      <c r="BP197" s="173"/>
      <c r="BQ197" s="30"/>
      <c r="BR197" s="26"/>
      <c r="BS197" s="48"/>
      <c r="BT197" s="48"/>
      <c r="BU197" s="173"/>
      <c r="BV197" s="173"/>
      <c r="BW197" s="30"/>
      <c r="BX197" s="26"/>
      <c r="BY197" s="48"/>
      <c r="BZ197" s="48"/>
      <c r="CA197" s="173"/>
      <c r="CB197" s="173"/>
      <c r="CC197" s="30"/>
      <c r="CD197" s="26"/>
      <c r="CE197" s="48"/>
      <c r="CF197" s="48"/>
      <c r="CG197" s="173"/>
      <c r="CH197" s="173"/>
      <c r="CI197" s="30"/>
      <c r="CJ197" s="26"/>
      <c r="CK197" s="48"/>
      <c r="CL197" s="48"/>
      <c r="CM197" s="173"/>
      <c r="CN197" s="185"/>
      <c r="CO197" s="94"/>
      <c r="CP197" s="95"/>
    </row>
    <row r="198" spans="1:94" ht="49.5" customHeight="1" x14ac:dyDescent="0.2">
      <c r="A198" s="89"/>
      <c r="B198" s="90"/>
      <c r="C198" s="46"/>
      <c r="D198" s="28"/>
      <c r="E198" s="31"/>
      <c r="F198" s="47"/>
      <c r="G198" s="91"/>
      <c r="H198" s="27"/>
      <c r="I198" s="92"/>
      <c r="J198" s="92"/>
      <c r="K198" s="92">
        <f t="shared" si="4"/>
        <v>0</v>
      </c>
      <c r="L198" s="93" t="str" cm="1">
        <f t="array" ref="L198">_xlfn.IFS(K198&lt;=0,"No aplica",K198&lt;=39,"Débil",K198&lt;=59,"Necesita mejora",K198&lt;=79,"Aceptable",K198&lt;=100,"Fuerte")</f>
        <v>No aplica</v>
      </c>
      <c r="M198" s="91" t="e" cm="1">
        <f t="array" ref="M198">_xlfn.IFS(AND(G198="Bajo",L198="Fuerte"),"Bajo",AND(G198="Bajo",L198="Aceptable"),"Bajo",AND(G198="Bajo",L198="Necesita mejora"),"Moderado",AND(G198="Bajo",L198="Débil"),"Por encima del promedio",AND(G198="Moderado",L198="Fuerte"),"Bajo",AND(G198="Moderado",L198="Aceptable"),"Moderado",AND(G198="Moderado",L198="Necesita mejora"),"Por encima del promedio",AND(G198="Moderado",L198="Débil"),"Alto",AND(G198="Por encima del promedio",L198="Fuerte"),"Moderado",AND(G198="Por encima del promedio",L198="Aceptable"),"Por encima del promedio",AND(G198="Por encima del promedio",L198="Necesita mejora"),"Alto",AND(G198="Por encima del promedio",L198="Débil"),"Alto",AND(G198="Alto",L198="Fuerte"),"Por encima del promedio",AND(G198="Alto",L198="Aceptable"),"Alto",AND(G198="Alto",L198="Necesita mejora"),"Alto",AND(G198="Alto",L198="Débil"),"Alto")</f>
        <v>#N/A</v>
      </c>
      <c r="N198" s="29" t="e" cm="1">
        <f t="array" ref="N198">_xlfn.IFS(M198="Bajo","Asumir",M198="Moderado","Reducir",M198="Por encima del promedio","Evitar",M198="Alto","Evitar")</f>
        <v>#N/A</v>
      </c>
      <c r="O198" s="24"/>
      <c r="P198" s="26"/>
      <c r="Q198" s="24"/>
      <c r="R198" s="48"/>
      <c r="S198" s="48"/>
      <c r="T198" s="26"/>
      <c r="U198" s="30"/>
      <c r="V198" s="26"/>
      <c r="W198" s="48"/>
      <c r="X198" s="48"/>
      <c r="Y198" s="173"/>
      <c r="Z198" s="173"/>
      <c r="AA198" s="30"/>
      <c r="AB198" s="26"/>
      <c r="AC198" s="48"/>
      <c r="AD198" s="48"/>
      <c r="AE198" s="173"/>
      <c r="AF198" s="173"/>
      <c r="AG198" s="30"/>
      <c r="AH198" s="26"/>
      <c r="AI198" s="48"/>
      <c r="AJ198" s="48"/>
      <c r="AK198" s="173"/>
      <c r="AL198" s="173"/>
      <c r="AM198" s="30"/>
      <c r="AN198" s="26"/>
      <c r="AO198" s="48"/>
      <c r="AP198" s="48"/>
      <c r="AQ198" s="173"/>
      <c r="AR198" s="173"/>
      <c r="AS198" s="30"/>
      <c r="AT198" s="26"/>
      <c r="AU198" s="48"/>
      <c r="AV198" s="48"/>
      <c r="AW198" s="173"/>
      <c r="AX198" s="173"/>
      <c r="AY198" s="30"/>
      <c r="AZ198" s="26"/>
      <c r="BA198" s="48"/>
      <c r="BB198" s="48"/>
      <c r="BC198" s="173"/>
      <c r="BD198" s="173"/>
      <c r="BE198" s="30"/>
      <c r="BF198" s="26"/>
      <c r="BG198" s="48"/>
      <c r="BH198" s="48"/>
      <c r="BI198" s="173"/>
      <c r="BJ198" s="173"/>
      <c r="BK198" s="30"/>
      <c r="BL198" s="26"/>
      <c r="BM198" s="48"/>
      <c r="BN198" s="48"/>
      <c r="BO198" s="173"/>
      <c r="BP198" s="173"/>
      <c r="BQ198" s="30"/>
      <c r="BR198" s="26"/>
      <c r="BS198" s="48"/>
      <c r="BT198" s="48"/>
      <c r="BU198" s="173"/>
      <c r="BV198" s="173"/>
      <c r="BW198" s="30"/>
      <c r="BX198" s="26"/>
      <c r="BY198" s="48"/>
      <c r="BZ198" s="48"/>
      <c r="CA198" s="173"/>
      <c r="CB198" s="173"/>
      <c r="CC198" s="30"/>
      <c r="CD198" s="26"/>
      <c r="CE198" s="48"/>
      <c r="CF198" s="48"/>
      <c r="CG198" s="173"/>
      <c r="CH198" s="173"/>
      <c r="CI198" s="30"/>
      <c r="CJ198" s="26"/>
      <c r="CK198" s="48"/>
      <c r="CL198" s="48"/>
      <c r="CM198" s="173"/>
      <c r="CN198" s="185"/>
      <c r="CO198" s="94"/>
      <c r="CP198" s="95"/>
    </row>
    <row r="199" spans="1:94" ht="49.5" customHeight="1" x14ac:dyDescent="0.2">
      <c r="A199" s="89"/>
      <c r="B199" s="90"/>
      <c r="C199" s="46"/>
      <c r="D199" s="28"/>
      <c r="E199" s="31"/>
      <c r="F199" s="47"/>
      <c r="G199" s="91"/>
      <c r="H199" s="27"/>
      <c r="I199" s="92"/>
      <c r="J199" s="92"/>
      <c r="K199" s="92">
        <f t="shared" si="4"/>
        <v>0</v>
      </c>
      <c r="L199" s="93" t="str" cm="1">
        <f t="array" ref="L199">_xlfn.IFS(K199&lt;=0,"No aplica",K199&lt;=39,"Débil",K199&lt;=59,"Necesita mejora",K199&lt;=79,"Aceptable",K199&lt;=100,"Fuerte")</f>
        <v>No aplica</v>
      </c>
      <c r="M199" s="91" t="e" cm="1">
        <f t="array" ref="M199">_xlfn.IFS(AND(G199="Bajo",L199="Fuerte"),"Bajo",AND(G199="Bajo",L199="Aceptable"),"Bajo",AND(G199="Bajo",L199="Necesita mejora"),"Moderado",AND(G199="Bajo",L199="Débil"),"Por encima del promedio",AND(G199="Moderado",L199="Fuerte"),"Bajo",AND(G199="Moderado",L199="Aceptable"),"Moderado",AND(G199="Moderado",L199="Necesita mejora"),"Por encima del promedio",AND(G199="Moderado",L199="Débil"),"Alto",AND(G199="Por encima del promedio",L199="Fuerte"),"Moderado",AND(G199="Por encima del promedio",L199="Aceptable"),"Por encima del promedio",AND(G199="Por encima del promedio",L199="Necesita mejora"),"Alto",AND(G199="Por encima del promedio",L199="Débil"),"Alto",AND(G199="Alto",L199="Fuerte"),"Por encima del promedio",AND(G199="Alto",L199="Aceptable"),"Alto",AND(G199="Alto",L199="Necesita mejora"),"Alto",AND(G199="Alto",L199="Débil"),"Alto")</f>
        <v>#N/A</v>
      </c>
      <c r="N199" s="29" t="e" cm="1">
        <f t="array" ref="N199">_xlfn.IFS(M199="Bajo","Asumir",M199="Moderado","Reducir",M199="Por encima del promedio","Evitar",M199="Alto","Evitar")</f>
        <v>#N/A</v>
      </c>
      <c r="O199" s="24"/>
      <c r="P199" s="26"/>
      <c r="Q199" s="24"/>
      <c r="R199" s="48"/>
      <c r="S199" s="48"/>
      <c r="T199" s="26"/>
      <c r="U199" s="30"/>
      <c r="V199" s="26"/>
      <c r="W199" s="48"/>
      <c r="X199" s="48"/>
      <c r="Y199" s="173"/>
      <c r="Z199" s="173"/>
      <c r="AA199" s="30"/>
      <c r="AB199" s="26"/>
      <c r="AC199" s="48"/>
      <c r="AD199" s="48"/>
      <c r="AE199" s="173"/>
      <c r="AF199" s="173"/>
      <c r="AG199" s="30"/>
      <c r="AH199" s="26"/>
      <c r="AI199" s="48"/>
      <c r="AJ199" s="48"/>
      <c r="AK199" s="173"/>
      <c r="AL199" s="173"/>
      <c r="AM199" s="30"/>
      <c r="AN199" s="26"/>
      <c r="AO199" s="48"/>
      <c r="AP199" s="48"/>
      <c r="AQ199" s="173"/>
      <c r="AR199" s="173"/>
      <c r="AS199" s="30"/>
      <c r="AT199" s="26"/>
      <c r="AU199" s="48"/>
      <c r="AV199" s="48"/>
      <c r="AW199" s="173"/>
      <c r="AX199" s="173"/>
      <c r="AY199" s="30"/>
      <c r="AZ199" s="26"/>
      <c r="BA199" s="48"/>
      <c r="BB199" s="48"/>
      <c r="BC199" s="173"/>
      <c r="BD199" s="173"/>
      <c r="BE199" s="30"/>
      <c r="BF199" s="26"/>
      <c r="BG199" s="48"/>
      <c r="BH199" s="48"/>
      <c r="BI199" s="173"/>
      <c r="BJ199" s="173"/>
      <c r="BK199" s="30"/>
      <c r="BL199" s="26"/>
      <c r="BM199" s="48"/>
      <c r="BN199" s="48"/>
      <c r="BO199" s="173"/>
      <c r="BP199" s="173"/>
      <c r="BQ199" s="30"/>
      <c r="BR199" s="26"/>
      <c r="BS199" s="48"/>
      <c r="BT199" s="48"/>
      <c r="BU199" s="173"/>
      <c r="BV199" s="173"/>
      <c r="BW199" s="30"/>
      <c r="BX199" s="26"/>
      <c r="BY199" s="48"/>
      <c r="BZ199" s="48"/>
      <c r="CA199" s="173"/>
      <c r="CB199" s="173"/>
      <c r="CC199" s="30"/>
      <c r="CD199" s="26"/>
      <c r="CE199" s="48"/>
      <c r="CF199" s="48"/>
      <c r="CG199" s="173"/>
      <c r="CH199" s="173"/>
      <c r="CI199" s="30"/>
      <c r="CJ199" s="26"/>
      <c r="CK199" s="48"/>
      <c r="CL199" s="48"/>
      <c r="CM199" s="173"/>
      <c r="CN199" s="185"/>
      <c r="CO199" s="94"/>
      <c r="CP199" s="95"/>
    </row>
    <row r="200" spans="1:94" ht="49.5" customHeight="1" x14ac:dyDescent="0.2">
      <c r="A200" s="89"/>
      <c r="B200" s="90"/>
      <c r="C200" s="46"/>
      <c r="D200" s="28"/>
      <c r="E200" s="31"/>
      <c r="F200" s="47"/>
      <c r="G200" s="91"/>
      <c r="H200" s="27"/>
      <c r="I200" s="92"/>
      <c r="J200" s="92"/>
      <c r="K200" s="92">
        <f t="shared" si="4"/>
        <v>0</v>
      </c>
      <c r="L200" s="93" t="str" cm="1">
        <f t="array" ref="L200">_xlfn.IFS(K200&lt;=0,"No aplica",K200&lt;=39,"Débil",K200&lt;=59,"Necesita mejora",K200&lt;=79,"Aceptable",K200&lt;=100,"Fuerte")</f>
        <v>No aplica</v>
      </c>
      <c r="M200" s="91" t="e" cm="1">
        <f t="array" ref="M200">_xlfn.IFS(AND(G200="Bajo",L200="Fuerte"),"Bajo",AND(G200="Bajo",L200="Aceptable"),"Bajo",AND(G200="Bajo",L200="Necesita mejora"),"Moderado",AND(G200="Bajo",L200="Débil"),"Por encima del promedio",AND(G200="Moderado",L200="Fuerte"),"Bajo",AND(G200="Moderado",L200="Aceptable"),"Moderado",AND(G200="Moderado",L200="Necesita mejora"),"Por encima del promedio",AND(G200="Moderado",L200="Débil"),"Alto",AND(G200="Por encima del promedio",L200="Fuerte"),"Moderado",AND(G200="Por encima del promedio",L200="Aceptable"),"Por encima del promedio",AND(G200="Por encima del promedio",L200="Necesita mejora"),"Alto",AND(G200="Por encima del promedio",L200="Débil"),"Alto",AND(G200="Alto",L200="Fuerte"),"Por encima del promedio",AND(G200="Alto",L200="Aceptable"),"Alto",AND(G200="Alto",L200="Necesita mejora"),"Alto",AND(G200="Alto",L200="Débil"),"Alto")</f>
        <v>#N/A</v>
      </c>
      <c r="N200" s="29" t="e" cm="1">
        <f t="array" ref="N200">_xlfn.IFS(M200="Bajo","Asumir",M200="Moderado","Reducir",M200="Por encima del promedio","Evitar",M200="Alto","Evitar")</f>
        <v>#N/A</v>
      </c>
      <c r="O200" s="24"/>
      <c r="P200" s="26"/>
      <c r="Q200" s="24"/>
      <c r="R200" s="48"/>
      <c r="S200" s="48"/>
      <c r="T200" s="26"/>
      <c r="U200" s="30"/>
      <c r="V200" s="26"/>
      <c r="W200" s="48"/>
      <c r="X200" s="48"/>
      <c r="Y200" s="173"/>
      <c r="Z200" s="173"/>
      <c r="AA200" s="30"/>
      <c r="AB200" s="26"/>
      <c r="AC200" s="48"/>
      <c r="AD200" s="48"/>
      <c r="AE200" s="173"/>
      <c r="AF200" s="173"/>
      <c r="AG200" s="30"/>
      <c r="AH200" s="26"/>
      <c r="AI200" s="48"/>
      <c r="AJ200" s="48"/>
      <c r="AK200" s="173"/>
      <c r="AL200" s="173"/>
      <c r="AM200" s="30"/>
      <c r="AN200" s="26"/>
      <c r="AO200" s="48"/>
      <c r="AP200" s="48"/>
      <c r="AQ200" s="173"/>
      <c r="AR200" s="173"/>
      <c r="AS200" s="30"/>
      <c r="AT200" s="26"/>
      <c r="AU200" s="48"/>
      <c r="AV200" s="48"/>
      <c r="AW200" s="173"/>
      <c r="AX200" s="173"/>
      <c r="AY200" s="30"/>
      <c r="AZ200" s="26"/>
      <c r="BA200" s="48"/>
      <c r="BB200" s="48"/>
      <c r="BC200" s="173"/>
      <c r="BD200" s="173"/>
      <c r="BE200" s="30"/>
      <c r="BF200" s="26"/>
      <c r="BG200" s="48"/>
      <c r="BH200" s="48"/>
      <c r="BI200" s="173"/>
      <c r="BJ200" s="173"/>
      <c r="BK200" s="30"/>
      <c r="BL200" s="26"/>
      <c r="BM200" s="48"/>
      <c r="BN200" s="48"/>
      <c r="BO200" s="173"/>
      <c r="BP200" s="173"/>
      <c r="BQ200" s="30"/>
      <c r="BR200" s="26"/>
      <c r="BS200" s="48"/>
      <c r="BT200" s="48"/>
      <c r="BU200" s="173"/>
      <c r="BV200" s="173"/>
      <c r="BW200" s="30"/>
      <c r="BX200" s="26"/>
      <c r="BY200" s="48"/>
      <c r="BZ200" s="48"/>
      <c r="CA200" s="173"/>
      <c r="CB200" s="173"/>
      <c r="CC200" s="30"/>
      <c r="CD200" s="26"/>
      <c r="CE200" s="48"/>
      <c r="CF200" s="48"/>
      <c r="CG200" s="173"/>
      <c r="CH200" s="173"/>
      <c r="CI200" s="30"/>
      <c r="CJ200" s="26"/>
      <c r="CK200" s="48"/>
      <c r="CL200" s="48"/>
      <c r="CM200" s="173"/>
      <c r="CN200" s="185"/>
      <c r="CO200" s="94"/>
      <c r="CP200" s="95"/>
    </row>
    <row r="201" spans="1:94" ht="49.5" customHeight="1" x14ac:dyDescent="0.2">
      <c r="A201" s="89"/>
      <c r="B201" s="90"/>
      <c r="C201" s="46"/>
      <c r="D201" s="28"/>
      <c r="E201" s="31"/>
      <c r="F201" s="47"/>
      <c r="G201" s="91"/>
      <c r="H201" s="27"/>
      <c r="I201" s="92"/>
      <c r="J201" s="92"/>
      <c r="K201" s="92">
        <f t="shared" ref="K201:K206" si="5">+I201*J201</f>
        <v>0</v>
      </c>
      <c r="L201" s="93" t="str" cm="1">
        <f t="array" ref="L201">_xlfn.IFS(K201&lt;=0,"No aplica",K201&lt;=39,"Débil",K201&lt;=59,"Necesita mejora",K201&lt;=79,"Aceptable",K201&lt;=100,"Fuerte")</f>
        <v>No aplica</v>
      </c>
      <c r="M201" s="91" t="e" cm="1">
        <f t="array" ref="M201">_xlfn.IFS(AND(G201="Bajo",L201="Fuerte"),"Bajo",AND(G201="Bajo",L201="Aceptable"),"Bajo",AND(G201="Bajo",L201="Necesita mejora"),"Moderado",AND(G201="Bajo",L201="Débil"),"Por encima del promedio",AND(G201="Moderado",L201="Fuerte"),"Bajo",AND(G201="Moderado",L201="Aceptable"),"Moderado",AND(G201="Moderado",L201="Necesita mejora"),"Por encima del promedio",AND(G201="Moderado",L201="Débil"),"Alto",AND(G201="Por encima del promedio",L201="Fuerte"),"Moderado",AND(G201="Por encima del promedio",L201="Aceptable"),"Por encima del promedio",AND(G201="Por encima del promedio",L201="Necesita mejora"),"Alto",AND(G201="Por encima del promedio",L201="Débil"),"Alto",AND(G201="Alto",L201="Fuerte"),"Por encima del promedio",AND(G201="Alto",L201="Aceptable"),"Alto",AND(G201="Alto",L201="Necesita mejora"),"Alto",AND(G201="Alto",L201="Débil"),"Alto")</f>
        <v>#N/A</v>
      </c>
      <c r="N201" s="29" t="e" cm="1">
        <f t="array" ref="N201">_xlfn.IFS(M201="Bajo","Asumir",M201="Moderado","Reducir",M201="Por encima del promedio","Evitar",M201="Alto","Evitar")</f>
        <v>#N/A</v>
      </c>
      <c r="O201" s="24"/>
      <c r="P201" s="26"/>
      <c r="Q201" s="24"/>
      <c r="R201" s="48"/>
      <c r="S201" s="48"/>
      <c r="T201" s="26"/>
      <c r="U201" s="30"/>
      <c r="V201" s="26"/>
      <c r="W201" s="48"/>
      <c r="X201" s="48"/>
      <c r="Y201" s="173"/>
      <c r="Z201" s="173"/>
      <c r="AA201" s="30"/>
      <c r="AB201" s="26"/>
      <c r="AC201" s="48"/>
      <c r="AD201" s="48"/>
      <c r="AE201" s="173"/>
      <c r="AF201" s="173"/>
      <c r="AG201" s="30"/>
      <c r="AH201" s="26"/>
      <c r="AI201" s="48"/>
      <c r="AJ201" s="48"/>
      <c r="AK201" s="173"/>
      <c r="AL201" s="173"/>
      <c r="AM201" s="30"/>
      <c r="AN201" s="26"/>
      <c r="AO201" s="48"/>
      <c r="AP201" s="48"/>
      <c r="AQ201" s="173"/>
      <c r="AR201" s="173"/>
      <c r="AS201" s="30"/>
      <c r="AT201" s="26"/>
      <c r="AU201" s="48"/>
      <c r="AV201" s="48"/>
      <c r="AW201" s="173"/>
      <c r="AX201" s="173"/>
      <c r="AY201" s="30"/>
      <c r="AZ201" s="26"/>
      <c r="BA201" s="48"/>
      <c r="BB201" s="48"/>
      <c r="BC201" s="173"/>
      <c r="BD201" s="173"/>
      <c r="BE201" s="30"/>
      <c r="BF201" s="26"/>
      <c r="BG201" s="48"/>
      <c r="BH201" s="48"/>
      <c r="BI201" s="173"/>
      <c r="BJ201" s="173"/>
      <c r="BK201" s="30"/>
      <c r="BL201" s="26"/>
      <c r="BM201" s="48"/>
      <c r="BN201" s="48"/>
      <c r="BO201" s="173"/>
      <c r="BP201" s="173"/>
      <c r="BQ201" s="30"/>
      <c r="BR201" s="26"/>
      <c r="BS201" s="48"/>
      <c r="BT201" s="48"/>
      <c r="BU201" s="173"/>
      <c r="BV201" s="173"/>
      <c r="BW201" s="30"/>
      <c r="BX201" s="26"/>
      <c r="BY201" s="48"/>
      <c r="BZ201" s="48"/>
      <c r="CA201" s="173"/>
      <c r="CB201" s="173"/>
      <c r="CC201" s="30"/>
      <c r="CD201" s="26"/>
      <c r="CE201" s="48"/>
      <c r="CF201" s="48"/>
      <c r="CG201" s="173"/>
      <c r="CH201" s="173"/>
      <c r="CI201" s="30"/>
      <c r="CJ201" s="26"/>
      <c r="CK201" s="48"/>
      <c r="CL201" s="48"/>
      <c r="CM201" s="173"/>
      <c r="CN201" s="185"/>
      <c r="CO201" s="94"/>
      <c r="CP201" s="95"/>
    </row>
    <row r="202" spans="1:94" ht="49.5" customHeight="1" x14ac:dyDescent="0.2">
      <c r="A202" s="89"/>
      <c r="B202" s="90"/>
      <c r="C202" s="46"/>
      <c r="D202" s="28"/>
      <c r="E202" s="31"/>
      <c r="F202" s="47"/>
      <c r="G202" s="91"/>
      <c r="H202" s="27"/>
      <c r="I202" s="92"/>
      <c r="J202" s="92"/>
      <c r="K202" s="92">
        <f t="shared" si="5"/>
        <v>0</v>
      </c>
      <c r="L202" s="93" t="str" cm="1">
        <f t="array" ref="L202">_xlfn.IFS(K202&lt;=0,"No aplica",K202&lt;=39,"Débil",K202&lt;=59,"Necesita mejora",K202&lt;=79,"Aceptable",K202&lt;=100,"Fuerte")</f>
        <v>No aplica</v>
      </c>
      <c r="M202" s="91" t="e" cm="1">
        <f t="array" ref="M202">_xlfn.IFS(AND(G202="Bajo",L202="Fuerte"),"Bajo",AND(G202="Bajo",L202="Aceptable"),"Bajo",AND(G202="Bajo",L202="Necesita mejora"),"Moderado",AND(G202="Bajo",L202="Débil"),"Por encima del promedio",AND(G202="Moderado",L202="Fuerte"),"Bajo",AND(G202="Moderado",L202="Aceptable"),"Moderado",AND(G202="Moderado",L202="Necesita mejora"),"Por encima del promedio",AND(G202="Moderado",L202="Débil"),"Alto",AND(G202="Por encima del promedio",L202="Fuerte"),"Moderado",AND(G202="Por encima del promedio",L202="Aceptable"),"Por encima del promedio",AND(G202="Por encima del promedio",L202="Necesita mejora"),"Alto",AND(G202="Por encima del promedio",L202="Débil"),"Alto",AND(G202="Alto",L202="Fuerte"),"Por encima del promedio",AND(G202="Alto",L202="Aceptable"),"Alto",AND(G202="Alto",L202="Necesita mejora"),"Alto",AND(G202="Alto",L202="Débil"),"Alto")</f>
        <v>#N/A</v>
      </c>
      <c r="N202" s="29" t="e" cm="1">
        <f t="array" ref="N202">_xlfn.IFS(M202="Bajo","Asumir",M202="Moderado","Reducir",M202="Por encima del promedio","Evitar",M202="Alto","Evitar")</f>
        <v>#N/A</v>
      </c>
      <c r="O202" s="24"/>
      <c r="P202" s="26"/>
      <c r="Q202" s="24"/>
      <c r="R202" s="48"/>
      <c r="S202" s="48"/>
      <c r="T202" s="26"/>
      <c r="U202" s="30"/>
      <c r="V202" s="26"/>
      <c r="W202" s="48"/>
      <c r="X202" s="48"/>
      <c r="Y202" s="173"/>
      <c r="Z202" s="173"/>
      <c r="AA202" s="30"/>
      <c r="AB202" s="26"/>
      <c r="AC202" s="48"/>
      <c r="AD202" s="48"/>
      <c r="AE202" s="173"/>
      <c r="AF202" s="173"/>
      <c r="AG202" s="30"/>
      <c r="AH202" s="26"/>
      <c r="AI202" s="48"/>
      <c r="AJ202" s="48"/>
      <c r="AK202" s="173"/>
      <c r="AL202" s="173"/>
      <c r="AM202" s="30"/>
      <c r="AN202" s="26"/>
      <c r="AO202" s="48"/>
      <c r="AP202" s="48"/>
      <c r="AQ202" s="173"/>
      <c r="AR202" s="173"/>
      <c r="AS202" s="30"/>
      <c r="AT202" s="26"/>
      <c r="AU202" s="48"/>
      <c r="AV202" s="48"/>
      <c r="AW202" s="173"/>
      <c r="AX202" s="173"/>
      <c r="AY202" s="30"/>
      <c r="AZ202" s="26"/>
      <c r="BA202" s="48"/>
      <c r="BB202" s="48"/>
      <c r="BC202" s="173"/>
      <c r="BD202" s="173"/>
      <c r="BE202" s="30"/>
      <c r="BF202" s="26"/>
      <c r="BG202" s="48"/>
      <c r="BH202" s="48"/>
      <c r="BI202" s="173"/>
      <c r="BJ202" s="173"/>
      <c r="BK202" s="30"/>
      <c r="BL202" s="26"/>
      <c r="BM202" s="48"/>
      <c r="BN202" s="48"/>
      <c r="BO202" s="173"/>
      <c r="BP202" s="173"/>
      <c r="BQ202" s="30"/>
      <c r="BR202" s="26"/>
      <c r="BS202" s="48"/>
      <c r="BT202" s="48"/>
      <c r="BU202" s="173"/>
      <c r="BV202" s="173"/>
      <c r="BW202" s="30"/>
      <c r="BX202" s="26"/>
      <c r="BY202" s="48"/>
      <c r="BZ202" s="48"/>
      <c r="CA202" s="173"/>
      <c r="CB202" s="173"/>
      <c r="CC202" s="30"/>
      <c r="CD202" s="26"/>
      <c r="CE202" s="48"/>
      <c r="CF202" s="48"/>
      <c r="CG202" s="173"/>
      <c r="CH202" s="173"/>
      <c r="CI202" s="30"/>
      <c r="CJ202" s="26"/>
      <c r="CK202" s="48"/>
      <c r="CL202" s="48"/>
      <c r="CM202" s="173"/>
      <c r="CN202" s="185"/>
      <c r="CO202" s="94"/>
      <c r="CP202" s="95"/>
    </row>
    <row r="203" spans="1:94" ht="49.5" customHeight="1" x14ac:dyDescent="0.2">
      <c r="A203" s="89"/>
      <c r="B203" s="90"/>
      <c r="C203" s="46"/>
      <c r="D203" s="28"/>
      <c r="E203" s="31"/>
      <c r="F203" s="47"/>
      <c r="G203" s="91"/>
      <c r="H203" s="27"/>
      <c r="I203" s="92"/>
      <c r="J203" s="92"/>
      <c r="K203" s="92">
        <f t="shared" si="5"/>
        <v>0</v>
      </c>
      <c r="L203" s="93" t="str" cm="1">
        <f t="array" ref="L203">_xlfn.IFS(K203&lt;=0,"No aplica",K203&lt;=39,"Débil",K203&lt;=59,"Necesita mejora",K203&lt;=79,"Aceptable",K203&lt;=100,"Fuerte")</f>
        <v>No aplica</v>
      </c>
      <c r="M203" s="91" t="e" cm="1">
        <f t="array" ref="M203">_xlfn.IFS(AND(G203="Bajo",L203="Fuerte"),"Bajo",AND(G203="Bajo",L203="Aceptable"),"Bajo",AND(G203="Bajo",L203="Necesita mejora"),"Moderado",AND(G203="Bajo",L203="Débil"),"Por encima del promedio",AND(G203="Moderado",L203="Fuerte"),"Bajo",AND(G203="Moderado",L203="Aceptable"),"Moderado",AND(G203="Moderado",L203="Necesita mejora"),"Por encima del promedio",AND(G203="Moderado",L203="Débil"),"Alto",AND(G203="Por encima del promedio",L203="Fuerte"),"Moderado",AND(G203="Por encima del promedio",L203="Aceptable"),"Por encima del promedio",AND(G203="Por encima del promedio",L203="Necesita mejora"),"Alto",AND(G203="Por encima del promedio",L203="Débil"),"Alto",AND(G203="Alto",L203="Fuerte"),"Por encima del promedio",AND(G203="Alto",L203="Aceptable"),"Alto",AND(G203="Alto",L203="Necesita mejora"),"Alto",AND(G203="Alto",L203="Débil"),"Alto")</f>
        <v>#N/A</v>
      </c>
      <c r="N203" s="29" t="e" cm="1">
        <f t="array" ref="N203">_xlfn.IFS(M203="Bajo","Asumir",M203="Moderado","Reducir",M203="Por encima del promedio","Evitar",M203="Alto","Evitar")</f>
        <v>#N/A</v>
      </c>
      <c r="O203" s="24"/>
      <c r="P203" s="26"/>
      <c r="Q203" s="24"/>
      <c r="R203" s="48"/>
      <c r="S203" s="48"/>
      <c r="T203" s="26"/>
      <c r="U203" s="30"/>
      <c r="V203" s="26"/>
      <c r="W203" s="48"/>
      <c r="X203" s="48"/>
      <c r="Y203" s="173"/>
      <c r="Z203" s="173"/>
      <c r="AA203" s="30"/>
      <c r="AB203" s="26"/>
      <c r="AC203" s="48"/>
      <c r="AD203" s="48"/>
      <c r="AE203" s="173"/>
      <c r="AF203" s="173"/>
      <c r="AG203" s="30"/>
      <c r="AH203" s="26"/>
      <c r="AI203" s="48"/>
      <c r="AJ203" s="48"/>
      <c r="AK203" s="173"/>
      <c r="AL203" s="173"/>
      <c r="AM203" s="30"/>
      <c r="AN203" s="26"/>
      <c r="AO203" s="48"/>
      <c r="AP203" s="48"/>
      <c r="AQ203" s="173"/>
      <c r="AR203" s="173"/>
      <c r="AS203" s="30"/>
      <c r="AT203" s="26"/>
      <c r="AU203" s="48"/>
      <c r="AV203" s="48"/>
      <c r="AW203" s="173"/>
      <c r="AX203" s="173"/>
      <c r="AY203" s="30"/>
      <c r="AZ203" s="26"/>
      <c r="BA203" s="48"/>
      <c r="BB203" s="48"/>
      <c r="BC203" s="173"/>
      <c r="BD203" s="173"/>
      <c r="BE203" s="30"/>
      <c r="BF203" s="26"/>
      <c r="BG203" s="48"/>
      <c r="BH203" s="48"/>
      <c r="BI203" s="173"/>
      <c r="BJ203" s="173"/>
      <c r="BK203" s="30"/>
      <c r="BL203" s="26"/>
      <c r="BM203" s="48"/>
      <c r="BN203" s="48"/>
      <c r="BO203" s="173"/>
      <c r="BP203" s="173"/>
      <c r="BQ203" s="30"/>
      <c r="BR203" s="26"/>
      <c r="BS203" s="48"/>
      <c r="BT203" s="48"/>
      <c r="BU203" s="173"/>
      <c r="BV203" s="173"/>
      <c r="BW203" s="30"/>
      <c r="BX203" s="26"/>
      <c r="BY203" s="48"/>
      <c r="BZ203" s="48"/>
      <c r="CA203" s="173"/>
      <c r="CB203" s="173"/>
      <c r="CC203" s="30"/>
      <c r="CD203" s="26"/>
      <c r="CE203" s="48"/>
      <c r="CF203" s="48"/>
      <c r="CG203" s="173"/>
      <c r="CH203" s="173"/>
      <c r="CI203" s="30"/>
      <c r="CJ203" s="26"/>
      <c r="CK203" s="48"/>
      <c r="CL203" s="48"/>
      <c r="CM203" s="173"/>
      <c r="CN203" s="185"/>
      <c r="CO203" s="94"/>
      <c r="CP203" s="95"/>
    </row>
    <row r="204" spans="1:94" ht="49.5" customHeight="1" x14ac:dyDescent="0.2">
      <c r="A204" s="89"/>
      <c r="B204" s="90"/>
      <c r="C204" s="46"/>
      <c r="D204" s="28"/>
      <c r="E204" s="31"/>
      <c r="F204" s="47"/>
      <c r="G204" s="91"/>
      <c r="H204" s="27"/>
      <c r="I204" s="92"/>
      <c r="J204" s="92"/>
      <c r="K204" s="92">
        <f t="shared" si="5"/>
        <v>0</v>
      </c>
      <c r="L204" s="93" t="str" cm="1">
        <f t="array" ref="L204">_xlfn.IFS(K204&lt;=0,"No aplica",K204&lt;=39,"Débil",K204&lt;=59,"Necesita mejora",K204&lt;=79,"Aceptable",K204&lt;=100,"Fuerte")</f>
        <v>No aplica</v>
      </c>
      <c r="M204" s="91" t="e" cm="1">
        <f t="array" ref="M204">_xlfn.IFS(AND(G204="Bajo",L204="Fuerte"),"Bajo",AND(G204="Bajo",L204="Aceptable"),"Bajo",AND(G204="Bajo",L204="Necesita mejora"),"Moderado",AND(G204="Bajo",L204="Débil"),"Por encima del promedio",AND(G204="Moderado",L204="Fuerte"),"Bajo",AND(G204="Moderado",L204="Aceptable"),"Moderado",AND(G204="Moderado",L204="Necesita mejora"),"Por encima del promedio",AND(G204="Moderado",L204="Débil"),"Alto",AND(G204="Por encima del promedio",L204="Fuerte"),"Moderado",AND(G204="Por encima del promedio",L204="Aceptable"),"Por encima del promedio",AND(G204="Por encima del promedio",L204="Necesita mejora"),"Alto",AND(G204="Por encima del promedio",L204="Débil"),"Alto",AND(G204="Alto",L204="Fuerte"),"Por encima del promedio",AND(G204="Alto",L204="Aceptable"),"Alto",AND(G204="Alto",L204="Necesita mejora"),"Alto",AND(G204="Alto",L204="Débil"),"Alto")</f>
        <v>#N/A</v>
      </c>
      <c r="N204" s="29" t="e" cm="1">
        <f t="array" ref="N204">_xlfn.IFS(M204="Bajo","Asumir",M204="Moderado","Reducir",M204="Por encima del promedio","Evitar",M204="Alto","Evitar")</f>
        <v>#N/A</v>
      </c>
      <c r="O204" s="24"/>
      <c r="P204" s="26"/>
      <c r="Q204" s="24"/>
      <c r="R204" s="48"/>
      <c r="S204" s="48"/>
      <c r="T204" s="26"/>
      <c r="U204" s="30"/>
      <c r="V204" s="26"/>
      <c r="W204" s="48"/>
      <c r="X204" s="48"/>
      <c r="Y204" s="173"/>
      <c r="Z204" s="173"/>
      <c r="AA204" s="30"/>
      <c r="AB204" s="26"/>
      <c r="AC204" s="48"/>
      <c r="AD204" s="48"/>
      <c r="AE204" s="173"/>
      <c r="AF204" s="173"/>
      <c r="AG204" s="30"/>
      <c r="AH204" s="26"/>
      <c r="AI204" s="48"/>
      <c r="AJ204" s="48"/>
      <c r="AK204" s="173"/>
      <c r="AL204" s="173"/>
      <c r="AM204" s="30"/>
      <c r="AN204" s="26"/>
      <c r="AO204" s="48"/>
      <c r="AP204" s="48"/>
      <c r="AQ204" s="173"/>
      <c r="AR204" s="173"/>
      <c r="AS204" s="30"/>
      <c r="AT204" s="26"/>
      <c r="AU204" s="48"/>
      <c r="AV204" s="48"/>
      <c r="AW204" s="173"/>
      <c r="AX204" s="173"/>
      <c r="AY204" s="30"/>
      <c r="AZ204" s="26"/>
      <c r="BA204" s="48"/>
      <c r="BB204" s="48"/>
      <c r="BC204" s="173"/>
      <c r="BD204" s="173"/>
      <c r="BE204" s="30"/>
      <c r="BF204" s="26"/>
      <c r="BG204" s="48"/>
      <c r="BH204" s="48"/>
      <c r="BI204" s="173"/>
      <c r="BJ204" s="173"/>
      <c r="BK204" s="30"/>
      <c r="BL204" s="26"/>
      <c r="BM204" s="48"/>
      <c r="BN204" s="48"/>
      <c r="BO204" s="173"/>
      <c r="BP204" s="173"/>
      <c r="BQ204" s="30"/>
      <c r="BR204" s="26"/>
      <c r="BS204" s="48"/>
      <c r="BT204" s="48"/>
      <c r="BU204" s="173"/>
      <c r="BV204" s="173"/>
      <c r="BW204" s="30"/>
      <c r="BX204" s="26"/>
      <c r="BY204" s="48"/>
      <c r="BZ204" s="48"/>
      <c r="CA204" s="173"/>
      <c r="CB204" s="173"/>
      <c r="CC204" s="30"/>
      <c r="CD204" s="26"/>
      <c r="CE204" s="48"/>
      <c r="CF204" s="48"/>
      <c r="CG204" s="173"/>
      <c r="CH204" s="173"/>
      <c r="CI204" s="30"/>
      <c r="CJ204" s="26"/>
      <c r="CK204" s="48"/>
      <c r="CL204" s="48"/>
      <c r="CM204" s="173"/>
      <c r="CN204" s="185"/>
      <c r="CO204" s="94"/>
      <c r="CP204" s="95"/>
    </row>
    <row r="205" spans="1:94" ht="49.5" customHeight="1" x14ac:dyDescent="0.2">
      <c r="A205" s="89"/>
      <c r="B205" s="90"/>
      <c r="C205" s="46"/>
      <c r="D205" s="28"/>
      <c r="E205" s="31"/>
      <c r="F205" s="47"/>
      <c r="G205" s="91"/>
      <c r="H205" s="27"/>
      <c r="I205" s="92"/>
      <c r="J205" s="92"/>
      <c r="K205" s="92">
        <f t="shared" si="5"/>
        <v>0</v>
      </c>
      <c r="L205" s="93" t="str" cm="1">
        <f t="array" ref="L205">_xlfn.IFS(K205&lt;=0,"No aplica",K205&lt;=39,"Débil",K205&lt;=59,"Necesita mejora",K205&lt;=79,"Aceptable",K205&lt;=100,"Fuerte")</f>
        <v>No aplica</v>
      </c>
      <c r="M205" s="91" t="e" cm="1">
        <f t="array" ref="M205">_xlfn.IFS(AND(G205="Bajo",L205="Fuerte"),"Bajo",AND(G205="Bajo",L205="Aceptable"),"Bajo",AND(G205="Bajo",L205="Necesita mejora"),"Moderado",AND(G205="Bajo",L205="Débil"),"Por encima del promedio",AND(G205="Moderado",L205="Fuerte"),"Bajo",AND(G205="Moderado",L205="Aceptable"),"Moderado",AND(G205="Moderado",L205="Necesita mejora"),"Por encima del promedio",AND(G205="Moderado",L205="Débil"),"Alto",AND(G205="Por encima del promedio",L205="Fuerte"),"Moderado",AND(G205="Por encima del promedio",L205="Aceptable"),"Por encima del promedio",AND(G205="Por encima del promedio",L205="Necesita mejora"),"Alto",AND(G205="Por encima del promedio",L205="Débil"),"Alto",AND(G205="Alto",L205="Fuerte"),"Por encima del promedio",AND(G205="Alto",L205="Aceptable"),"Alto",AND(G205="Alto",L205="Necesita mejora"),"Alto",AND(G205="Alto",L205="Débil"),"Alto")</f>
        <v>#N/A</v>
      </c>
      <c r="N205" s="29" t="e" cm="1">
        <f t="array" ref="N205">_xlfn.IFS(M205="Bajo","Asumir",M205="Moderado","Reducir",M205="Por encima del promedio","Evitar",M205="Alto","Evitar")</f>
        <v>#N/A</v>
      </c>
      <c r="O205" s="24"/>
      <c r="P205" s="26"/>
      <c r="Q205" s="24"/>
      <c r="R205" s="48"/>
      <c r="S205" s="48"/>
      <c r="T205" s="26"/>
      <c r="U205" s="30"/>
      <c r="V205" s="26"/>
      <c r="W205" s="48"/>
      <c r="X205" s="48"/>
      <c r="Y205" s="173"/>
      <c r="Z205" s="173"/>
      <c r="AA205" s="30"/>
      <c r="AB205" s="26"/>
      <c r="AC205" s="48"/>
      <c r="AD205" s="48"/>
      <c r="AE205" s="173"/>
      <c r="AF205" s="173"/>
      <c r="AG205" s="30"/>
      <c r="AH205" s="26"/>
      <c r="AI205" s="48"/>
      <c r="AJ205" s="48"/>
      <c r="AK205" s="173"/>
      <c r="AL205" s="173"/>
      <c r="AM205" s="30"/>
      <c r="AN205" s="26"/>
      <c r="AO205" s="48"/>
      <c r="AP205" s="48"/>
      <c r="AQ205" s="173"/>
      <c r="AR205" s="173"/>
      <c r="AS205" s="30"/>
      <c r="AT205" s="26"/>
      <c r="AU205" s="48"/>
      <c r="AV205" s="48"/>
      <c r="AW205" s="173"/>
      <c r="AX205" s="173"/>
      <c r="AY205" s="30"/>
      <c r="AZ205" s="26"/>
      <c r="BA205" s="48"/>
      <c r="BB205" s="48"/>
      <c r="BC205" s="173"/>
      <c r="BD205" s="173"/>
      <c r="BE205" s="30"/>
      <c r="BF205" s="26"/>
      <c r="BG205" s="48"/>
      <c r="BH205" s="48"/>
      <c r="BI205" s="173"/>
      <c r="BJ205" s="173"/>
      <c r="BK205" s="30"/>
      <c r="BL205" s="26"/>
      <c r="BM205" s="48"/>
      <c r="BN205" s="48"/>
      <c r="BO205" s="173"/>
      <c r="BP205" s="173"/>
      <c r="BQ205" s="30"/>
      <c r="BR205" s="26"/>
      <c r="BS205" s="48"/>
      <c r="BT205" s="48"/>
      <c r="BU205" s="173"/>
      <c r="BV205" s="173"/>
      <c r="BW205" s="30"/>
      <c r="BX205" s="26"/>
      <c r="BY205" s="48"/>
      <c r="BZ205" s="48"/>
      <c r="CA205" s="173"/>
      <c r="CB205" s="173"/>
      <c r="CC205" s="30"/>
      <c r="CD205" s="26"/>
      <c r="CE205" s="48"/>
      <c r="CF205" s="48"/>
      <c r="CG205" s="173"/>
      <c r="CH205" s="173"/>
      <c r="CI205" s="30"/>
      <c r="CJ205" s="26"/>
      <c r="CK205" s="48"/>
      <c r="CL205" s="48"/>
      <c r="CM205" s="173"/>
      <c r="CN205" s="185"/>
      <c r="CO205" s="94"/>
      <c r="CP205" s="95"/>
    </row>
    <row r="206" spans="1:94" ht="49.5" customHeight="1" x14ac:dyDescent="0.2">
      <c r="A206" s="89"/>
      <c r="B206" s="90"/>
      <c r="C206" s="46"/>
      <c r="D206" s="28"/>
      <c r="E206" s="31"/>
      <c r="F206" s="47"/>
      <c r="G206" s="91"/>
      <c r="H206" s="27"/>
      <c r="I206" s="92"/>
      <c r="J206" s="92"/>
      <c r="K206" s="92">
        <f t="shared" si="5"/>
        <v>0</v>
      </c>
      <c r="L206" s="93" t="str" cm="1">
        <f t="array" ref="L206">_xlfn.IFS(K206&lt;=0,"No aplica",K206&lt;=39,"Débil",K206&lt;=59,"Necesita mejora",K206&lt;=79,"Aceptable",K206&lt;=100,"Fuerte")</f>
        <v>No aplica</v>
      </c>
      <c r="M206" s="91" t="e" cm="1">
        <f t="array" ref="M206">_xlfn.IFS(AND(G206="Bajo",L206="Fuerte"),"Bajo",AND(G206="Bajo",L206="Aceptable"),"Bajo",AND(G206="Bajo",L206="Necesita mejora"),"Moderado",AND(G206="Bajo",L206="Débil"),"Por encima del promedio",AND(G206="Moderado",L206="Fuerte"),"Bajo",AND(G206="Moderado",L206="Aceptable"),"Moderado",AND(G206="Moderado",L206="Necesita mejora"),"Por encima del promedio",AND(G206="Moderado",L206="Débil"),"Alto",AND(G206="Por encima del promedio",L206="Fuerte"),"Moderado",AND(G206="Por encima del promedio",L206="Aceptable"),"Por encima del promedio",AND(G206="Por encima del promedio",L206="Necesita mejora"),"Alto",AND(G206="Por encima del promedio",L206="Débil"),"Alto",AND(G206="Alto",L206="Fuerte"),"Por encima del promedio",AND(G206="Alto",L206="Aceptable"),"Alto",AND(G206="Alto",L206="Necesita mejora"),"Alto",AND(G206="Alto",L206="Débil"),"Alto")</f>
        <v>#N/A</v>
      </c>
      <c r="N206" s="29" t="e" cm="1">
        <f t="array" ref="N206">_xlfn.IFS(M206="Bajo","Asumir",M206="Moderado","Reducir",M206="Por encima del promedio","Evitar",M206="Alto","Evitar")</f>
        <v>#N/A</v>
      </c>
      <c r="O206" s="24"/>
      <c r="P206" s="26"/>
      <c r="Q206" s="24"/>
      <c r="R206" s="48"/>
      <c r="S206" s="48"/>
      <c r="T206" s="26"/>
      <c r="U206" s="30"/>
      <c r="V206" s="26"/>
      <c r="W206" s="48"/>
      <c r="X206" s="48"/>
      <c r="Y206" s="173"/>
      <c r="Z206" s="173"/>
      <c r="AA206" s="30"/>
      <c r="AB206" s="26"/>
      <c r="AC206" s="48"/>
      <c r="AD206" s="48"/>
      <c r="AE206" s="173"/>
      <c r="AF206" s="173"/>
      <c r="AG206" s="30"/>
      <c r="AH206" s="26"/>
      <c r="AI206" s="48"/>
      <c r="AJ206" s="48"/>
      <c r="AK206" s="173"/>
      <c r="AL206" s="173"/>
      <c r="AM206" s="30"/>
      <c r="AN206" s="26"/>
      <c r="AO206" s="48"/>
      <c r="AP206" s="48"/>
      <c r="AQ206" s="173"/>
      <c r="AR206" s="173"/>
      <c r="AS206" s="30"/>
      <c r="AT206" s="26"/>
      <c r="AU206" s="48"/>
      <c r="AV206" s="48"/>
      <c r="AW206" s="173"/>
      <c r="AX206" s="173"/>
      <c r="AY206" s="30"/>
      <c r="AZ206" s="26"/>
      <c r="BA206" s="48"/>
      <c r="BB206" s="48"/>
      <c r="BC206" s="173"/>
      <c r="BD206" s="173"/>
      <c r="BE206" s="30"/>
      <c r="BF206" s="26"/>
      <c r="BG206" s="48"/>
      <c r="BH206" s="48"/>
      <c r="BI206" s="173"/>
      <c r="BJ206" s="173"/>
      <c r="BK206" s="30"/>
      <c r="BL206" s="26"/>
      <c r="BM206" s="48"/>
      <c r="BN206" s="48"/>
      <c r="BO206" s="173"/>
      <c r="BP206" s="173"/>
      <c r="BQ206" s="30"/>
      <c r="BR206" s="26"/>
      <c r="BS206" s="48"/>
      <c r="BT206" s="48"/>
      <c r="BU206" s="173"/>
      <c r="BV206" s="173"/>
      <c r="BW206" s="30"/>
      <c r="BX206" s="26"/>
      <c r="BY206" s="48"/>
      <c r="BZ206" s="48"/>
      <c r="CA206" s="173"/>
      <c r="CB206" s="173"/>
      <c r="CC206" s="30"/>
      <c r="CD206" s="26"/>
      <c r="CE206" s="48"/>
      <c r="CF206" s="48"/>
      <c r="CG206" s="173"/>
      <c r="CH206" s="173"/>
      <c r="CI206" s="30"/>
      <c r="CJ206" s="26"/>
      <c r="CK206" s="48"/>
      <c r="CL206" s="48"/>
      <c r="CM206" s="173"/>
      <c r="CN206" s="185"/>
      <c r="CO206" s="94"/>
      <c r="CP206" s="95"/>
    </row>
    <row r="207" spans="1:94" ht="58.5" customHeight="1" x14ac:dyDescent="0.2">
      <c r="A207" s="89"/>
      <c r="B207" s="90"/>
      <c r="C207" s="46"/>
      <c r="D207" s="28"/>
      <c r="E207" s="31"/>
      <c r="F207" s="47"/>
      <c r="G207" s="91"/>
      <c r="H207" s="27"/>
      <c r="I207" s="92"/>
      <c r="J207" s="92"/>
      <c r="K207" s="92">
        <f t="shared" ref="K207" si="6">+I207*J207</f>
        <v>0</v>
      </c>
      <c r="L207" s="93" t="str" cm="1">
        <f t="array" ref="L207">_xlfn.IFS(K207&lt;=0,"No aplica",K207&lt;=39,"Débil",K207&lt;=59,"Necesita mejora",K207&lt;=79,"Aceptable",K207&lt;=100,"Fuerte")</f>
        <v>No aplica</v>
      </c>
      <c r="M207" s="91" t="e" cm="1">
        <f t="array" ref="M207">_xlfn.IFS(AND(G207="Bajo",L207="Fuerte"),"Bajo",AND(G207="Bajo",L207="Aceptable"),"Bajo",AND(G207="Bajo",L207="Necesita mejora"),"Moderado",AND(G207="Bajo",L207="Débil"),"Por encima del promedio",AND(G207="Moderado",L207="Fuerte"),"Bajo",AND(G207="Moderado",L207="Aceptable"),"Moderado",AND(G207="Moderado",L207="Necesita mejora"),"Por encima del promedio",AND(G207="Moderado",L207="Débil"),"Alto",AND(G207="Por encima del promedio",L207="Fuerte"),"Moderado",AND(G207="Por encima del promedio",L207="Aceptable"),"Por encima del promedio",AND(G207="Por encima del promedio",L207="Necesita mejora"),"Alto",AND(G207="Por encima del promedio",L207="Débil"),"Alto",AND(G207="Alto",L207="Fuerte"),"Por encima del promedio",AND(G207="Alto",L207="Aceptable"),"Alto",AND(G207="Alto",L207="Necesita mejora"),"Alto",AND(G207="Alto",L207="Débil"),"Alto")</f>
        <v>#N/A</v>
      </c>
      <c r="N207" s="29" t="e" cm="1">
        <f t="array" ref="N207">_xlfn.IFS(M207="Bajo","Asumir",M207="Moderado","Reducir",M207="Por encima del promedio","Evitar",M207="Alto","Evitar")</f>
        <v>#N/A</v>
      </c>
      <c r="O207" s="24"/>
      <c r="P207" s="26"/>
      <c r="Q207" s="24"/>
      <c r="R207" s="48"/>
      <c r="S207" s="48"/>
      <c r="T207" s="26"/>
      <c r="U207" s="30"/>
      <c r="V207" s="26"/>
      <c r="W207" s="48"/>
      <c r="X207" s="48"/>
      <c r="Y207" s="173"/>
      <c r="Z207" s="173"/>
      <c r="AA207" s="30"/>
      <c r="AB207" s="26"/>
      <c r="AC207" s="48"/>
      <c r="AD207" s="48"/>
      <c r="AE207" s="173"/>
      <c r="AF207" s="173"/>
      <c r="AG207" s="30"/>
      <c r="AH207" s="26"/>
      <c r="AI207" s="48"/>
      <c r="AJ207" s="48"/>
      <c r="AK207" s="173"/>
      <c r="AL207" s="173"/>
      <c r="AM207" s="30"/>
      <c r="AN207" s="26"/>
      <c r="AO207" s="48"/>
      <c r="AP207" s="48"/>
      <c r="AQ207" s="173"/>
      <c r="AR207" s="173"/>
      <c r="AS207" s="30"/>
      <c r="AT207" s="26"/>
      <c r="AU207" s="48"/>
      <c r="AV207" s="48"/>
      <c r="AW207" s="173"/>
      <c r="AX207" s="173"/>
      <c r="AY207" s="30"/>
      <c r="AZ207" s="26"/>
      <c r="BA207" s="48"/>
      <c r="BB207" s="48"/>
      <c r="BC207" s="173"/>
      <c r="BD207" s="173"/>
      <c r="BE207" s="30"/>
      <c r="BF207" s="26"/>
      <c r="BG207" s="48"/>
      <c r="BH207" s="48"/>
      <c r="BI207" s="173"/>
      <c r="BJ207" s="173"/>
      <c r="BK207" s="30"/>
      <c r="BL207" s="26"/>
      <c r="BM207" s="48"/>
      <c r="BN207" s="48"/>
      <c r="BO207" s="173"/>
      <c r="BP207" s="173"/>
      <c r="BQ207" s="30"/>
      <c r="BR207" s="26"/>
      <c r="BS207" s="48"/>
      <c r="BT207" s="48"/>
      <c r="BU207" s="173"/>
      <c r="BV207" s="173"/>
      <c r="BW207" s="30"/>
      <c r="BX207" s="26"/>
      <c r="BY207" s="48"/>
      <c r="BZ207" s="48"/>
      <c r="CA207" s="173"/>
      <c r="CB207" s="173"/>
      <c r="CC207" s="30"/>
      <c r="CD207" s="26"/>
      <c r="CE207" s="48"/>
      <c r="CF207" s="48"/>
      <c r="CG207" s="173"/>
      <c r="CH207" s="173"/>
      <c r="CI207" s="30"/>
      <c r="CJ207" s="26"/>
      <c r="CK207" s="48"/>
      <c r="CL207" s="48"/>
      <c r="CM207" s="173"/>
      <c r="CN207" s="185"/>
      <c r="CO207" s="94"/>
      <c r="CP207" s="95"/>
    </row>
  </sheetData>
  <mergeCells count="2423">
    <mergeCell ref="Y206:Z206"/>
    <mergeCell ref="AE206:AF206"/>
    <mergeCell ref="AK206:AL206"/>
    <mergeCell ref="AQ206:AR206"/>
    <mergeCell ref="AW206:AX206"/>
    <mergeCell ref="BC206:BD206"/>
    <mergeCell ref="BI206:BJ206"/>
    <mergeCell ref="BO206:BP206"/>
    <mergeCell ref="BU206:BV206"/>
    <mergeCell ref="CA206:CB206"/>
    <mergeCell ref="CG206:CH206"/>
    <mergeCell ref="CM206:CN206"/>
    <mergeCell ref="Y207:Z207"/>
    <mergeCell ref="AE207:AF207"/>
    <mergeCell ref="AK207:AL207"/>
    <mergeCell ref="AQ207:AR207"/>
    <mergeCell ref="AW207:AX207"/>
    <mergeCell ref="BC207:BD207"/>
    <mergeCell ref="BI207:BJ207"/>
    <mergeCell ref="BO207:BP207"/>
    <mergeCell ref="BU207:BV207"/>
    <mergeCell ref="CA207:CB207"/>
    <mergeCell ref="CG207:CH207"/>
    <mergeCell ref="CM207:CN207"/>
    <mergeCell ref="Y204:Z204"/>
    <mergeCell ref="AE204:AF204"/>
    <mergeCell ref="AK204:AL204"/>
    <mergeCell ref="AQ204:AR204"/>
    <mergeCell ref="AW204:AX204"/>
    <mergeCell ref="BC204:BD204"/>
    <mergeCell ref="BI204:BJ204"/>
    <mergeCell ref="BO204:BP204"/>
    <mergeCell ref="BU204:BV204"/>
    <mergeCell ref="CA204:CB204"/>
    <mergeCell ref="CG204:CH204"/>
    <mergeCell ref="CM204:CN204"/>
    <mergeCell ref="Y205:Z205"/>
    <mergeCell ref="AE205:AF205"/>
    <mergeCell ref="AK205:AL205"/>
    <mergeCell ref="AQ205:AR205"/>
    <mergeCell ref="AW205:AX205"/>
    <mergeCell ref="BC205:BD205"/>
    <mergeCell ref="BI205:BJ205"/>
    <mergeCell ref="BO205:BP205"/>
    <mergeCell ref="BU205:BV205"/>
    <mergeCell ref="CA205:CB205"/>
    <mergeCell ref="CG205:CH205"/>
    <mergeCell ref="CM205:CN205"/>
    <mergeCell ref="Y202:Z202"/>
    <mergeCell ref="AE202:AF202"/>
    <mergeCell ref="AK202:AL202"/>
    <mergeCell ref="AQ202:AR202"/>
    <mergeCell ref="AW202:AX202"/>
    <mergeCell ref="BC202:BD202"/>
    <mergeCell ref="BI202:BJ202"/>
    <mergeCell ref="BO202:BP202"/>
    <mergeCell ref="BU202:BV202"/>
    <mergeCell ref="CA202:CB202"/>
    <mergeCell ref="CG202:CH202"/>
    <mergeCell ref="CM202:CN202"/>
    <mergeCell ref="Y203:Z203"/>
    <mergeCell ref="AE203:AF203"/>
    <mergeCell ref="AK203:AL203"/>
    <mergeCell ref="AQ203:AR203"/>
    <mergeCell ref="AW203:AX203"/>
    <mergeCell ref="BC203:BD203"/>
    <mergeCell ref="BI203:BJ203"/>
    <mergeCell ref="BO203:BP203"/>
    <mergeCell ref="BU203:BV203"/>
    <mergeCell ref="CA203:CB203"/>
    <mergeCell ref="CG203:CH203"/>
    <mergeCell ref="CM203:CN203"/>
    <mergeCell ref="Y200:Z200"/>
    <mergeCell ref="AE200:AF200"/>
    <mergeCell ref="AK200:AL200"/>
    <mergeCell ref="AQ200:AR200"/>
    <mergeCell ref="AW200:AX200"/>
    <mergeCell ref="BC200:BD200"/>
    <mergeCell ref="BI200:BJ200"/>
    <mergeCell ref="BO200:BP200"/>
    <mergeCell ref="BU200:BV200"/>
    <mergeCell ref="CA200:CB200"/>
    <mergeCell ref="CG200:CH200"/>
    <mergeCell ref="CM200:CN200"/>
    <mergeCell ref="Y201:Z201"/>
    <mergeCell ref="AE201:AF201"/>
    <mergeCell ref="AK201:AL201"/>
    <mergeCell ref="AQ201:AR201"/>
    <mergeCell ref="AW201:AX201"/>
    <mergeCell ref="BC201:BD201"/>
    <mergeCell ref="BI201:BJ201"/>
    <mergeCell ref="BO201:BP201"/>
    <mergeCell ref="BU201:BV201"/>
    <mergeCell ref="CA201:CB201"/>
    <mergeCell ref="CG201:CH201"/>
    <mergeCell ref="CM201:CN201"/>
    <mergeCell ref="Y198:Z198"/>
    <mergeCell ref="AE198:AF198"/>
    <mergeCell ref="AK198:AL198"/>
    <mergeCell ref="AQ198:AR198"/>
    <mergeCell ref="AW198:AX198"/>
    <mergeCell ref="BC198:BD198"/>
    <mergeCell ref="BI198:BJ198"/>
    <mergeCell ref="BO198:BP198"/>
    <mergeCell ref="BU198:BV198"/>
    <mergeCell ref="CA198:CB198"/>
    <mergeCell ref="CG198:CH198"/>
    <mergeCell ref="CM198:CN198"/>
    <mergeCell ref="Y199:Z199"/>
    <mergeCell ref="AE199:AF199"/>
    <mergeCell ref="AK199:AL199"/>
    <mergeCell ref="AQ199:AR199"/>
    <mergeCell ref="AW199:AX199"/>
    <mergeCell ref="BC199:BD199"/>
    <mergeCell ref="BI199:BJ199"/>
    <mergeCell ref="BO199:BP199"/>
    <mergeCell ref="BU199:BV199"/>
    <mergeCell ref="CA199:CB199"/>
    <mergeCell ref="CG199:CH199"/>
    <mergeCell ref="CM199:CN199"/>
    <mergeCell ref="Y196:Z196"/>
    <mergeCell ref="AE196:AF196"/>
    <mergeCell ref="AK196:AL196"/>
    <mergeCell ref="AQ196:AR196"/>
    <mergeCell ref="AW196:AX196"/>
    <mergeCell ref="BC196:BD196"/>
    <mergeCell ref="BI196:BJ196"/>
    <mergeCell ref="BO196:BP196"/>
    <mergeCell ref="BU196:BV196"/>
    <mergeCell ref="CA196:CB196"/>
    <mergeCell ref="CG196:CH196"/>
    <mergeCell ref="CM196:CN196"/>
    <mergeCell ref="Y197:Z197"/>
    <mergeCell ref="AE197:AF197"/>
    <mergeCell ref="AK197:AL197"/>
    <mergeCell ref="AQ197:AR197"/>
    <mergeCell ref="AW197:AX197"/>
    <mergeCell ref="BC197:BD197"/>
    <mergeCell ref="BI197:BJ197"/>
    <mergeCell ref="BO197:BP197"/>
    <mergeCell ref="BU197:BV197"/>
    <mergeCell ref="CA197:CB197"/>
    <mergeCell ref="CG197:CH197"/>
    <mergeCell ref="CM197:CN197"/>
    <mergeCell ref="Y194:Z194"/>
    <mergeCell ref="AE194:AF194"/>
    <mergeCell ref="AK194:AL194"/>
    <mergeCell ref="AQ194:AR194"/>
    <mergeCell ref="AW194:AX194"/>
    <mergeCell ref="BC194:BD194"/>
    <mergeCell ref="BI194:BJ194"/>
    <mergeCell ref="BO194:BP194"/>
    <mergeCell ref="BU194:BV194"/>
    <mergeCell ref="CA194:CB194"/>
    <mergeCell ref="CG194:CH194"/>
    <mergeCell ref="CM194:CN194"/>
    <mergeCell ref="Y195:Z195"/>
    <mergeCell ref="AE195:AF195"/>
    <mergeCell ref="AK195:AL195"/>
    <mergeCell ref="AQ195:AR195"/>
    <mergeCell ref="AW195:AX195"/>
    <mergeCell ref="BC195:BD195"/>
    <mergeCell ref="BI195:BJ195"/>
    <mergeCell ref="BO195:BP195"/>
    <mergeCell ref="BU195:BV195"/>
    <mergeCell ref="CA195:CB195"/>
    <mergeCell ref="CG195:CH195"/>
    <mergeCell ref="CM195:CN195"/>
    <mergeCell ref="Y192:Z192"/>
    <mergeCell ref="AE192:AF192"/>
    <mergeCell ref="AK192:AL192"/>
    <mergeCell ref="AQ192:AR192"/>
    <mergeCell ref="AW192:AX192"/>
    <mergeCell ref="BC192:BD192"/>
    <mergeCell ref="BI192:BJ192"/>
    <mergeCell ref="BO192:BP192"/>
    <mergeCell ref="BU192:BV192"/>
    <mergeCell ref="CA192:CB192"/>
    <mergeCell ref="CG192:CH192"/>
    <mergeCell ref="CM192:CN192"/>
    <mergeCell ref="Y193:Z193"/>
    <mergeCell ref="AE193:AF193"/>
    <mergeCell ref="AK193:AL193"/>
    <mergeCell ref="AQ193:AR193"/>
    <mergeCell ref="AW193:AX193"/>
    <mergeCell ref="BC193:BD193"/>
    <mergeCell ref="BI193:BJ193"/>
    <mergeCell ref="BO193:BP193"/>
    <mergeCell ref="BU193:BV193"/>
    <mergeCell ref="CA193:CB193"/>
    <mergeCell ref="CG193:CH193"/>
    <mergeCell ref="CM193:CN193"/>
    <mergeCell ref="Y190:Z190"/>
    <mergeCell ref="AE190:AF190"/>
    <mergeCell ref="AK190:AL190"/>
    <mergeCell ref="AQ190:AR190"/>
    <mergeCell ref="AW190:AX190"/>
    <mergeCell ref="BC190:BD190"/>
    <mergeCell ref="BI190:BJ190"/>
    <mergeCell ref="BO190:BP190"/>
    <mergeCell ref="BU190:BV190"/>
    <mergeCell ref="CA190:CB190"/>
    <mergeCell ref="CG190:CH190"/>
    <mergeCell ref="CM190:CN190"/>
    <mergeCell ref="Y191:Z191"/>
    <mergeCell ref="AE191:AF191"/>
    <mergeCell ref="AK191:AL191"/>
    <mergeCell ref="AQ191:AR191"/>
    <mergeCell ref="AW191:AX191"/>
    <mergeCell ref="BC191:BD191"/>
    <mergeCell ref="BI191:BJ191"/>
    <mergeCell ref="BO191:BP191"/>
    <mergeCell ref="BU191:BV191"/>
    <mergeCell ref="CA191:CB191"/>
    <mergeCell ref="CG191:CH191"/>
    <mergeCell ref="CM191:CN191"/>
    <mergeCell ref="Y188:Z188"/>
    <mergeCell ref="AE188:AF188"/>
    <mergeCell ref="AK188:AL188"/>
    <mergeCell ref="AQ188:AR188"/>
    <mergeCell ref="AW188:AX188"/>
    <mergeCell ref="BC188:BD188"/>
    <mergeCell ref="BI188:BJ188"/>
    <mergeCell ref="BO188:BP188"/>
    <mergeCell ref="BU188:BV188"/>
    <mergeCell ref="CA188:CB188"/>
    <mergeCell ref="CG188:CH188"/>
    <mergeCell ref="CM188:CN188"/>
    <mergeCell ref="Y189:Z189"/>
    <mergeCell ref="AE189:AF189"/>
    <mergeCell ref="AK189:AL189"/>
    <mergeCell ref="AQ189:AR189"/>
    <mergeCell ref="AW189:AX189"/>
    <mergeCell ref="BC189:BD189"/>
    <mergeCell ref="BI189:BJ189"/>
    <mergeCell ref="BO189:BP189"/>
    <mergeCell ref="BU189:BV189"/>
    <mergeCell ref="CA189:CB189"/>
    <mergeCell ref="CG189:CH189"/>
    <mergeCell ref="CM189:CN189"/>
    <mergeCell ref="Y186:Z186"/>
    <mergeCell ref="AE186:AF186"/>
    <mergeCell ref="AK186:AL186"/>
    <mergeCell ref="AQ186:AR186"/>
    <mergeCell ref="AW186:AX186"/>
    <mergeCell ref="BC186:BD186"/>
    <mergeCell ref="BI186:BJ186"/>
    <mergeCell ref="BO186:BP186"/>
    <mergeCell ref="BU186:BV186"/>
    <mergeCell ref="CA186:CB186"/>
    <mergeCell ref="CG186:CH186"/>
    <mergeCell ref="CM186:CN186"/>
    <mergeCell ref="Y187:Z187"/>
    <mergeCell ref="AE187:AF187"/>
    <mergeCell ref="AK187:AL187"/>
    <mergeCell ref="AQ187:AR187"/>
    <mergeCell ref="AW187:AX187"/>
    <mergeCell ref="BC187:BD187"/>
    <mergeCell ref="BI187:BJ187"/>
    <mergeCell ref="BO187:BP187"/>
    <mergeCell ref="BU187:BV187"/>
    <mergeCell ref="CA187:CB187"/>
    <mergeCell ref="CG187:CH187"/>
    <mergeCell ref="CM187:CN187"/>
    <mergeCell ref="Y184:Z184"/>
    <mergeCell ref="AE184:AF184"/>
    <mergeCell ref="AK184:AL184"/>
    <mergeCell ref="AQ184:AR184"/>
    <mergeCell ref="AW184:AX184"/>
    <mergeCell ref="BC184:BD184"/>
    <mergeCell ref="BI184:BJ184"/>
    <mergeCell ref="BO184:BP184"/>
    <mergeCell ref="BU184:BV184"/>
    <mergeCell ref="CA184:CB184"/>
    <mergeCell ref="CG184:CH184"/>
    <mergeCell ref="CM184:CN184"/>
    <mergeCell ref="Y185:Z185"/>
    <mergeCell ref="AE185:AF185"/>
    <mergeCell ref="AK185:AL185"/>
    <mergeCell ref="AQ185:AR185"/>
    <mergeCell ref="AW185:AX185"/>
    <mergeCell ref="BC185:BD185"/>
    <mergeCell ref="BI185:BJ185"/>
    <mergeCell ref="BO185:BP185"/>
    <mergeCell ref="BU185:BV185"/>
    <mergeCell ref="CA185:CB185"/>
    <mergeCell ref="CG185:CH185"/>
    <mergeCell ref="CM185:CN185"/>
    <mergeCell ref="Y182:Z182"/>
    <mergeCell ref="AE182:AF182"/>
    <mergeCell ref="AK182:AL182"/>
    <mergeCell ref="AQ182:AR182"/>
    <mergeCell ref="AW182:AX182"/>
    <mergeCell ref="BC182:BD182"/>
    <mergeCell ref="BI182:BJ182"/>
    <mergeCell ref="BO182:BP182"/>
    <mergeCell ref="BU182:BV182"/>
    <mergeCell ref="CA182:CB182"/>
    <mergeCell ref="CG182:CH182"/>
    <mergeCell ref="CM182:CN182"/>
    <mergeCell ref="Y183:Z183"/>
    <mergeCell ref="AE183:AF183"/>
    <mergeCell ref="AK183:AL183"/>
    <mergeCell ref="AQ183:AR183"/>
    <mergeCell ref="AW183:AX183"/>
    <mergeCell ref="BC183:BD183"/>
    <mergeCell ref="BI183:BJ183"/>
    <mergeCell ref="BO183:BP183"/>
    <mergeCell ref="BU183:BV183"/>
    <mergeCell ref="CA183:CB183"/>
    <mergeCell ref="CG183:CH183"/>
    <mergeCell ref="CM183:CN183"/>
    <mergeCell ref="Y180:Z180"/>
    <mergeCell ref="AE180:AF180"/>
    <mergeCell ref="AK180:AL180"/>
    <mergeCell ref="AQ180:AR180"/>
    <mergeCell ref="AW180:AX180"/>
    <mergeCell ref="BC180:BD180"/>
    <mergeCell ref="BI180:BJ180"/>
    <mergeCell ref="BO180:BP180"/>
    <mergeCell ref="BU180:BV180"/>
    <mergeCell ref="CA180:CB180"/>
    <mergeCell ref="CG180:CH180"/>
    <mergeCell ref="CM180:CN180"/>
    <mergeCell ref="Y181:Z181"/>
    <mergeCell ref="AE181:AF181"/>
    <mergeCell ref="AK181:AL181"/>
    <mergeCell ref="AQ181:AR181"/>
    <mergeCell ref="AW181:AX181"/>
    <mergeCell ref="BC181:BD181"/>
    <mergeCell ref="BI181:BJ181"/>
    <mergeCell ref="BO181:BP181"/>
    <mergeCell ref="BU181:BV181"/>
    <mergeCell ref="CA181:CB181"/>
    <mergeCell ref="CG181:CH181"/>
    <mergeCell ref="CM181:CN181"/>
    <mergeCell ref="Y178:Z178"/>
    <mergeCell ref="AE178:AF178"/>
    <mergeCell ref="AK178:AL178"/>
    <mergeCell ref="AQ178:AR178"/>
    <mergeCell ref="AW178:AX178"/>
    <mergeCell ref="BC178:BD178"/>
    <mergeCell ref="BI178:BJ178"/>
    <mergeCell ref="BO178:BP178"/>
    <mergeCell ref="BU178:BV178"/>
    <mergeCell ref="CA178:CB178"/>
    <mergeCell ref="CG178:CH178"/>
    <mergeCell ref="CM178:CN178"/>
    <mergeCell ref="Y179:Z179"/>
    <mergeCell ref="AE179:AF179"/>
    <mergeCell ref="AK179:AL179"/>
    <mergeCell ref="AQ179:AR179"/>
    <mergeCell ref="AW179:AX179"/>
    <mergeCell ref="BC179:BD179"/>
    <mergeCell ref="BI179:BJ179"/>
    <mergeCell ref="BO179:BP179"/>
    <mergeCell ref="BU179:BV179"/>
    <mergeCell ref="CA179:CB179"/>
    <mergeCell ref="CG179:CH179"/>
    <mergeCell ref="CM179:CN179"/>
    <mergeCell ref="Y176:Z176"/>
    <mergeCell ref="AE176:AF176"/>
    <mergeCell ref="AK176:AL176"/>
    <mergeCell ref="AQ176:AR176"/>
    <mergeCell ref="AW176:AX176"/>
    <mergeCell ref="BC176:BD176"/>
    <mergeCell ref="BI176:BJ176"/>
    <mergeCell ref="BO176:BP176"/>
    <mergeCell ref="BU176:BV176"/>
    <mergeCell ref="CA176:CB176"/>
    <mergeCell ref="CG176:CH176"/>
    <mergeCell ref="CM176:CN176"/>
    <mergeCell ref="Y177:Z177"/>
    <mergeCell ref="AE177:AF177"/>
    <mergeCell ref="AK177:AL177"/>
    <mergeCell ref="AQ177:AR177"/>
    <mergeCell ref="AW177:AX177"/>
    <mergeCell ref="BC177:BD177"/>
    <mergeCell ref="BI177:BJ177"/>
    <mergeCell ref="BO177:BP177"/>
    <mergeCell ref="BU177:BV177"/>
    <mergeCell ref="CA177:CB177"/>
    <mergeCell ref="CG177:CH177"/>
    <mergeCell ref="CM177:CN177"/>
    <mergeCell ref="Y174:Z174"/>
    <mergeCell ref="AE174:AF174"/>
    <mergeCell ref="AK174:AL174"/>
    <mergeCell ref="AQ174:AR174"/>
    <mergeCell ref="AW174:AX174"/>
    <mergeCell ref="BC174:BD174"/>
    <mergeCell ref="BI174:BJ174"/>
    <mergeCell ref="BO174:BP174"/>
    <mergeCell ref="BU174:BV174"/>
    <mergeCell ref="CA174:CB174"/>
    <mergeCell ref="CG174:CH174"/>
    <mergeCell ref="CM174:CN174"/>
    <mergeCell ref="Y175:Z175"/>
    <mergeCell ref="AE175:AF175"/>
    <mergeCell ref="AK175:AL175"/>
    <mergeCell ref="AQ175:AR175"/>
    <mergeCell ref="AW175:AX175"/>
    <mergeCell ref="BC175:BD175"/>
    <mergeCell ref="BI175:BJ175"/>
    <mergeCell ref="BO175:BP175"/>
    <mergeCell ref="BU175:BV175"/>
    <mergeCell ref="CA175:CB175"/>
    <mergeCell ref="CG175:CH175"/>
    <mergeCell ref="CM175:CN175"/>
    <mergeCell ref="Y172:Z172"/>
    <mergeCell ref="AE172:AF172"/>
    <mergeCell ref="AK172:AL172"/>
    <mergeCell ref="AQ172:AR172"/>
    <mergeCell ref="AW172:AX172"/>
    <mergeCell ref="BC172:BD172"/>
    <mergeCell ref="BI172:BJ172"/>
    <mergeCell ref="BO172:BP172"/>
    <mergeCell ref="BU172:BV172"/>
    <mergeCell ref="CA172:CB172"/>
    <mergeCell ref="CG172:CH172"/>
    <mergeCell ref="CM172:CN172"/>
    <mergeCell ref="Y173:Z173"/>
    <mergeCell ref="AE173:AF173"/>
    <mergeCell ref="AK173:AL173"/>
    <mergeCell ref="AQ173:AR173"/>
    <mergeCell ref="AW173:AX173"/>
    <mergeCell ref="BC173:BD173"/>
    <mergeCell ref="BI173:BJ173"/>
    <mergeCell ref="BO173:BP173"/>
    <mergeCell ref="BU173:BV173"/>
    <mergeCell ref="CA173:CB173"/>
    <mergeCell ref="CG173:CH173"/>
    <mergeCell ref="CM173:CN173"/>
    <mergeCell ref="Y170:Z170"/>
    <mergeCell ref="AE170:AF170"/>
    <mergeCell ref="AK170:AL170"/>
    <mergeCell ref="AQ170:AR170"/>
    <mergeCell ref="AW170:AX170"/>
    <mergeCell ref="BC170:BD170"/>
    <mergeCell ref="BI170:BJ170"/>
    <mergeCell ref="BO170:BP170"/>
    <mergeCell ref="BU170:BV170"/>
    <mergeCell ref="CA170:CB170"/>
    <mergeCell ref="CG170:CH170"/>
    <mergeCell ref="CM170:CN170"/>
    <mergeCell ref="Y171:Z171"/>
    <mergeCell ref="AE171:AF171"/>
    <mergeCell ref="AK171:AL171"/>
    <mergeCell ref="AQ171:AR171"/>
    <mergeCell ref="AW171:AX171"/>
    <mergeCell ref="BC171:BD171"/>
    <mergeCell ref="BI171:BJ171"/>
    <mergeCell ref="BO171:BP171"/>
    <mergeCell ref="BU171:BV171"/>
    <mergeCell ref="CA171:CB171"/>
    <mergeCell ref="CG171:CH171"/>
    <mergeCell ref="CM171:CN171"/>
    <mergeCell ref="Y168:Z168"/>
    <mergeCell ref="AE168:AF168"/>
    <mergeCell ref="AK168:AL168"/>
    <mergeCell ref="AQ168:AR168"/>
    <mergeCell ref="AW168:AX168"/>
    <mergeCell ref="BC168:BD168"/>
    <mergeCell ref="BI168:BJ168"/>
    <mergeCell ref="BO168:BP168"/>
    <mergeCell ref="BU168:BV168"/>
    <mergeCell ref="CA168:CB168"/>
    <mergeCell ref="CG168:CH168"/>
    <mergeCell ref="CM168:CN168"/>
    <mergeCell ref="Y169:Z169"/>
    <mergeCell ref="AE169:AF169"/>
    <mergeCell ref="AK169:AL169"/>
    <mergeCell ref="AQ169:AR169"/>
    <mergeCell ref="AW169:AX169"/>
    <mergeCell ref="BC169:BD169"/>
    <mergeCell ref="BI169:BJ169"/>
    <mergeCell ref="BO169:BP169"/>
    <mergeCell ref="BU169:BV169"/>
    <mergeCell ref="CA169:CB169"/>
    <mergeCell ref="CG169:CH169"/>
    <mergeCell ref="CM169:CN169"/>
    <mergeCell ref="Y166:Z166"/>
    <mergeCell ref="AE166:AF166"/>
    <mergeCell ref="AK166:AL166"/>
    <mergeCell ref="AQ166:AR166"/>
    <mergeCell ref="AW166:AX166"/>
    <mergeCell ref="BC166:BD166"/>
    <mergeCell ref="BI166:BJ166"/>
    <mergeCell ref="BO166:BP166"/>
    <mergeCell ref="BU166:BV166"/>
    <mergeCell ref="CA166:CB166"/>
    <mergeCell ref="CG166:CH166"/>
    <mergeCell ref="CM166:CN166"/>
    <mergeCell ref="Y167:Z167"/>
    <mergeCell ref="AE167:AF167"/>
    <mergeCell ref="AK167:AL167"/>
    <mergeCell ref="AQ167:AR167"/>
    <mergeCell ref="AW167:AX167"/>
    <mergeCell ref="BC167:BD167"/>
    <mergeCell ref="BI167:BJ167"/>
    <mergeCell ref="BO167:BP167"/>
    <mergeCell ref="BU167:BV167"/>
    <mergeCell ref="CA167:CB167"/>
    <mergeCell ref="CG167:CH167"/>
    <mergeCell ref="CM167:CN167"/>
    <mergeCell ref="Y164:Z164"/>
    <mergeCell ref="AE164:AF164"/>
    <mergeCell ref="AK164:AL164"/>
    <mergeCell ref="AQ164:AR164"/>
    <mergeCell ref="AW164:AX164"/>
    <mergeCell ref="BC164:BD164"/>
    <mergeCell ref="BI164:BJ164"/>
    <mergeCell ref="BO164:BP164"/>
    <mergeCell ref="BU164:BV164"/>
    <mergeCell ref="CA164:CB164"/>
    <mergeCell ref="CG164:CH164"/>
    <mergeCell ref="CM164:CN164"/>
    <mergeCell ref="Y165:Z165"/>
    <mergeCell ref="AE165:AF165"/>
    <mergeCell ref="AK165:AL165"/>
    <mergeCell ref="AQ165:AR165"/>
    <mergeCell ref="AW165:AX165"/>
    <mergeCell ref="BC165:BD165"/>
    <mergeCell ref="BI165:BJ165"/>
    <mergeCell ref="BO165:BP165"/>
    <mergeCell ref="BU165:BV165"/>
    <mergeCell ref="CA165:CB165"/>
    <mergeCell ref="CG165:CH165"/>
    <mergeCell ref="CM165:CN165"/>
    <mergeCell ref="Y162:Z162"/>
    <mergeCell ref="AE162:AF162"/>
    <mergeCell ref="AK162:AL162"/>
    <mergeCell ref="AQ162:AR162"/>
    <mergeCell ref="AW162:AX162"/>
    <mergeCell ref="BC162:BD162"/>
    <mergeCell ref="BI162:BJ162"/>
    <mergeCell ref="BO162:BP162"/>
    <mergeCell ref="BU162:BV162"/>
    <mergeCell ref="CA162:CB162"/>
    <mergeCell ref="CG162:CH162"/>
    <mergeCell ref="CM162:CN162"/>
    <mergeCell ref="Y163:Z163"/>
    <mergeCell ref="AE163:AF163"/>
    <mergeCell ref="AK163:AL163"/>
    <mergeCell ref="AQ163:AR163"/>
    <mergeCell ref="AW163:AX163"/>
    <mergeCell ref="BC163:BD163"/>
    <mergeCell ref="BI163:BJ163"/>
    <mergeCell ref="BO163:BP163"/>
    <mergeCell ref="BU163:BV163"/>
    <mergeCell ref="CA163:CB163"/>
    <mergeCell ref="CG163:CH163"/>
    <mergeCell ref="CM163:CN163"/>
    <mergeCell ref="Y160:Z160"/>
    <mergeCell ref="AE160:AF160"/>
    <mergeCell ref="AK160:AL160"/>
    <mergeCell ref="AQ160:AR160"/>
    <mergeCell ref="AW160:AX160"/>
    <mergeCell ref="BC160:BD160"/>
    <mergeCell ref="BI160:BJ160"/>
    <mergeCell ref="BO160:BP160"/>
    <mergeCell ref="BU160:BV160"/>
    <mergeCell ref="CA160:CB160"/>
    <mergeCell ref="CG160:CH160"/>
    <mergeCell ref="CM160:CN160"/>
    <mergeCell ref="Y161:Z161"/>
    <mergeCell ref="AE161:AF161"/>
    <mergeCell ref="AK161:AL161"/>
    <mergeCell ref="AQ161:AR161"/>
    <mergeCell ref="AW161:AX161"/>
    <mergeCell ref="BC161:BD161"/>
    <mergeCell ref="BI161:BJ161"/>
    <mergeCell ref="BO161:BP161"/>
    <mergeCell ref="BU161:BV161"/>
    <mergeCell ref="CA161:CB161"/>
    <mergeCell ref="CG161:CH161"/>
    <mergeCell ref="CM161:CN161"/>
    <mergeCell ref="Y158:Z158"/>
    <mergeCell ref="AE158:AF158"/>
    <mergeCell ref="AK158:AL158"/>
    <mergeCell ref="AQ158:AR158"/>
    <mergeCell ref="AW158:AX158"/>
    <mergeCell ref="BC158:BD158"/>
    <mergeCell ref="BI158:BJ158"/>
    <mergeCell ref="BO158:BP158"/>
    <mergeCell ref="BU158:BV158"/>
    <mergeCell ref="CA158:CB158"/>
    <mergeCell ref="CG158:CH158"/>
    <mergeCell ref="CM158:CN158"/>
    <mergeCell ref="Y159:Z159"/>
    <mergeCell ref="AE159:AF159"/>
    <mergeCell ref="AK159:AL159"/>
    <mergeCell ref="AQ159:AR159"/>
    <mergeCell ref="AW159:AX159"/>
    <mergeCell ref="BC159:BD159"/>
    <mergeCell ref="BI159:BJ159"/>
    <mergeCell ref="BO159:BP159"/>
    <mergeCell ref="BU159:BV159"/>
    <mergeCell ref="CA159:CB159"/>
    <mergeCell ref="CG159:CH159"/>
    <mergeCell ref="CM159:CN159"/>
    <mergeCell ref="Y156:Z156"/>
    <mergeCell ref="AE156:AF156"/>
    <mergeCell ref="AK156:AL156"/>
    <mergeCell ref="AQ156:AR156"/>
    <mergeCell ref="AW156:AX156"/>
    <mergeCell ref="BC156:BD156"/>
    <mergeCell ref="BI156:BJ156"/>
    <mergeCell ref="BO156:BP156"/>
    <mergeCell ref="BU156:BV156"/>
    <mergeCell ref="CA156:CB156"/>
    <mergeCell ref="CG156:CH156"/>
    <mergeCell ref="CM156:CN156"/>
    <mergeCell ref="Y157:Z157"/>
    <mergeCell ref="AE157:AF157"/>
    <mergeCell ref="AK157:AL157"/>
    <mergeCell ref="AQ157:AR157"/>
    <mergeCell ref="AW157:AX157"/>
    <mergeCell ref="BC157:BD157"/>
    <mergeCell ref="BI157:BJ157"/>
    <mergeCell ref="BO157:BP157"/>
    <mergeCell ref="BU157:BV157"/>
    <mergeCell ref="CA157:CB157"/>
    <mergeCell ref="CG157:CH157"/>
    <mergeCell ref="CM157:CN157"/>
    <mergeCell ref="Y154:Z154"/>
    <mergeCell ref="AE154:AF154"/>
    <mergeCell ref="AK154:AL154"/>
    <mergeCell ref="AQ154:AR154"/>
    <mergeCell ref="AW154:AX154"/>
    <mergeCell ref="BC154:BD154"/>
    <mergeCell ref="BI154:BJ154"/>
    <mergeCell ref="BO154:BP154"/>
    <mergeCell ref="BU154:BV154"/>
    <mergeCell ref="CA154:CB154"/>
    <mergeCell ref="CG154:CH154"/>
    <mergeCell ref="CM154:CN154"/>
    <mergeCell ref="Y155:Z155"/>
    <mergeCell ref="AE155:AF155"/>
    <mergeCell ref="AK155:AL155"/>
    <mergeCell ref="AQ155:AR155"/>
    <mergeCell ref="AW155:AX155"/>
    <mergeCell ref="BC155:BD155"/>
    <mergeCell ref="BI155:BJ155"/>
    <mergeCell ref="BO155:BP155"/>
    <mergeCell ref="BU155:BV155"/>
    <mergeCell ref="CA155:CB155"/>
    <mergeCell ref="CG155:CH155"/>
    <mergeCell ref="CM155:CN155"/>
    <mergeCell ref="Y152:Z152"/>
    <mergeCell ref="AE152:AF152"/>
    <mergeCell ref="AK152:AL152"/>
    <mergeCell ref="AQ152:AR152"/>
    <mergeCell ref="AW152:AX152"/>
    <mergeCell ref="BC152:BD152"/>
    <mergeCell ref="BI152:BJ152"/>
    <mergeCell ref="BO152:BP152"/>
    <mergeCell ref="BU152:BV152"/>
    <mergeCell ref="CA152:CB152"/>
    <mergeCell ref="CG152:CH152"/>
    <mergeCell ref="CM152:CN152"/>
    <mergeCell ref="Y153:Z153"/>
    <mergeCell ref="AE153:AF153"/>
    <mergeCell ref="AK153:AL153"/>
    <mergeCell ref="AQ153:AR153"/>
    <mergeCell ref="AW153:AX153"/>
    <mergeCell ref="BC153:BD153"/>
    <mergeCell ref="BI153:BJ153"/>
    <mergeCell ref="BO153:BP153"/>
    <mergeCell ref="BU153:BV153"/>
    <mergeCell ref="CA153:CB153"/>
    <mergeCell ref="CG153:CH153"/>
    <mergeCell ref="CM153:CN153"/>
    <mergeCell ref="Y150:Z150"/>
    <mergeCell ref="AE150:AF150"/>
    <mergeCell ref="AK150:AL150"/>
    <mergeCell ref="AQ150:AR150"/>
    <mergeCell ref="AW150:AX150"/>
    <mergeCell ref="BC150:BD150"/>
    <mergeCell ref="BI150:BJ150"/>
    <mergeCell ref="BO150:BP150"/>
    <mergeCell ref="BU150:BV150"/>
    <mergeCell ref="CA150:CB150"/>
    <mergeCell ref="CG150:CH150"/>
    <mergeCell ref="CM150:CN150"/>
    <mergeCell ref="Y151:Z151"/>
    <mergeCell ref="AE151:AF151"/>
    <mergeCell ref="AK151:AL151"/>
    <mergeCell ref="AQ151:AR151"/>
    <mergeCell ref="AW151:AX151"/>
    <mergeCell ref="BC151:BD151"/>
    <mergeCell ref="BI151:BJ151"/>
    <mergeCell ref="BO151:BP151"/>
    <mergeCell ref="BU151:BV151"/>
    <mergeCell ref="CA151:CB151"/>
    <mergeCell ref="CG151:CH151"/>
    <mergeCell ref="CM151:CN151"/>
    <mergeCell ref="Y148:Z148"/>
    <mergeCell ref="AE148:AF148"/>
    <mergeCell ref="AK148:AL148"/>
    <mergeCell ref="AQ148:AR148"/>
    <mergeCell ref="AW148:AX148"/>
    <mergeCell ref="BC148:BD148"/>
    <mergeCell ref="BI148:BJ148"/>
    <mergeCell ref="BO148:BP148"/>
    <mergeCell ref="BU148:BV148"/>
    <mergeCell ref="CA148:CB148"/>
    <mergeCell ref="CG148:CH148"/>
    <mergeCell ref="CM148:CN148"/>
    <mergeCell ref="Y149:Z149"/>
    <mergeCell ref="AE149:AF149"/>
    <mergeCell ref="AK149:AL149"/>
    <mergeCell ref="AQ149:AR149"/>
    <mergeCell ref="AW149:AX149"/>
    <mergeCell ref="BC149:BD149"/>
    <mergeCell ref="BI149:BJ149"/>
    <mergeCell ref="BO149:BP149"/>
    <mergeCell ref="BU149:BV149"/>
    <mergeCell ref="CA149:CB149"/>
    <mergeCell ref="CG149:CH149"/>
    <mergeCell ref="CM149:CN149"/>
    <mergeCell ref="Y146:Z146"/>
    <mergeCell ref="AE146:AF146"/>
    <mergeCell ref="AK146:AL146"/>
    <mergeCell ref="AQ146:AR146"/>
    <mergeCell ref="AW146:AX146"/>
    <mergeCell ref="BC146:BD146"/>
    <mergeCell ref="BI146:BJ146"/>
    <mergeCell ref="BO146:BP146"/>
    <mergeCell ref="BU146:BV146"/>
    <mergeCell ref="CA146:CB146"/>
    <mergeCell ref="CG146:CH146"/>
    <mergeCell ref="CM146:CN146"/>
    <mergeCell ref="Y147:Z147"/>
    <mergeCell ref="AE147:AF147"/>
    <mergeCell ref="AK147:AL147"/>
    <mergeCell ref="AQ147:AR147"/>
    <mergeCell ref="AW147:AX147"/>
    <mergeCell ref="BC147:BD147"/>
    <mergeCell ref="BI147:BJ147"/>
    <mergeCell ref="BO147:BP147"/>
    <mergeCell ref="BU147:BV147"/>
    <mergeCell ref="CA147:CB147"/>
    <mergeCell ref="CG147:CH147"/>
    <mergeCell ref="CM147:CN147"/>
    <mergeCell ref="Y144:Z144"/>
    <mergeCell ref="AE144:AF144"/>
    <mergeCell ref="AK144:AL144"/>
    <mergeCell ref="AQ144:AR144"/>
    <mergeCell ref="AW144:AX144"/>
    <mergeCell ref="BC144:BD144"/>
    <mergeCell ref="BI144:BJ144"/>
    <mergeCell ref="BO144:BP144"/>
    <mergeCell ref="BU144:BV144"/>
    <mergeCell ref="CA144:CB144"/>
    <mergeCell ref="CG144:CH144"/>
    <mergeCell ref="CM144:CN144"/>
    <mergeCell ref="Y145:Z145"/>
    <mergeCell ref="AE145:AF145"/>
    <mergeCell ref="AK145:AL145"/>
    <mergeCell ref="AQ145:AR145"/>
    <mergeCell ref="AW145:AX145"/>
    <mergeCell ref="BC145:BD145"/>
    <mergeCell ref="BI145:BJ145"/>
    <mergeCell ref="BO145:BP145"/>
    <mergeCell ref="BU145:BV145"/>
    <mergeCell ref="CA145:CB145"/>
    <mergeCell ref="CG145:CH145"/>
    <mergeCell ref="CM145:CN145"/>
    <mergeCell ref="Y142:Z142"/>
    <mergeCell ref="AE142:AF142"/>
    <mergeCell ref="AK142:AL142"/>
    <mergeCell ref="AQ142:AR142"/>
    <mergeCell ref="AW142:AX142"/>
    <mergeCell ref="BC142:BD142"/>
    <mergeCell ref="BI142:BJ142"/>
    <mergeCell ref="BO142:BP142"/>
    <mergeCell ref="BU142:BV142"/>
    <mergeCell ref="CA142:CB142"/>
    <mergeCell ref="CG142:CH142"/>
    <mergeCell ref="CM142:CN142"/>
    <mergeCell ref="Y143:Z143"/>
    <mergeCell ref="AE143:AF143"/>
    <mergeCell ref="AK143:AL143"/>
    <mergeCell ref="AQ143:AR143"/>
    <mergeCell ref="AW143:AX143"/>
    <mergeCell ref="BC143:BD143"/>
    <mergeCell ref="BI143:BJ143"/>
    <mergeCell ref="BO143:BP143"/>
    <mergeCell ref="BU143:BV143"/>
    <mergeCell ref="CA143:CB143"/>
    <mergeCell ref="CG143:CH143"/>
    <mergeCell ref="CM143:CN143"/>
    <mergeCell ref="Y140:Z140"/>
    <mergeCell ref="AE140:AF140"/>
    <mergeCell ref="AK140:AL140"/>
    <mergeCell ref="AQ140:AR140"/>
    <mergeCell ref="AW140:AX140"/>
    <mergeCell ref="BC140:BD140"/>
    <mergeCell ref="BI140:BJ140"/>
    <mergeCell ref="BO140:BP140"/>
    <mergeCell ref="BU140:BV140"/>
    <mergeCell ref="CA140:CB140"/>
    <mergeCell ref="CG140:CH140"/>
    <mergeCell ref="CM140:CN140"/>
    <mergeCell ref="Y141:Z141"/>
    <mergeCell ref="AE141:AF141"/>
    <mergeCell ref="AK141:AL141"/>
    <mergeCell ref="AQ141:AR141"/>
    <mergeCell ref="AW141:AX141"/>
    <mergeCell ref="BC141:BD141"/>
    <mergeCell ref="BI141:BJ141"/>
    <mergeCell ref="BO141:BP141"/>
    <mergeCell ref="BU141:BV141"/>
    <mergeCell ref="CA141:CB141"/>
    <mergeCell ref="CG141:CH141"/>
    <mergeCell ref="CM141:CN141"/>
    <mergeCell ref="Y138:Z138"/>
    <mergeCell ref="AE138:AF138"/>
    <mergeCell ref="AK138:AL138"/>
    <mergeCell ref="AQ138:AR138"/>
    <mergeCell ref="AW138:AX138"/>
    <mergeCell ref="BC138:BD138"/>
    <mergeCell ref="BI138:BJ138"/>
    <mergeCell ref="BO138:BP138"/>
    <mergeCell ref="BU138:BV138"/>
    <mergeCell ref="CA138:CB138"/>
    <mergeCell ref="CG138:CH138"/>
    <mergeCell ref="CM138:CN138"/>
    <mergeCell ref="Y139:Z139"/>
    <mergeCell ref="AE139:AF139"/>
    <mergeCell ref="AK139:AL139"/>
    <mergeCell ref="AQ139:AR139"/>
    <mergeCell ref="AW139:AX139"/>
    <mergeCell ref="BC139:BD139"/>
    <mergeCell ref="BI139:BJ139"/>
    <mergeCell ref="BO139:BP139"/>
    <mergeCell ref="BU139:BV139"/>
    <mergeCell ref="CA139:CB139"/>
    <mergeCell ref="CG139:CH139"/>
    <mergeCell ref="CM139:CN139"/>
    <mergeCell ref="CM126:CN126"/>
    <mergeCell ref="CM127:CN127"/>
    <mergeCell ref="CM128:CN128"/>
    <mergeCell ref="CM129:CN129"/>
    <mergeCell ref="CM130:CN130"/>
    <mergeCell ref="CM131:CN131"/>
    <mergeCell ref="CM132:CN132"/>
    <mergeCell ref="CM133:CN133"/>
    <mergeCell ref="CM134:CN134"/>
    <mergeCell ref="CM135:CN135"/>
    <mergeCell ref="CM136:CN136"/>
    <mergeCell ref="Y137:Z137"/>
    <mergeCell ref="AE137:AF137"/>
    <mergeCell ref="AK137:AL137"/>
    <mergeCell ref="AQ137:AR137"/>
    <mergeCell ref="AW137:AX137"/>
    <mergeCell ref="BC137:BD137"/>
    <mergeCell ref="BI137:BJ137"/>
    <mergeCell ref="BO137:BP137"/>
    <mergeCell ref="BU137:BV137"/>
    <mergeCell ref="CA137:CB137"/>
    <mergeCell ref="CG137:CH137"/>
    <mergeCell ref="CM137:CN137"/>
    <mergeCell ref="CA134:CB134"/>
    <mergeCell ref="CA135:CB135"/>
    <mergeCell ref="CA136:CB136"/>
    <mergeCell ref="BO132:BP132"/>
    <mergeCell ref="BO133:BP133"/>
    <mergeCell ref="BO134:BP134"/>
    <mergeCell ref="BO135:BP135"/>
    <mergeCell ref="BO136:BP136"/>
    <mergeCell ref="BI128:BJ128"/>
    <mergeCell ref="Y9:Z9"/>
    <mergeCell ref="AE9:AF9"/>
    <mergeCell ref="Y10:Z10"/>
    <mergeCell ref="AE10:AF10"/>
    <mergeCell ref="Y11:Z11"/>
    <mergeCell ref="AE11:AF11"/>
    <mergeCell ref="Y12:Z12"/>
    <mergeCell ref="AE12:AF12"/>
    <mergeCell ref="AE13:AF13"/>
    <mergeCell ref="CM118:CN118"/>
    <mergeCell ref="CM119:CN119"/>
    <mergeCell ref="CM120:CN120"/>
    <mergeCell ref="CM121:CN121"/>
    <mergeCell ref="CM122:CN122"/>
    <mergeCell ref="CM123:CN123"/>
    <mergeCell ref="CM124:CN124"/>
    <mergeCell ref="CM125:CN125"/>
    <mergeCell ref="CM85:CN85"/>
    <mergeCell ref="CM86:CN86"/>
    <mergeCell ref="CM87:CN87"/>
    <mergeCell ref="CM88:CN88"/>
    <mergeCell ref="CM89:CN89"/>
    <mergeCell ref="CM90:CN90"/>
    <mergeCell ref="CM74:CN74"/>
    <mergeCell ref="CM75:CN75"/>
    <mergeCell ref="CM76:CN76"/>
    <mergeCell ref="CM77:CN77"/>
    <mergeCell ref="CM78:CN78"/>
    <mergeCell ref="CM79:CN79"/>
    <mergeCell ref="CM80:CN80"/>
    <mergeCell ref="CM81:CN81"/>
    <mergeCell ref="CM66:CN66"/>
    <mergeCell ref="CM111:CN111"/>
    <mergeCell ref="CM112:CN112"/>
    <mergeCell ref="CM113:CN113"/>
    <mergeCell ref="CM114:CN114"/>
    <mergeCell ref="CM115:CN115"/>
    <mergeCell ref="CM116:CN116"/>
    <mergeCell ref="CM117:CN117"/>
    <mergeCell ref="CM100:CN100"/>
    <mergeCell ref="CM101:CN101"/>
    <mergeCell ref="CM102:CN102"/>
    <mergeCell ref="CM103:CN103"/>
    <mergeCell ref="CM104:CN104"/>
    <mergeCell ref="CM105:CN105"/>
    <mergeCell ref="CM106:CN106"/>
    <mergeCell ref="CM107:CN107"/>
    <mergeCell ref="CM108:CN108"/>
    <mergeCell ref="CM91:CN91"/>
    <mergeCell ref="CM92:CN92"/>
    <mergeCell ref="CM93:CN93"/>
    <mergeCell ref="CM94:CN94"/>
    <mergeCell ref="CM95:CN95"/>
    <mergeCell ref="CM96:CN96"/>
    <mergeCell ref="CM97:CN97"/>
    <mergeCell ref="CM98:CN98"/>
    <mergeCell ref="CM99:CN99"/>
    <mergeCell ref="CM60:CN60"/>
    <mergeCell ref="CM61:CN61"/>
    <mergeCell ref="CM62:CN62"/>
    <mergeCell ref="CM63:CN63"/>
    <mergeCell ref="CM64:CN64"/>
    <mergeCell ref="CM47:CN47"/>
    <mergeCell ref="CM48:CN48"/>
    <mergeCell ref="CM49:CN49"/>
    <mergeCell ref="CM50:CN50"/>
    <mergeCell ref="CM51:CN51"/>
    <mergeCell ref="CM52:CN52"/>
    <mergeCell ref="CM53:CN53"/>
    <mergeCell ref="CM54:CN54"/>
    <mergeCell ref="CM55:CN55"/>
    <mergeCell ref="CO6:CP7"/>
    <mergeCell ref="CM109:CN109"/>
    <mergeCell ref="CM110:CN110"/>
    <mergeCell ref="CM82:CN82"/>
    <mergeCell ref="CM83:CN83"/>
    <mergeCell ref="CM84:CN84"/>
    <mergeCell ref="CM65:CN65"/>
    <mergeCell ref="CG131:CH131"/>
    <mergeCell ref="CG132:CH132"/>
    <mergeCell ref="CG133:CH133"/>
    <mergeCell ref="CM38:CN38"/>
    <mergeCell ref="CM39:CN39"/>
    <mergeCell ref="CM40:CN40"/>
    <mergeCell ref="CM41:CN41"/>
    <mergeCell ref="CM42:CN42"/>
    <mergeCell ref="CM43:CN43"/>
    <mergeCell ref="CM44:CN44"/>
    <mergeCell ref="CM45:CN45"/>
    <mergeCell ref="CM46:CN46"/>
    <mergeCell ref="CM29:CN29"/>
    <mergeCell ref="CM30:CN30"/>
    <mergeCell ref="CM31:CN31"/>
    <mergeCell ref="CM32:CN32"/>
    <mergeCell ref="CM33:CN33"/>
    <mergeCell ref="CM34:CN34"/>
    <mergeCell ref="CM35:CN35"/>
    <mergeCell ref="CM36:CN36"/>
    <mergeCell ref="CM37:CN37"/>
    <mergeCell ref="CM67:CN67"/>
    <mergeCell ref="CM68:CN68"/>
    <mergeCell ref="CM69:CN69"/>
    <mergeCell ref="CM70:CN70"/>
    <mergeCell ref="CM71:CN71"/>
    <mergeCell ref="CM72:CN72"/>
    <mergeCell ref="CM73:CN73"/>
    <mergeCell ref="CM56:CN56"/>
    <mergeCell ref="CM57:CN57"/>
    <mergeCell ref="CM58:CN58"/>
    <mergeCell ref="CM59:CN59"/>
    <mergeCell ref="CG114:CH114"/>
    <mergeCell ref="CG115:CH115"/>
    <mergeCell ref="CG116:CH116"/>
    <mergeCell ref="CG135:CH135"/>
    <mergeCell ref="CG136:CH136"/>
    <mergeCell ref="CI7:CN7"/>
    <mergeCell ref="CM8:CN8"/>
    <mergeCell ref="CM9:CN9"/>
    <mergeCell ref="CM10:CN10"/>
    <mergeCell ref="CM11:CN11"/>
    <mergeCell ref="CM12:CN12"/>
    <mergeCell ref="CM13:CN13"/>
    <mergeCell ref="CM14:CN14"/>
    <mergeCell ref="CM15:CN15"/>
    <mergeCell ref="CM16:CN16"/>
    <mergeCell ref="CM17:CN17"/>
    <mergeCell ref="CM18:CN18"/>
    <mergeCell ref="CM19:CN19"/>
    <mergeCell ref="CM20:CN20"/>
    <mergeCell ref="CM21:CN21"/>
    <mergeCell ref="CM22:CN22"/>
    <mergeCell ref="CM23:CN23"/>
    <mergeCell ref="CM24:CN24"/>
    <mergeCell ref="CM25:CN25"/>
    <mergeCell ref="CM26:CN26"/>
    <mergeCell ref="CM27:CN27"/>
    <mergeCell ref="CM28:CN28"/>
    <mergeCell ref="CG126:CH126"/>
    <mergeCell ref="CG127:CH127"/>
    <mergeCell ref="CG128:CH128"/>
    <mergeCell ref="CG129:CH129"/>
    <mergeCell ref="CG130:CH130"/>
    <mergeCell ref="CG101:CH101"/>
    <mergeCell ref="CG102:CH102"/>
    <mergeCell ref="CG103:CH103"/>
    <mergeCell ref="CG104:CH104"/>
    <mergeCell ref="CG105:CH105"/>
    <mergeCell ref="CG106:CH106"/>
    <mergeCell ref="CG107:CH107"/>
    <mergeCell ref="CG90:CH90"/>
    <mergeCell ref="CG91:CH91"/>
    <mergeCell ref="CG92:CH92"/>
    <mergeCell ref="CG93:CH93"/>
    <mergeCell ref="CG94:CH94"/>
    <mergeCell ref="CG95:CH95"/>
    <mergeCell ref="CG96:CH96"/>
    <mergeCell ref="CG97:CH97"/>
    <mergeCell ref="CG98:CH98"/>
    <mergeCell ref="CG134:CH134"/>
    <mergeCell ref="CG117:CH117"/>
    <mergeCell ref="CG118:CH118"/>
    <mergeCell ref="CG119:CH119"/>
    <mergeCell ref="CG120:CH120"/>
    <mergeCell ref="CG121:CH121"/>
    <mergeCell ref="CG122:CH122"/>
    <mergeCell ref="CG123:CH123"/>
    <mergeCell ref="CG124:CH124"/>
    <mergeCell ref="CG125:CH125"/>
    <mergeCell ref="CG108:CH108"/>
    <mergeCell ref="CG109:CH109"/>
    <mergeCell ref="CG110:CH110"/>
    <mergeCell ref="CG111:CH111"/>
    <mergeCell ref="CG112:CH112"/>
    <mergeCell ref="CG113:CH113"/>
    <mergeCell ref="CG83:CH83"/>
    <mergeCell ref="CG84:CH84"/>
    <mergeCell ref="CG85:CH85"/>
    <mergeCell ref="CG86:CH86"/>
    <mergeCell ref="CG87:CH87"/>
    <mergeCell ref="CG88:CH88"/>
    <mergeCell ref="CG89:CH89"/>
    <mergeCell ref="CG73:CH73"/>
    <mergeCell ref="CG74:CH74"/>
    <mergeCell ref="CG75:CH75"/>
    <mergeCell ref="CG76:CH76"/>
    <mergeCell ref="CG77:CH77"/>
    <mergeCell ref="CG78:CH78"/>
    <mergeCell ref="CG79:CH79"/>
    <mergeCell ref="CG80:CH80"/>
    <mergeCell ref="CG99:CH99"/>
    <mergeCell ref="CG100:CH100"/>
    <mergeCell ref="CG66:CH66"/>
    <mergeCell ref="CG67:CH67"/>
    <mergeCell ref="CG68:CH68"/>
    <mergeCell ref="CG69:CH69"/>
    <mergeCell ref="CG70:CH70"/>
    <mergeCell ref="CG71:CH71"/>
    <mergeCell ref="CG72:CH72"/>
    <mergeCell ref="CG56:CH56"/>
    <mergeCell ref="CG57:CH57"/>
    <mergeCell ref="CG58:CH58"/>
    <mergeCell ref="CG59:CH59"/>
    <mergeCell ref="CG60:CH60"/>
    <mergeCell ref="CG61:CH61"/>
    <mergeCell ref="CG62:CH62"/>
    <mergeCell ref="CG63:CH63"/>
    <mergeCell ref="CG81:CH81"/>
    <mergeCell ref="CG82:CH82"/>
    <mergeCell ref="CG40:CH40"/>
    <mergeCell ref="CG41:CH41"/>
    <mergeCell ref="CG42:CH42"/>
    <mergeCell ref="CG43:CH43"/>
    <mergeCell ref="CG44:CH44"/>
    <mergeCell ref="CG45:CH45"/>
    <mergeCell ref="CG28:CH28"/>
    <mergeCell ref="CG29:CH29"/>
    <mergeCell ref="CG30:CH30"/>
    <mergeCell ref="CG31:CH31"/>
    <mergeCell ref="CG32:CH32"/>
    <mergeCell ref="CG33:CH33"/>
    <mergeCell ref="CG34:CH34"/>
    <mergeCell ref="CG35:CH35"/>
    <mergeCell ref="CG36:CH36"/>
    <mergeCell ref="CG64:CH64"/>
    <mergeCell ref="CG65:CH65"/>
    <mergeCell ref="CG55:CH55"/>
    <mergeCell ref="CG46:CH46"/>
    <mergeCell ref="CG47:CH47"/>
    <mergeCell ref="CG48:CH48"/>
    <mergeCell ref="CG49:CH49"/>
    <mergeCell ref="CG50:CH50"/>
    <mergeCell ref="CG51:CH51"/>
    <mergeCell ref="CG52:CH52"/>
    <mergeCell ref="CG53:CH53"/>
    <mergeCell ref="CG54:CH54"/>
    <mergeCell ref="CG39:CH39"/>
    <mergeCell ref="CG9:CH9"/>
    <mergeCell ref="CG10:CH10"/>
    <mergeCell ref="CG11:CH11"/>
    <mergeCell ref="CG12:CH12"/>
    <mergeCell ref="CG13:CH13"/>
    <mergeCell ref="CG14:CH14"/>
    <mergeCell ref="CG15:CH15"/>
    <mergeCell ref="CG16:CH16"/>
    <mergeCell ref="CG17:CH17"/>
    <mergeCell ref="CG18:CH18"/>
    <mergeCell ref="CG19:CH19"/>
    <mergeCell ref="CG20:CH20"/>
    <mergeCell ref="CG21:CH21"/>
    <mergeCell ref="CG22:CH22"/>
    <mergeCell ref="CG23:CH23"/>
    <mergeCell ref="CG37:CH37"/>
    <mergeCell ref="CG38:CH38"/>
    <mergeCell ref="CG24:CH24"/>
    <mergeCell ref="CG25:CH25"/>
    <mergeCell ref="CG26:CH26"/>
    <mergeCell ref="CG27:CH27"/>
    <mergeCell ref="CA125:CB125"/>
    <mergeCell ref="CA126:CB126"/>
    <mergeCell ref="CA127:CB127"/>
    <mergeCell ref="CA128:CB128"/>
    <mergeCell ref="CA129:CB129"/>
    <mergeCell ref="CA130:CB130"/>
    <mergeCell ref="CA131:CB131"/>
    <mergeCell ref="CA132:CB132"/>
    <mergeCell ref="CA133:CB133"/>
    <mergeCell ref="CA116:CB116"/>
    <mergeCell ref="CA117:CB117"/>
    <mergeCell ref="CA118:CB118"/>
    <mergeCell ref="CA119:CB119"/>
    <mergeCell ref="CA120:CB120"/>
    <mergeCell ref="CA121:CB121"/>
    <mergeCell ref="CA122:CB122"/>
    <mergeCell ref="CA123:CB123"/>
    <mergeCell ref="CA124:CB124"/>
    <mergeCell ref="CA107:CB107"/>
    <mergeCell ref="CA108:CB108"/>
    <mergeCell ref="CA109:CB109"/>
    <mergeCell ref="CA110:CB110"/>
    <mergeCell ref="CA111:CB111"/>
    <mergeCell ref="CA112:CB112"/>
    <mergeCell ref="CA113:CB113"/>
    <mergeCell ref="CA114:CB114"/>
    <mergeCell ref="CA115:CB115"/>
    <mergeCell ref="CA98:CB98"/>
    <mergeCell ref="CA99:CB99"/>
    <mergeCell ref="CA100:CB100"/>
    <mergeCell ref="CA101:CB101"/>
    <mergeCell ref="CA102:CB102"/>
    <mergeCell ref="CA103:CB103"/>
    <mergeCell ref="CA104:CB104"/>
    <mergeCell ref="CA105:CB105"/>
    <mergeCell ref="CA106:CB106"/>
    <mergeCell ref="CA89:CB89"/>
    <mergeCell ref="CA90:CB90"/>
    <mergeCell ref="CA91:CB91"/>
    <mergeCell ref="CA92:CB92"/>
    <mergeCell ref="CA93:CB93"/>
    <mergeCell ref="CA94:CB94"/>
    <mergeCell ref="CA95:CB95"/>
    <mergeCell ref="CA96:CB96"/>
    <mergeCell ref="CA97:CB97"/>
    <mergeCell ref="CA81:CB81"/>
    <mergeCell ref="CA82:CB82"/>
    <mergeCell ref="CA83:CB83"/>
    <mergeCell ref="CA84:CB84"/>
    <mergeCell ref="CA85:CB85"/>
    <mergeCell ref="CA86:CB86"/>
    <mergeCell ref="CA87:CB87"/>
    <mergeCell ref="CA88:CB88"/>
    <mergeCell ref="CA48:CB48"/>
    <mergeCell ref="CA49:CB49"/>
    <mergeCell ref="CA50:CB50"/>
    <mergeCell ref="CA51:CB51"/>
    <mergeCell ref="CA52:CB52"/>
    <mergeCell ref="CA53:CB53"/>
    <mergeCell ref="CA72:CB72"/>
    <mergeCell ref="CA73:CB73"/>
    <mergeCell ref="CA74:CB74"/>
    <mergeCell ref="CA75:CB75"/>
    <mergeCell ref="CA76:CB76"/>
    <mergeCell ref="CA77:CB77"/>
    <mergeCell ref="CA78:CB78"/>
    <mergeCell ref="CA79:CB79"/>
    <mergeCell ref="CA80:CB80"/>
    <mergeCell ref="CA63:CB63"/>
    <mergeCell ref="CA64:CB64"/>
    <mergeCell ref="CA65:CB65"/>
    <mergeCell ref="CA66:CB66"/>
    <mergeCell ref="CA67:CB67"/>
    <mergeCell ref="CA68:CB68"/>
    <mergeCell ref="CA69:CB69"/>
    <mergeCell ref="CA70:CB70"/>
    <mergeCell ref="CA71:CB71"/>
    <mergeCell ref="BU130:BV130"/>
    <mergeCell ref="BU131:BV131"/>
    <mergeCell ref="CA36:CB36"/>
    <mergeCell ref="CA37:CB37"/>
    <mergeCell ref="CA38:CB38"/>
    <mergeCell ref="CA39:CB39"/>
    <mergeCell ref="CA40:CB40"/>
    <mergeCell ref="CA41:CB41"/>
    <mergeCell ref="CA42:CB42"/>
    <mergeCell ref="CA43:CB43"/>
    <mergeCell ref="CA44:CB44"/>
    <mergeCell ref="CA27:CB27"/>
    <mergeCell ref="CA28:CB28"/>
    <mergeCell ref="CA29:CB29"/>
    <mergeCell ref="CA30:CB30"/>
    <mergeCell ref="CA31:CB31"/>
    <mergeCell ref="CA32:CB32"/>
    <mergeCell ref="CA33:CB33"/>
    <mergeCell ref="CA34:CB34"/>
    <mergeCell ref="CA35:CB35"/>
    <mergeCell ref="CA54:CB54"/>
    <mergeCell ref="CA55:CB55"/>
    <mergeCell ref="CA56:CB56"/>
    <mergeCell ref="CA57:CB57"/>
    <mergeCell ref="CA58:CB58"/>
    <mergeCell ref="CA59:CB59"/>
    <mergeCell ref="CA60:CB60"/>
    <mergeCell ref="CA61:CB61"/>
    <mergeCell ref="CA62:CB62"/>
    <mergeCell ref="CA45:CB45"/>
    <mergeCell ref="CA46:CB46"/>
    <mergeCell ref="CA47:CB47"/>
    <mergeCell ref="BU113:BV113"/>
    <mergeCell ref="BU114:BV114"/>
    <mergeCell ref="BU133:BV133"/>
    <mergeCell ref="BU134:BV134"/>
    <mergeCell ref="BU135:BV135"/>
    <mergeCell ref="BU136:BV136"/>
    <mergeCell ref="BW7:CB7"/>
    <mergeCell ref="CA8:CB8"/>
    <mergeCell ref="CA9:CB9"/>
    <mergeCell ref="CA10:CB10"/>
    <mergeCell ref="CA11:CB11"/>
    <mergeCell ref="CA12:CB12"/>
    <mergeCell ref="CA13:CB13"/>
    <mergeCell ref="CA14:CB14"/>
    <mergeCell ref="CA15:CB15"/>
    <mergeCell ref="CA16:CB16"/>
    <mergeCell ref="CA17:CB17"/>
    <mergeCell ref="CA18:CB18"/>
    <mergeCell ref="CA19:CB19"/>
    <mergeCell ref="CA20:CB20"/>
    <mergeCell ref="CA21:CB21"/>
    <mergeCell ref="CA22:CB22"/>
    <mergeCell ref="CA23:CB23"/>
    <mergeCell ref="CA24:CB24"/>
    <mergeCell ref="CA25:CB25"/>
    <mergeCell ref="CA26:CB26"/>
    <mergeCell ref="BU124:BV124"/>
    <mergeCell ref="BU125:BV125"/>
    <mergeCell ref="BU126:BV126"/>
    <mergeCell ref="BU127:BV127"/>
    <mergeCell ref="BU128:BV128"/>
    <mergeCell ref="BU129:BV129"/>
    <mergeCell ref="BU100:BV100"/>
    <mergeCell ref="BU101:BV101"/>
    <mergeCell ref="BU102:BV102"/>
    <mergeCell ref="BU103:BV103"/>
    <mergeCell ref="BU104:BV104"/>
    <mergeCell ref="BU105:BV105"/>
    <mergeCell ref="BU88:BV88"/>
    <mergeCell ref="BU89:BV89"/>
    <mergeCell ref="BU90:BV90"/>
    <mergeCell ref="BU91:BV91"/>
    <mergeCell ref="BU92:BV92"/>
    <mergeCell ref="BU93:BV93"/>
    <mergeCell ref="BU94:BV94"/>
    <mergeCell ref="BU95:BV95"/>
    <mergeCell ref="BU96:BV96"/>
    <mergeCell ref="BU132:BV132"/>
    <mergeCell ref="BU115:BV115"/>
    <mergeCell ref="BU116:BV116"/>
    <mergeCell ref="BU117:BV117"/>
    <mergeCell ref="BU118:BV118"/>
    <mergeCell ref="BU119:BV119"/>
    <mergeCell ref="BU120:BV120"/>
    <mergeCell ref="BU121:BV121"/>
    <mergeCell ref="BU122:BV122"/>
    <mergeCell ref="BU123:BV123"/>
    <mergeCell ref="BU106:BV106"/>
    <mergeCell ref="BU107:BV107"/>
    <mergeCell ref="BU108:BV108"/>
    <mergeCell ref="BU109:BV109"/>
    <mergeCell ref="BU110:BV110"/>
    <mergeCell ref="BU111:BV111"/>
    <mergeCell ref="BU112:BV112"/>
    <mergeCell ref="BU83:BV83"/>
    <mergeCell ref="BU84:BV84"/>
    <mergeCell ref="BU85:BV85"/>
    <mergeCell ref="BU86:BV86"/>
    <mergeCell ref="BU87:BV87"/>
    <mergeCell ref="BU71:BV71"/>
    <mergeCell ref="BU72:BV72"/>
    <mergeCell ref="BU73:BV73"/>
    <mergeCell ref="BU74:BV74"/>
    <mergeCell ref="BU75:BV75"/>
    <mergeCell ref="BU76:BV76"/>
    <mergeCell ref="BU77:BV77"/>
    <mergeCell ref="BU78:BV78"/>
    <mergeCell ref="BU79:BV79"/>
    <mergeCell ref="BU97:BV97"/>
    <mergeCell ref="BU98:BV98"/>
    <mergeCell ref="BU99:BV99"/>
    <mergeCell ref="BU66:BV66"/>
    <mergeCell ref="BU67:BV67"/>
    <mergeCell ref="BU68:BV68"/>
    <mergeCell ref="BU69:BV69"/>
    <mergeCell ref="BU70:BV70"/>
    <mergeCell ref="BU54:BV54"/>
    <mergeCell ref="BU55:BV55"/>
    <mergeCell ref="BU56:BV56"/>
    <mergeCell ref="BU57:BV57"/>
    <mergeCell ref="BU58:BV58"/>
    <mergeCell ref="BU59:BV59"/>
    <mergeCell ref="BU60:BV60"/>
    <mergeCell ref="BU61:BV61"/>
    <mergeCell ref="BU80:BV80"/>
    <mergeCell ref="BU81:BV81"/>
    <mergeCell ref="BU82:BV82"/>
    <mergeCell ref="BU62:BV62"/>
    <mergeCell ref="BU63:BV63"/>
    <mergeCell ref="BU64:BV64"/>
    <mergeCell ref="BU65:BV65"/>
    <mergeCell ref="BU53:BV53"/>
    <mergeCell ref="BU44:BV44"/>
    <mergeCell ref="BU45:BV45"/>
    <mergeCell ref="BU46:BV46"/>
    <mergeCell ref="BU47:BV47"/>
    <mergeCell ref="BU48:BV48"/>
    <mergeCell ref="BU49:BV49"/>
    <mergeCell ref="BU50:BV50"/>
    <mergeCell ref="BU51:BV51"/>
    <mergeCell ref="BU52:BV52"/>
    <mergeCell ref="BU38:BV38"/>
    <mergeCell ref="BU39:BV39"/>
    <mergeCell ref="BU19:BV19"/>
    <mergeCell ref="BU20:BV20"/>
    <mergeCell ref="BU21:BV21"/>
    <mergeCell ref="BU22:BV22"/>
    <mergeCell ref="BU23:BV23"/>
    <mergeCell ref="BU35:BV35"/>
    <mergeCell ref="BU36:BV36"/>
    <mergeCell ref="BU24:BV24"/>
    <mergeCell ref="BU25:BV25"/>
    <mergeCell ref="BU40:BV40"/>
    <mergeCell ref="BU41:BV41"/>
    <mergeCell ref="BU42:BV42"/>
    <mergeCell ref="BU43:BV43"/>
    <mergeCell ref="BU26:BV26"/>
    <mergeCell ref="BU27:BV27"/>
    <mergeCell ref="BU28:BV28"/>
    <mergeCell ref="BU29:BV29"/>
    <mergeCell ref="BU30:BV30"/>
    <mergeCell ref="BU31:BV31"/>
    <mergeCell ref="BU32:BV32"/>
    <mergeCell ref="BU33:BV33"/>
    <mergeCell ref="BU34:BV34"/>
    <mergeCell ref="BU37:BV37"/>
    <mergeCell ref="BO123:BP123"/>
    <mergeCell ref="BO124:BP124"/>
    <mergeCell ref="BO125:BP125"/>
    <mergeCell ref="BO126:BP126"/>
    <mergeCell ref="BO127:BP127"/>
    <mergeCell ref="BO128:BP128"/>
    <mergeCell ref="BO129:BP129"/>
    <mergeCell ref="BO130:BP130"/>
    <mergeCell ref="BO131:BP131"/>
    <mergeCell ref="BO114:BP114"/>
    <mergeCell ref="BO115:BP115"/>
    <mergeCell ref="BO116:BP116"/>
    <mergeCell ref="BO117:BP117"/>
    <mergeCell ref="BO118:BP118"/>
    <mergeCell ref="BO119:BP119"/>
    <mergeCell ref="BO120:BP120"/>
    <mergeCell ref="BO121:BP121"/>
    <mergeCell ref="BO122:BP122"/>
    <mergeCell ref="BO105:BP105"/>
    <mergeCell ref="BO106:BP106"/>
    <mergeCell ref="BO107:BP107"/>
    <mergeCell ref="BO108:BP108"/>
    <mergeCell ref="BO109:BP109"/>
    <mergeCell ref="BO110:BP110"/>
    <mergeCell ref="BO111:BP111"/>
    <mergeCell ref="BO112:BP112"/>
    <mergeCell ref="BO113:BP113"/>
    <mergeCell ref="BO96:BP96"/>
    <mergeCell ref="BO97:BP97"/>
    <mergeCell ref="BO98:BP98"/>
    <mergeCell ref="BO99:BP99"/>
    <mergeCell ref="BO100:BP100"/>
    <mergeCell ref="BO101:BP101"/>
    <mergeCell ref="BO102:BP102"/>
    <mergeCell ref="BO103:BP103"/>
    <mergeCell ref="BO104:BP104"/>
    <mergeCell ref="BO88:BP88"/>
    <mergeCell ref="BO89:BP89"/>
    <mergeCell ref="BO90:BP90"/>
    <mergeCell ref="BO91:BP91"/>
    <mergeCell ref="BO92:BP92"/>
    <mergeCell ref="BO93:BP93"/>
    <mergeCell ref="BO94:BP94"/>
    <mergeCell ref="BO95:BP95"/>
    <mergeCell ref="BO79:BP79"/>
    <mergeCell ref="BO80:BP80"/>
    <mergeCell ref="BO81:BP81"/>
    <mergeCell ref="BO82:BP82"/>
    <mergeCell ref="BO83:BP83"/>
    <mergeCell ref="BO84:BP84"/>
    <mergeCell ref="BO85:BP85"/>
    <mergeCell ref="BO86:BP86"/>
    <mergeCell ref="BO72:BP72"/>
    <mergeCell ref="BO73:BP73"/>
    <mergeCell ref="BO74:BP74"/>
    <mergeCell ref="BO75:BP75"/>
    <mergeCell ref="BO76:BP76"/>
    <mergeCell ref="BO77:BP77"/>
    <mergeCell ref="BO78:BP78"/>
    <mergeCell ref="BO61:BP61"/>
    <mergeCell ref="BO62:BP62"/>
    <mergeCell ref="BO63:BP63"/>
    <mergeCell ref="BO64:BP64"/>
    <mergeCell ref="BO65:BP65"/>
    <mergeCell ref="BO66:BP66"/>
    <mergeCell ref="BO67:BP67"/>
    <mergeCell ref="BO68:BP68"/>
    <mergeCell ref="BO69:BP69"/>
    <mergeCell ref="BO87:BP87"/>
    <mergeCell ref="BO55:BP55"/>
    <mergeCell ref="BO56:BP56"/>
    <mergeCell ref="BO57:BP57"/>
    <mergeCell ref="BO58:BP58"/>
    <mergeCell ref="BO59:BP59"/>
    <mergeCell ref="BO60:BP60"/>
    <mergeCell ref="BO43:BP43"/>
    <mergeCell ref="BO44:BP44"/>
    <mergeCell ref="BO45:BP45"/>
    <mergeCell ref="BO46:BP46"/>
    <mergeCell ref="BO47:BP47"/>
    <mergeCell ref="BO48:BP48"/>
    <mergeCell ref="BO49:BP49"/>
    <mergeCell ref="BO50:BP50"/>
    <mergeCell ref="BO51:BP51"/>
    <mergeCell ref="BO70:BP70"/>
    <mergeCell ref="BO71:BP71"/>
    <mergeCell ref="BO38:BP38"/>
    <mergeCell ref="BO39:BP39"/>
    <mergeCell ref="BO40:BP40"/>
    <mergeCell ref="BO41:BP41"/>
    <mergeCell ref="BO42:BP42"/>
    <mergeCell ref="BO25:BP25"/>
    <mergeCell ref="BO26:BP26"/>
    <mergeCell ref="BO27:BP27"/>
    <mergeCell ref="BO28:BP28"/>
    <mergeCell ref="BO29:BP29"/>
    <mergeCell ref="BO30:BP30"/>
    <mergeCell ref="BO31:BP31"/>
    <mergeCell ref="BO32:BP32"/>
    <mergeCell ref="BO33:BP33"/>
    <mergeCell ref="BO52:BP52"/>
    <mergeCell ref="BO53:BP53"/>
    <mergeCell ref="BO54:BP54"/>
    <mergeCell ref="BO37:BP37"/>
    <mergeCell ref="BO23:BP23"/>
    <mergeCell ref="BO24:BP24"/>
    <mergeCell ref="BK7:BP7"/>
    <mergeCell ref="BO8:BP8"/>
    <mergeCell ref="BO9:BP9"/>
    <mergeCell ref="BO10:BP10"/>
    <mergeCell ref="BO11:BP11"/>
    <mergeCell ref="BO12:BP12"/>
    <mergeCell ref="BO13:BP13"/>
    <mergeCell ref="BO14:BP14"/>
    <mergeCell ref="BO15:BP15"/>
    <mergeCell ref="BO34:BP34"/>
    <mergeCell ref="BO16:BP16"/>
    <mergeCell ref="BO17:BP17"/>
    <mergeCell ref="BO35:BP35"/>
    <mergeCell ref="BO36:BP36"/>
    <mergeCell ref="BI129:BJ129"/>
    <mergeCell ref="BI101:BJ101"/>
    <mergeCell ref="BI102:BJ102"/>
    <mergeCell ref="BI103:BJ103"/>
    <mergeCell ref="BI104:BJ104"/>
    <mergeCell ref="BI105:BJ105"/>
    <mergeCell ref="BI106:BJ106"/>
    <mergeCell ref="BI107:BJ107"/>
    <mergeCell ref="BI108:BJ108"/>
    <mergeCell ref="BI109:BJ109"/>
    <mergeCell ref="BI92:BJ92"/>
    <mergeCell ref="BI93:BJ93"/>
    <mergeCell ref="BI94:BJ94"/>
    <mergeCell ref="BI95:BJ95"/>
    <mergeCell ref="BI96:BJ96"/>
    <mergeCell ref="BI97:BJ97"/>
    <mergeCell ref="BI130:BJ130"/>
    <mergeCell ref="BI131:BJ131"/>
    <mergeCell ref="BI132:BJ132"/>
    <mergeCell ref="BI133:BJ133"/>
    <mergeCell ref="BI134:BJ134"/>
    <mergeCell ref="BI135:BJ135"/>
    <mergeCell ref="BI136:BJ136"/>
    <mergeCell ref="BI119:BJ119"/>
    <mergeCell ref="BI120:BJ120"/>
    <mergeCell ref="BI121:BJ121"/>
    <mergeCell ref="BI122:BJ122"/>
    <mergeCell ref="BI123:BJ123"/>
    <mergeCell ref="BI124:BJ124"/>
    <mergeCell ref="BI125:BJ125"/>
    <mergeCell ref="BI126:BJ126"/>
    <mergeCell ref="BI127:BJ127"/>
    <mergeCell ref="BI110:BJ110"/>
    <mergeCell ref="BI111:BJ111"/>
    <mergeCell ref="BI112:BJ112"/>
    <mergeCell ref="BI113:BJ113"/>
    <mergeCell ref="BI114:BJ114"/>
    <mergeCell ref="BI115:BJ115"/>
    <mergeCell ref="BI116:BJ116"/>
    <mergeCell ref="BI117:BJ117"/>
    <mergeCell ref="BI118:BJ118"/>
    <mergeCell ref="BI98:BJ98"/>
    <mergeCell ref="BI99:BJ99"/>
    <mergeCell ref="BI100:BJ100"/>
    <mergeCell ref="BI83:BJ83"/>
    <mergeCell ref="BI84:BJ84"/>
    <mergeCell ref="BI85:BJ85"/>
    <mergeCell ref="BI86:BJ86"/>
    <mergeCell ref="BI87:BJ87"/>
    <mergeCell ref="BI88:BJ88"/>
    <mergeCell ref="BI89:BJ89"/>
    <mergeCell ref="BI90:BJ90"/>
    <mergeCell ref="BI91:BJ91"/>
    <mergeCell ref="BI75:BJ75"/>
    <mergeCell ref="BI76:BJ76"/>
    <mergeCell ref="BI77:BJ77"/>
    <mergeCell ref="BI78:BJ78"/>
    <mergeCell ref="BI79:BJ79"/>
    <mergeCell ref="BI80:BJ80"/>
    <mergeCell ref="BI81:BJ81"/>
    <mergeCell ref="BI82:BJ82"/>
    <mergeCell ref="BI66:BJ66"/>
    <mergeCell ref="BI67:BJ67"/>
    <mergeCell ref="BI68:BJ68"/>
    <mergeCell ref="BI69:BJ69"/>
    <mergeCell ref="BI70:BJ70"/>
    <mergeCell ref="BI71:BJ71"/>
    <mergeCell ref="BI72:BJ72"/>
    <mergeCell ref="BI73:BJ73"/>
    <mergeCell ref="BI74:BJ74"/>
    <mergeCell ref="BI57:BJ57"/>
    <mergeCell ref="BI58:BJ58"/>
    <mergeCell ref="BI59:BJ59"/>
    <mergeCell ref="BI60:BJ60"/>
    <mergeCell ref="BI61:BJ61"/>
    <mergeCell ref="BI62:BJ62"/>
    <mergeCell ref="BI63:BJ63"/>
    <mergeCell ref="BI64:BJ64"/>
    <mergeCell ref="BI65:BJ65"/>
    <mergeCell ref="BI48:BJ48"/>
    <mergeCell ref="BI49:BJ49"/>
    <mergeCell ref="BI50:BJ50"/>
    <mergeCell ref="BI51:BJ51"/>
    <mergeCell ref="BI52:BJ52"/>
    <mergeCell ref="BI53:BJ53"/>
    <mergeCell ref="BI54:BJ54"/>
    <mergeCell ref="BI55:BJ55"/>
    <mergeCell ref="BI56:BJ56"/>
    <mergeCell ref="BI39:BJ39"/>
    <mergeCell ref="BI40:BJ40"/>
    <mergeCell ref="BI41:BJ41"/>
    <mergeCell ref="BI42:BJ42"/>
    <mergeCell ref="BI43:BJ43"/>
    <mergeCell ref="BI44:BJ44"/>
    <mergeCell ref="BI45:BJ45"/>
    <mergeCell ref="BI46:BJ46"/>
    <mergeCell ref="BI47:BJ47"/>
    <mergeCell ref="BI30:BJ30"/>
    <mergeCell ref="BI31:BJ31"/>
    <mergeCell ref="BI32:BJ32"/>
    <mergeCell ref="BI33:BJ33"/>
    <mergeCell ref="BI34:BJ34"/>
    <mergeCell ref="BI35:BJ35"/>
    <mergeCell ref="BI36:BJ36"/>
    <mergeCell ref="BI37:BJ37"/>
    <mergeCell ref="BI38:BJ38"/>
    <mergeCell ref="BC136:BD136"/>
    <mergeCell ref="BE7:BJ7"/>
    <mergeCell ref="BI8:BJ8"/>
    <mergeCell ref="BI9:BJ9"/>
    <mergeCell ref="BI10:BJ10"/>
    <mergeCell ref="BI11:BJ11"/>
    <mergeCell ref="BI12:BJ12"/>
    <mergeCell ref="BI13:BJ13"/>
    <mergeCell ref="BI14:BJ14"/>
    <mergeCell ref="BI15:BJ15"/>
    <mergeCell ref="BI16:BJ16"/>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C127:BD127"/>
    <mergeCell ref="BC128:BD128"/>
    <mergeCell ref="BC129:BD129"/>
    <mergeCell ref="BC130:BD130"/>
    <mergeCell ref="BC131:BD131"/>
    <mergeCell ref="BC132:BD132"/>
    <mergeCell ref="BC133:BD133"/>
    <mergeCell ref="BC134:BD134"/>
    <mergeCell ref="BC135:BD135"/>
    <mergeCell ref="BC118:BD118"/>
    <mergeCell ref="BC119:BD119"/>
    <mergeCell ref="BC120:BD120"/>
    <mergeCell ref="BC121:BD121"/>
    <mergeCell ref="BC122:BD122"/>
    <mergeCell ref="BC123:BD123"/>
    <mergeCell ref="BC124:BD124"/>
    <mergeCell ref="BC125:BD125"/>
    <mergeCell ref="BC126:BD126"/>
    <mergeCell ref="BC109:BD109"/>
    <mergeCell ref="BC110:BD110"/>
    <mergeCell ref="BC111:BD111"/>
    <mergeCell ref="BC112:BD112"/>
    <mergeCell ref="BC113:BD113"/>
    <mergeCell ref="BC114:BD114"/>
    <mergeCell ref="BC115:BD115"/>
    <mergeCell ref="BC116:BD116"/>
    <mergeCell ref="BC117:BD117"/>
    <mergeCell ref="BC100:BD100"/>
    <mergeCell ref="BC101:BD101"/>
    <mergeCell ref="BC102:BD102"/>
    <mergeCell ref="BC103:BD103"/>
    <mergeCell ref="BC104:BD104"/>
    <mergeCell ref="BC105:BD105"/>
    <mergeCell ref="BC106:BD106"/>
    <mergeCell ref="BC107:BD107"/>
    <mergeCell ref="BC108:BD108"/>
    <mergeCell ref="BC91:BD91"/>
    <mergeCell ref="BC92:BD92"/>
    <mergeCell ref="BC93:BD93"/>
    <mergeCell ref="BC94:BD94"/>
    <mergeCell ref="BC95:BD95"/>
    <mergeCell ref="BC96:BD96"/>
    <mergeCell ref="BC97:BD97"/>
    <mergeCell ref="BC98:BD98"/>
    <mergeCell ref="BC99:BD99"/>
    <mergeCell ref="BC82:BD82"/>
    <mergeCell ref="BC83:BD83"/>
    <mergeCell ref="BC84:BD84"/>
    <mergeCell ref="BC85:BD85"/>
    <mergeCell ref="BC86:BD86"/>
    <mergeCell ref="BC87:BD87"/>
    <mergeCell ref="BC88:BD88"/>
    <mergeCell ref="BC89:BD89"/>
    <mergeCell ref="BC90:BD90"/>
    <mergeCell ref="BC74:BD74"/>
    <mergeCell ref="BC75:BD75"/>
    <mergeCell ref="BC76:BD76"/>
    <mergeCell ref="BC77:BD77"/>
    <mergeCell ref="BC78:BD78"/>
    <mergeCell ref="BC79:BD79"/>
    <mergeCell ref="BC80:BD80"/>
    <mergeCell ref="BC81:BD81"/>
    <mergeCell ref="BC65:BD65"/>
    <mergeCell ref="BC66:BD66"/>
    <mergeCell ref="BC67:BD67"/>
    <mergeCell ref="BC68:BD68"/>
    <mergeCell ref="BC69:BD69"/>
    <mergeCell ref="BC70:BD70"/>
    <mergeCell ref="BC71:BD71"/>
    <mergeCell ref="BC72:BD72"/>
    <mergeCell ref="BC73:BD73"/>
    <mergeCell ref="BC56:BD56"/>
    <mergeCell ref="BC57:BD57"/>
    <mergeCell ref="BC58:BD58"/>
    <mergeCell ref="BC59:BD59"/>
    <mergeCell ref="BC60:BD60"/>
    <mergeCell ref="BC61:BD61"/>
    <mergeCell ref="BC62:BD62"/>
    <mergeCell ref="BC63:BD63"/>
    <mergeCell ref="BC64:BD64"/>
    <mergeCell ref="BC47:BD47"/>
    <mergeCell ref="BC48:BD48"/>
    <mergeCell ref="BC49:BD49"/>
    <mergeCell ref="BC50:BD50"/>
    <mergeCell ref="BC51:BD51"/>
    <mergeCell ref="BC52:BD52"/>
    <mergeCell ref="BC53:BD53"/>
    <mergeCell ref="BC54:BD54"/>
    <mergeCell ref="BC55:BD55"/>
    <mergeCell ref="BC38:BD38"/>
    <mergeCell ref="BC39:BD39"/>
    <mergeCell ref="BC40:BD40"/>
    <mergeCell ref="BC41:BD41"/>
    <mergeCell ref="BC42:BD42"/>
    <mergeCell ref="BC43:BD43"/>
    <mergeCell ref="BC44:BD44"/>
    <mergeCell ref="BC45:BD45"/>
    <mergeCell ref="BC46:BD46"/>
    <mergeCell ref="BC29:BD29"/>
    <mergeCell ref="BC30:BD30"/>
    <mergeCell ref="BC31:BD31"/>
    <mergeCell ref="BC32:BD32"/>
    <mergeCell ref="BC33:BD33"/>
    <mergeCell ref="BC34:BD34"/>
    <mergeCell ref="BC35:BD35"/>
    <mergeCell ref="BC36:BD36"/>
    <mergeCell ref="BC37:BD37"/>
    <mergeCell ref="AW135:AX135"/>
    <mergeCell ref="AW136:AX136"/>
    <mergeCell ref="AY7:BD7"/>
    <mergeCell ref="BC8:BD8"/>
    <mergeCell ref="BC9:BD9"/>
    <mergeCell ref="BC10:BD10"/>
    <mergeCell ref="BC11:BD11"/>
    <mergeCell ref="BC12:BD12"/>
    <mergeCell ref="BC13:BD13"/>
    <mergeCell ref="BC14:BD14"/>
    <mergeCell ref="BC15:BD15"/>
    <mergeCell ref="BC16:BD16"/>
    <mergeCell ref="BC17:BD17"/>
    <mergeCell ref="BC18:BD18"/>
    <mergeCell ref="BC19:BD19"/>
    <mergeCell ref="BC20:BD20"/>
    <mergeCell ref="BC21:BD21"/>
    <mergeCell ref="BC22:BD22"/>
    <mergeCell ref="BC23:BD23"/>
    <mergeCell ref="BC24:BD24"/>
    <mergeCell ref="BC25:BD25"/>
    <mergeCell ref="BC26:BD26"/>
    <mergeCell ref="BC27:BD27"/>
    <mergeCell ref="BC28:BD28"/>
    <mergeCell ref="AW126:AX126"/>
    <mergeCell ref="AW127:AX127"/>
    <mergeCell ref="AW128:AX128"/>
    <mergeCell ref="AW129:AX129"/>
    <mergeCell ref="AW130:AX130"/>
    <mergeCell ref="AW131:AX131"/>
    <mergeCell ref="AW132:AX132"/>
    <mergeCell ref="AW133:AX133"/>
    <mergeCell ref="AW134:AX134"/>
    <mergeCell ref="AW117:AX117"/>
    <mergeCell ref="AW118:AX118"/>
    <mergeCell ref="AW119:AX119"/>
    <mergeCell ref="AW120:AX120"/>
    <mergeCell ref="AW121:AX121"/>
    <mergeCell ref="AW122:AX122"/>
    <mergeCell ref="AW123:AX123"/>
    <mergeCell ref="AW124:AX124"/>
    <mergeCell ref="AW125:AX125"/>
    <mergeCell ref="AW108:AX108"/>
    <mergeCell ref="AW109:AX109"/>
    <mergeCell ref="AW110:AX110"/>
    <mergeCell ref="AW111:AX111"/>
    <mergeCell ref="AW112:AX112"/>
    <mergeCell ref="AW113:AX113"/>
    <mergeCell ref="AW114:AX114"/>
    <mergeCell ref="AW115:AX115"/>
    <mergeCell ref="AW116:AX116"/>
    <mergeCell ref="AW99:AX99"/>
    <mergeCell ref="AW100:AX100"/>
    <mergeCell ref="AW101:AX101"/>
    <mergeCell ref="AW102:AX102"/>
    <mergeCell ref="AW103:AX103"/>
    <mergeCell ref="AW104:AX104"/>
    <mergeCell ref="AW105:AX105"/>
    <mergeCell ref="AW106:AX106"/>
    <mergeCell ref="AW107:AX107"/>
    <mergeCell ref="AW90:AX90"/>
    <mergeCell ref="AW91:AX91"/>
    <mergeCell ref="AW92:AX92"/>
    <mergeCell ref="AW93:AX93"/>
    <mergeCell ref="AW94:AX94"/>
    <mergeCell ref="AW95:AX95"/>
    <mergeCell ref="AW96:AX96"/>
    <mergeCell ref="AW97:AX97"/>
    <mergeCell ref="AW98:AX98"/>
    <mergeCell ref="AW81:AX81"/>
    <mergeCell ref="AW82:AX82"/>
    <mergeCell ref="AW83:AX83"/>
    <mergeCell ref="AW84:AX84"/>
    <mergeCell ref="AW85:AX85"/>
    <mergeCell ref="AW86:AX86"/>
    <mergeCell ref="AW87:AX87"/>
    <mergeCell ref="AW88:AX88"/>
    <mergeCell ref="AW89:AX89"/>
    <mergeCell ref="AW73:AX73"/>
    <mergeCell ref="AW74:AX74"/>
    <mergeCell ref="AW75:AX75"/>
    <mergeCell ref="AW76:AX76"/>
    <mergeCell ref="AW77:AX77"/>
    <mergeCell ref="AW78:AX78"/>
    <mergeCell ref="AW79:AX79"/>
    <mergeCell ref="AW80:AX80"/>
    <mergeCell ref="AW64:AX64"/>
    <mergeCell ref="AW65:AX65"/>
    <mergeCell ref="AW66:AX66"/>
    <mergeCell ref="AW67:AX67"/>
    <mergeCell ref="AW68:AX68"/>
    <mergeCell ref="AW69:AX69"/>
    <mergeCell ref="AW70:AX70"/>
    <mergeCell ref="AW71:AX71"/>
    <mergeCell ref="AW72:AX72"/>
    <mergeCell ref="AW55:AX55"/>
    <mergeCell ref="AW56:AX56"/>
    <mergeCell ref="AW57:AX57"/>
    <mergeCell ref="AW58:AX58"/>
    <mergeCell ref="AW59:AX59"/>
    <mergeCell ref="AW60:AX60"/>
    <mergeCell ref="AW61:AX61"/>
    <mergeCell ref="AW62:AX62"/>
    <mergeCell ref="AW63:AX63"/>
    <mergeCell ref="AW46:AX46"/>
    <mergeCell ref="AW47:AX47"/>
    <mergeCell ref="AW48:AX48"/>
    <mergeCell ref="AW49:AX49"/>
    <mergeCell ref="AW50:AX50"/>
    <mergeCell ref="AW51:AX51"/>
    <mergeCell ref="AW52:AX52"/>
    <mergeCell ref="AW53:AX53"/>
    <mergeCell ref="AW54:AX54"/>
    <mergeCell ref="AW37:AX37"/>
    <mergeCell ref="AW38:AX38"/>
    <mergeCell ref="AW39:AX39"/>
    <mergeCell ref="AW40:AX40"/>
    <mergeCell ref="AW41:AX41"/>
    <mergeCell ref="AW42:AX42"/>
    <mergeCell ref="AW43:AX43"/>
    <mergeCell ref="AW44:AX44"/>
    <mergeCell ref="AW45:AX45"/>
    <mergeCell ref="AW28:AX28"/>
    <mergeCell ref="AW29:AX29"/>
    <mergeCell ref="AW30:AX30"/>
    <mergeCell ref="AW31:AX31"/>
    <mergeCell ref="AW32:AX32"/>
    <mergeCell ref="AW33:AX33"/>
    <mergeCell ref="AW34:AX34"/>
    <mergeCell ref="AW35:AX35"/>
    <mergeCell ref="AW36:AX36"/>
    <mergeCell ref="AQ134:AR134"/>
    <mergeCell ref="AQ135:AR135"/>
    <mergeCell ref="AQ136:AR136"/>
    <mergeCell ref="AS7:AX7"/>
    <mergeCell ref="AW8:AX8"/>
    <mergeCell ref="AW9:AX9"/>
    <mergeCell ref="AW10:AX10"/>
    <mergeCell ref="AW11:AX11"/>
    <mergeCell ref="AW12:AX12"/>
    <mergeCell ref="AW13:AX13"/>
    <mergeCell ref="AW14:AX14"/>
    <mergeCell ref="AW15:AX15"/>
    <mergeCell ref="AW16:AX16"/>
    <mergeCell ref="AW17:AX17"/>
    <mergeCell ref="AW18:AX18"/>
    <mergeCell ref="AW19:AX19"/>
    <mergeCell ref="AW20:AX20"/>
    <mergeCell ref="AW21:AX21"/>
    <mergeCell ref="AW22:AX22"/>
    <mergeCell ref="AW23:AX23"/>
    <mergeCell ref="AW24:AX24"/>
    <mergeCell ref="AW25:AX25"/>
    <mergeCell ref="AW26:AX26"/>
    <mergeCell ref="AW27:AX27"/>
    <mergeCell ref="AQ125:AR125"/>
    <mergeCell ref="AQ126:AR126"/>
    <mergeCell ref="AQ127:AR127"/>
    <mergeCell ref="AQ128:AR128"/>
    <mergeCell ref="AQ129:AR129"/>
    <mergeCell ref="AQ130:AR130"/>
    <mergeCell ref="AQ131:AR131"/>
    <mergeCell ref="AQ132:AR132"/>
    <mergeCell ref="AQ133:AR133"/>
    <mergeCell ref="AQ116:AR116"/>
    <mergeCell ref="AQ117:AR117"/>
    <mergeCell ref="AQ118:AR118"/>
    <mergeCell ref="AQ119:AR119"/>
    <mergeCell ref="AQ120:AR120"/>
    <mergeCell ref="AQ121:AR121"/>
    <mergeCell ref="AQ122:AR122"/>
    <mergeCell ref="AQ123:AR123"/>
    <mergeCell ref="AQ124:AR124"/>
    <mergeCell ref="AQ107:AR107"/>
    <mergeCell ref="AQ108:AR108"/>
    <mergeCell ref="AQ109:AR109"/>
    <mergeCell ref="AQ110:AR110"/>
    <mergeCell ref="AQ111:AR111"/>
    <mergeCell ref="AQ112:AR112"/>
    <mergeCell ref="AQ113:AR113"/>
    <mergeCell ref="AQ114:AR114"/>
    <mergeCell ref="AQ115:AR115"/>
    <mergeCell ref="AQ98:AR98"/>
    <mergeCell ref="AQ99:AR99"/>
    <mergeCell ref="AQ100:AR100"/>
    <mergeCell ref="AQ101:AR101"/>
    <mergeCell ref="AQ102:AR102"/>
    <mergeCell ref="AQ103:AR103"/>
    <mergeCell ref="AQ104:AR104"/>
    <mergeCell ref="AQ105:AR105"/>
    <mergeCell ref="AQ106:AR106"/>
    <mergeCell ref="AQ89:AR89"/>
    <mergeCell ref="AQ90:AR90"/>
    <mergeCell ref="AQ91:AR91"/>
    <mergeCell ref="AQ92:AR92"/>
    <mergeCell ref="AQ93:AR93"/>
    <mergeCell ref="AQ94:AR94"/>
    <mergeCell ref="AQ95:AR95"/>
    <mergeCell ref="AQ96:AR96"/>
    <mergeCell ref="AQ97:AR97"/>
    <mergeCell ref="AQ81:AR81"/>
    <mergeCell ref="AQ82:AR82"/>
    <mergeCell ref="AQ83:AR83"/>
    <mergeCell ref="AQ84:AR84"/>
    <mergeCell ref="AQ85:AR85"/>
    <mergeCell ref="AQ86:AR86"/>
    <mergeCell ref="AQ87:AR87"/>
    <mergeCell ref="AQ88:AR88"/>
    <mergeCell ref="AQ72:AR72"/>
    <mergeCell ref="AQ73:AR73"/>
    <mergeCell ref="AQ74:AR74"/>
    <mergeCell ref="AQ75:AR75"/>
    <mergeCell ref="AQ76:AR76"/>
    <mergeCell ref="AQ77:AR77"/>
    <mergeCell ref="AQ78:AR78"/>
    <mergeCell ref="AQ79:AR79"/>
    <mergeCell ref="AQ80:AR80"/>
    <mergeCell ref="AQ63:AR63"/>
    <mergeCell ref="AQ64:AR64"/>
    <mergeCell ref="AQ65:AR65"/>
    <mergeCell ref="AQ66:AR66"/>
    <mergeCell ref="AQ67:AR67"/>
    <mergeCell ref="AQ68:AR68"/>
    <mergeCell ref="AQ69:AR69"/>
    <mergeCell ref="AQ70:AR70"/>
    <mergeCell ref="AQ71:AR71"/>
    <mergeCell ref="AQ54:AR54"/>
    <mergeCell ref="AQ55:AR55"/>
    <mergeCell ref="AQ56:AR56"/>
    <mergeCell ref="AQ57:AR57"/>
    <mergeCell ref="AQ58:AR58"/>
    <mergeCell ref="AQ59:AR59"/>
    <mergeCell ref="AQ60:AR60"/>
    <mergeCell ref="AQ61:AR61"/>
    <mergeCell ref="AQ62:AR62"/>
    <mergeCell ref="AQ45:AR45"/>
    <mergeCell ref="AQ46:AR46"/>
    <mergeCell ref="AQ47:AR47"/>
    <mergeCell ref="AQ48:AR48"/>
    <mergeCell ref="AQ49:AR49"/>
    <mergeCell ref="AQ50:AR50"/>
    <mergeCell ref="AQ51:AR51"/>
    <mergeCell ref="AQ52:AR52"/>
    <mergeCell ref="AQ53:AR53"/>
    <mergeCell ref="AQ36:AR36"/>
    <mergeCell ref="AQ37:AR37"/>
    <mergeCell ref="AQ38:AR38"/>
    <mergeCell ref="AQ39:AR39"/>
    <mergeCell ref="AQ40:AR40"/>
    <mergeCell ref="AQ41:AR41"/>
    <mergeCell ref="AQ42:AR42"/>
    <mergeCell ref="AQ43:AR43"/>
    <mergeCell ref="AQ44:AR44"/>
    <mergeCell ref="AQ27:AR27"/>
    <mergeCell ref="AQ28:AR28"/>
    <mergeCell ref="AQ29:AR29"/>
    <mergeCell ref="AQ30:AR30"/>
    <mergeCell ref="AQ31:AR31"/>
    <mergeCell ref="AQ32:AR32"/>
    <mergeCell ref="AQ33:AR33"/>
    <mergeCell ref="AQ34:AR34"/>
    <mergeCell ref="AQ35:AR35"/>
    <mergeCell ref="AK133:AL133"/>
    <mergeCell ref="AK134:AL134"/>
    <mergeCell ref="AK135:AL135"/>
    <mergeCell ref="AK136:AL136"/>
    <mergeCell ref="AM7:AR7"/>
    <mergeCell ref="AQ8:AR8"/>
    <mergeCell ref="AQ9:AR9"/>
    <mergeCell ref="AQ10:AR10"/>
    <mergeCell ref="AQ11:AR11"/>
    <mergeCell ref="AQ12:AR12"/>
    <mergeCell ref="AQ13:AR13"/>
    <mergeCell ref="AQ14:AR14"/>
    <mergeCell ref="AQ15:AR15"/>
    <mergeCell ref="AQ16:AR16"/>
    <mergeCell ref="AQ17:AR17"/>
    <mergeCell ref="AQ18:AR18"/>
    <mergeCell ref="AQ19:AR19"/>
    <mergeCell ref="AQ20:AR20"/>
    <mergeCell ref="AQ21:AR21"/>
    <mergeCell ref="AQ22:AR22"/>
    <mergeCell ref="AQ23:AR23"/>
    <mergeCell ref="AQ24:AR24"/>
    <mergeCell ref="AQ25:AR25"/>
    <mergeCell ref="AQ26:AR26"/>
    <mergeCell ref="AK124:AL124"/>
    <mergeCell ref="AK125:AL125"/>
    <mergeCell ref="AK126:AL126"/>
    <mergeCell ref="AK127:AL127"/>
    <mergeCell ref="AK128:AL128"/>
    <mergeCell ref="AK129:AL129"/>
    <mergeCell ref="AK130:AL130"/>
    <mergeCell ref="AK131:AL131"/>
    <mergeCell ref="AK132:AL132"/>
    <mergeCell ref="AK115:AL115"/>
    <mergeCell ref="AK116:AL116"/>
    <mergeCell ref="AK117:AL117"/>
    <mergeCell ref="AK118:AL118"/>
    <mergeCell ref="AK119:AL119"/>
    <mergeCell ref="AK120:AL120"/>
    <mergeCell ref="AK121:AL121"/>
    <mergeCell ref="AK122:AL122"/>
    <mergeCell ref="AK123:AL123"/>
    <mergeCell ref="AK106:AL106"/>
    <mergeCell ref="AK107:AL107"/>
    <mergeCell ref="AK108:AL108"/>
    <mergeCell ref="AK109:AL109"/>
    <mergeCell ref="AK110:AL110"/>
    <mergeCell ref="AK111:AL111"/>
    <mergeCell ref="AK112:AL112"/>
    <mergeCell ref="AK113:AL113"/>
    <mergeCell ref="AK114:AL114"/>
    <mergeCell ref="AK97:AL97"/>
    <mergeCell ref="AK98:AL98"/>
    <mergeCell ref="AK99:AL99"/>
    <mergeCell ref="AK100:AL100"/>
    <mergeCell ref="AK101:AL101"/>
    <mergeCell ref="AK102:AL102"/>
    <mergeCell ref="AK103:AL103"/>
    <mergeCell ref="AK104:AL104"/>
    <mergeCell ref="AK105:AL105"/>
    <mergeCell ref="AK88:AL88"/>
    <mergeCell ref="AK89:AL89"/>
    <mergeCell ref="AK90:AL90"/>
    <mergeCell ref="AK91:AL91"/>
    <mergeCell ref="AK92:AL92"/>
    <mergeCell ref="AK93:AL93"/>
    <mergeCell ref="AK94:AL94"/>
    <mergeCell ref="AK95:AL95"/>
    <mergeCell ref="AK96:AL96"/>
    <mergeCell ref="AK80:AL80"/>
    <mergeCell ref="AK81:AL81"/>
    <mergeCell ref="AK82:AL82"/>
    <mergeCell ref="AK83:AL83"/>
    <mergeCell ref="AK84:AL84"/>
    <mergeCell ref="AK85:AL85"/>
    <mergeCell ref="AK86:AL86"/>
    <mergeCell ref="AK87:AL87"/>
    <mergeCell ref="AK72:AL72"/>
    <mergeCell ref="AK73:AL73"/>
    <mergeCell ref="AK74:AL74"/>
    <mergeCell ref="AK75:AL75"/>
    <mergeCell ref="AK76:AL76"/>
    <mergeCell ref="AK77:AL77"/>
    <mergeCell ref="AK78:AL78"/>
    <mergeCell ref="AK79:AL79"/>
    <mergeCell ref="AK62:AL62"/>
    <mergeCell ref="AK63:AL63"/>
    <mergeCell ref="AK64:AL64"/>
    <mergeCell ref="AK65:AL65"/>
    <mergeCell ref="AK66:AL66"/>
    <mergeCell ref="AK67:AL67"/>
    <mergeCell ref="AK68:AL68"/>
    <mergeCell ref="AK69:AL69"/>
    <mergeCell ref="AK70:AL70"/>
    <mergeCell ref="AK55:AL55"/>
    <mergeCell ref="AK56:AL56"/>
    <mergeCell ref="AK57:AL57"/>
    <mergeCell ref="AK58:AL58"/>
    <mergeCell ref="AK59:AL59"/>
    <mergeCell ref="AK60:AL60"/>
    <mergeCell ref="AK61:AL61"/>
    <mergeCell ref="AK44:AL44"/>
    <mergeCell ref="AK45:AL45"/>
    <mergeCell ref="AK46:AL46"/>
    <mergeCell ref="AK47:AL47"/>
    <mergeCell ref="AK48:AL48"/>
    <mergeCell ref="AK49:AL49"/>
    <mergeCell ref="AK50:AL50"/>
    <mergeCell ref="AK51:AL51"/>
    <mergeCell ref="AK52:AL52"/>
    <mergeCell ref="AK71:AL71"/>
    <mergeCell ref="AK38:AL38"/>
    <mergeCell ref="AK39:AL39"/>
    <mergeCell ref="AK40:AL40"/>
    <mergeCell ref="AK41:AL41"/>
    <mergeCell ref="AK42:AL42"/>
    <mergeCell ref="AK43:AL43"/>
    <mergeCell ref="AK26:AL26"/>
    <mergeCell ref="AK27:AL27"/>
    <mergeCell ref="AK28:AL28"/>
    <mergeCell ref="AK29:AL29"/>
    <mergeCell ref="AK30:AL30"/>
    <mergeCell ref="AK31:AL31"/>
    <mergeCell ref="AK32:AL32"/>
    <mergeCell ref="AK33:AL33"/>
    <mergeCell ref="AK34:AL34"/>
    <mergeCell ref="AK53:AL53"/>
    <mergeCell ref="AK54:AL54"/>
    <mergeCell ref="AK37:AL37"/>
    <mergeCell ref="AE132:AF132"/>
    <mergeCell ref="AE133:AF133"/>
    <mergeCell ref="AE134:AF134"/>
    <mergeCell ref="AE135:AF135"/>
    <mergeCell ref="AE136:AF136"/>
    <mergeCell ref="AG7:AL7"/>
    <mergeCell ref="AK8:AL8"/>
    <mergeCell ref="AK9:AL9"/>
    <mergeCell ref="AK10:AL10"/>
    <mergeCell ref="AK11:AL11"/>
    <mergeCell ref="AK12:AL12"/>
    <mergeCell ref="AK13:AL13"/>
    <mergeCell ref="AK14:AL14"/>
    <mergeCell ref="AK15:AL15"/>
    <mergeCell ref="AK16:AL16"/>
    <mergeCell ref="AK17:AL17"/>
    <mergeCell ref="AK18:AL18"/>
    <mergeCell ref="AK19:AL19"/>
    <mergeCell ref="AK20:AL20"/>
    <mergeCell ref="AK21:AL21"/>
    <mergeCell ref="AK22:AL22"/>
    <mergeCell ref="AK23:AL23"/>
    <mergeCell ref="AK24:AL24"/>
    <mergeCell ref="AK25:AL25"/>
    <mergeCell ref="AE123:AF123"/>
    <mergeCell ref="AE124:AF124"/>
    <mergeCell ref="AE125:AF125"/>
    <mergeCell ref="AE126:AF126"/>
    <mergeCell ref="AE127:AF127"/>
    <mergeCell ref="AE128:AF128"/>
    <mergeCell ref="AE129:AF129"/>
    <mergeCell ref="AE130:AF130"/>
    <mergeCell ref="AE131:AF131"/>
    <mergeCell ref="AE114:AF114"/>
    <mergeCell ref="AE115:AF115"/>
    <mergeCell ref="AE116:AF116"/>
    <mergeCell ref="AE117:AF117"/>
    <mergeCell ref="AE118:AF118"/>
    <mergeCell ref="AE119:AF119"/>
    <mergeCell ref="AE120:AF120"/>
    <mergeCell ref="AE121:AF121"/>
    <mergeCell ref="AE122:AF122"/>
    <mergeCell ref="AE105:AF105"/>
    <mergeCell ref="AE106:AF106"/>
    <mergeCell ref="AE107:AF107"/>
    <mergeCell ref="AE108:AF108"/>
    <mergeCell ref="AE109:AF109"/>
    <mergeCell ref="AE110:AF110"/>
    <mergeCell ref="AE111:AF111"/>
    <mergeCell ref="AE112:AF112"/>
    <mergeCell ref="AE113:AF113"/>
    <mergeCell ref="AE96:AF96"/>
    <mergeCell ref="AE97:AF97"/>
    <mergeCell ref="AE98:AF98"/>
    <mergeCell ref="AE99:AF99"/>
    <mergeCell ref="AE100:AF100"/>
    <mergeCell ref="AE101:AF101"/>
    <mergeCell ref="AE102:AF102"/>
    <mergeCell ref="AE103:AF103"/>
    <mergeCell ref="AE104:AF104"/>
    <mergeCell ref="AE87:AF87"/>
    <mergeCell ref="AE88:AF88"/>
    <mergeCell ref="AE89:AF89"/>
    <mergeCell ref="AE90:AF90"/>
    <mergeCell ref="AE91:AF91"/>
    <mergeCell ref="AE92:AF92"/>
    <mergeCell ref="AE93:AF93"/>
    <mergeCell ref="AE94:AF94"/>
    <mergeCell ref="AE95:AF95"/>
    <mergeCell ref="AE53:AF53"/>
    <mergeCell ref="AE54:AF54"/>
    <mergeCell ref="AE55:AF55"/>
    <mergeCell ref="AE56:AF56"/>
    <mergeCell ref="AE57:AF57"/>
    <mergeCell ref="AE58:AF58"/>
    <mergeCell ref="AE59:AF59"/>
    <mergeCell ref="AE60:AF60"/>
    <mergeCell ref="AE79:AF79"/>
    <mergeCell ref="AE80:AF80"/>
    <mergeCell ref="AE81:AF81"/>
    <mergeCell ref="AE82:AF82"/>
    <mergeCell ref="AE83:AF83"/>
    <mergeCell ref="AE84:AF84"/>
    <mergeCell ref="AE85:AF85"/>
    <mergeCell ref="AE86:AF86"/>
    <mergeCell ref="AE70:AF70"/>
    <mergeCell ref="AE71:AF71"/>
    <mergeCell ref="AE72:AF72"/>
    <mergeCell ref="AE73:AF73"/>
    <mergeCell ref="AE74:AF74"/>
    <mergeCell ref="AE75:AF75"/>
    <mergeCell ref="AE76:AF76"/>
    <mergeCell ref="AE77:AF77"/>
    <mergeCell ref="AE78:AF78"/>
    <mergeCell ref="AE43:AF43"/>
    <mergeCell ref="AE44:AF44"/>
    <mergeCell ref="AE45:AF45"/>
    <mergeCell ref="AE46:AF46"/>
    <mergeCell ref="AE47:AF47"/>
    <mergeCell ref="AE48:AF48"/>
    <mergeCell ref="AE49:AF49"/>
    <mergeCell ref="AE50:AF50"/>
    <mergeCell ref="AE51:AF51"/>
    <mergeCell ref="AE34:AF34"/>
    <mergeCell ref="AE35:AF35"/>
    <mergeCell ref="AE36:AF36"/>
    <mergeCell ref="AE37:AF37"/>
    <mergeCell ref="AE38:AF38"/>
    <mergeCell ref="AE39:AF39"/>
    <mergeCell ref="AE40:AF40"/>
    <mergeCell ref="AE41:AF41"/>
    <mergeCell ref="AE42:AF42"/>
    <mergeCell ref="Y102:Z102"/>
    <mergeCell ref="Y103:Z103"/>
    <mergeCell ref="Y104:Z104"/>
    <mergeCell ref="Y105:Z105"/>
    <mergeCell ref="Y106:Z106"/>
    <mergeCell ref="Y97:Z97"/>
    <mergeCell ref="Y98:Z98"/>
    <mergeCell ref="Y99:Z99"/>
    <mergeCell ref="Y100:Z100"/>
    <mergeCell ref="Y101:Z101"/>
    <mergeCell ref="Y92:Z92"/>
    <mergeCell ref="Y93:Z93"/>
    <mergeCell ref="Y94:Z94"/>
    <mergeCell ref="AE25:AF25"/>
    <mergeCell ref="AE26:AF26"/>
    <mergeCell ref="AE27:AF27"/>
    <mergeCell ref="AE28:AF28"/>
    <mergeCell ref="AE29:AF29"/>
    <mergeCell ref="AE30:AF30"/>
    <mergeCell ref="AE31:AF31"/>
    <mergeCell ref="AE32:AF32"/>
    <mergeCell ref="AE33:AF33"/>
    <mergeCell ref="AE61:AF61"/>
    <mergeCell ref="AE62:AF62"/>
    <mergeCell ref="AE63:AF63"/>
    <mergeCell ref="AE64:AF64"/>
    <mergeCell ref="AE65:AF65"/>
    <mergeCell ref="AE66:AF66"/>
    <mergeCell ref="AE67:AF67"/>
    <mergeCell ref="AE68:AF68"/>
    <mergeCell ref="AE69:AF69"/>
    <mergeCell ref="AE52:AF52"/>
    <mergeCell ref="Y132:Z132"/>
    <mergeCell ref="Y133:Z133"/>
    <mergeCell ref="Y134:Z134"/>
    <mergeCell ref="Y135:Z135"/>
    <mergeCell ref="Y136:Z136"/>
    <mergeCell ref="Y127:Z127"/>
    <mergeCell ref="Y128:Z128"/>
    <mergeCell ref="Y129:Z129"/>
    <mergeCell ref="Y130:Z130"/>
    <mergeCell ref="Y131:Z131"/>
    <mergeCell ref="Y114:Z114"/>
    <mergeCell ref="Y115:Z115"/>
    <mergeCell ref="Y116:Z116"/>
    <mergeCell ref="Y107:Z107"/>
    <mergeCell ref="Y108:Z108"/>
    <mergeCell ref="Y109:Z109"/>
    <mergeCell ref="Y110:Z110"/>
    <mergeCell ref="Y111:Z111"/>
    <mergeCell ref="Y112:Z112"/>
    <mergeCell ref="Y113:Z113"/>
    <mergeCell ref="Y122:Z122"/>
    <mergeCell ref="Y123:Z123"/>
    <mergeCell ref="Y124:Z124"/>
    <mergeCell ref="Y125:Z125"/>
    <mergeCell ref="Y126:Z126"/>
    <mergeCell ref="Y117:Z117"/>
    <mergeCell ref="Y118:Z118"/>
    <mergeCell ref="Y119:Z119"/>
    <mergeCell ref="Y120:Z120"/>
    <mergeCell ref="Y121:Z121"/>
    <mergeCell ref="Y95:Z95"/>
    <mergeCell ref="Y96:Z96"/>
    <mergeCell ref="Y87:Z87"/>
    <mergeCell ref="Y88:Z88"/>
    <mergeCell ref="Y89:Z89"/>
    <mergeCell ref="Y90:Z90"/>
    <mergeCell ref="Y91:Z91"/>
    <mergeCell ref="Y82:Z82"/>
    <mergeCell ref="Y83:Z83"/>
    <mergeCell ref="Y84:Z84"/>
    <mergeCell ref="Y85:Z85"/>
    <mergeCell ref="Y86:Z86"/>
    <mergeCell ref="Y78:Z78"/>
    <mergeCell ref="Y79:Z79"/>
    <mergeCell ref="Y80:Z80"/>
    <mergeCell ref="Y81:Z81"/>
    <mergeCell ref="Y73:Z73"/>
    <mergeCell ref="Y74:Z74"/>
    <mergeCell ref="Y75:Z75"/>
    <mergeCell ref="Y76:Z76"/>
    <mergeCell ref="Y77:Z77"/>
    <mergeCell ref="Y68:Z68"/>
    <mergeCell ref="Y69:Z69"/>
    <mergeCell ref="Y70:Z70"/>
    <mergeCell ref="Y71:Z71"/>
    <mergeCell ref="Y72:Z72"/>
    <mergeCell ref="Y63:Z63"/>
    <mergeCell ref="Y64:Z64"/>
    <mergeCell ref="Y65:Z65"/>
    <mergeCell ref="Y66:Z66"/>
    <mergeCell ref="Y67:Z67"/>
    <mergeCell ref="Y58:Z58"/>
    <mergeCell ref="Y59:Z59"/>
    <mergeCell ref="Y60:Z60"/>
    <mergeCell ref="Y61:Z61"/>
    <mergeCell ref="Y62:Z62"/>
    <mergeCell ref="Y25:Z25"/>
    <mergeCell ref="Y26:Z26"/>
    <mergeCell ref="Y27:Z27"/>
    <mergeCell ref="Y20:Z20"/>
    <mergeCell ref="Y21:Z21"/>
    <mergeCell ref="Y22:Z22"/>
    <mergeCell ref="Y53:Z53"/>
    <mergeCell ref="Y54:Z54"/>
    <mergeCell ref="Y55:Z55"/>
    <mergeCell ref="Y56:Z56"/>
    <mergeCell ref="Y57:Z57"/>
    <mergeCell ref="Y48:Z48"/>
    <mergeCell ref="Y49:Z49"/>
    <mergeCell ref="Y50:Z50"/>
    <mergeCell ref="Y51:Z51"/>
    <mergeCell ref="Y52:Z52"/>
    <mergeCell ref="Y43:Z43"/>
    <mergeCell ref="Y44:Z44"/>
    <mergeCell ref="Y45:Z45"/>
    <mergeCell ref="Y46:Z46"/>
    <mergeCell ref="Y47:Z47"/>
    <mergeCell ref="Y38:Z38"/>
    <mergeCell ref="Y39:Z39"/>
    <mergeCell ref="Y40:Z40"/>
    <mergeCell ref="Y41:Z41"/>
    <mergeCell ref="Y42:Z42"/>
    <mergeCell ref="Y37:Z37"/>
    <mergeCell ref="AE23:AF23"/>
    <mergeCell ref="AE24:AF24"/>
    <mergeCell ref="AK35:AL35"/>
    <mergeCell ref="AK36:AL36"/>
    <mergeCell ref="G6:G7"/>
    <mergeCell ref="H6:L7"/>
    <mergeCell ref="M6:M7"/>
    <mergeCell ref="N6:CN6"/>
    <mergeCell ref="A6:B7"/>
    <mergeCell ref="C6:F7"/>
    <mergeCell ref="Y13:Z13"/>
    <mergeCell ref="Y14:Z14"/>
    <mergeCell ref="Y15:Z15"/>
    <mergeCell ref="Y16:Z16"/>
    <mergeCell ref="Y17:Z17"/>
    <mergeCell ref="AE14:AF14"/>
    <mergeCell ref="AE15:AF15"/>
    <mergeCell ref="AE16:AF16"/>
    <mergeCell ref="AE17:AF17"/>
    <mergeCell ref="Y33:Z33"/>
    <mergeCell ref="Y34:Z34"/>
    <mergeCell ref="Y35:Z35"/>
    <mergeCell ref="Y36:Z36"/>
    <mergeCell ref="Y28:Z28"/>
    <mergeCell ref="Y29:Z29"/>
    <mergeCell ref="Y30:Z30"/>
    <mergeCell ref="Y31:Z31"/>
    <mergeCell ref="Y32:Z32"/>
    <mergeCell ref="Y23:Z23"/>
    <mergeCell ref="Y24:Z24"/>
    <mergeCell ref="Y18:Z18"/>
    <mergeCell ref="Y19:Z19"/>
    <mergeCell ref="A1:B4"/>
    <mergeCell ref="Y8:Z8"/>
    <mergeCell ref="N7:T7"/>
    <mergeCell ref="U7:Z7"/>
    <mergeCell ref="AA7:AF7"/>
    <mergeCell ref="AE8:AF8"/>
    <mergeCell ref="C1:CN2"/>
    <mergeCell ref="C3:CN4"/>
    <mergeCell ref="BQ7:BV7"/>
    <mergeCell ref="BU8:BV8"/>
    <mergeCell ref="CC7:CH7"/>
    <mergeCell ref="CG8:CH8"/>
    <mergeCell ref="AE18:AF18"/>
    <mergeCell ref="AE19:AF19"/>
    <mergeCell ref="AE20:AF20"/>
    <mergeCell ref="AE21:AF21"/>
    <mergeCell ref="AE22:AF22"/>
    <mergeCell ref="BO18:BP18"/>
    <mergeCell ref="BO19:BP19"/>
    <mergeCell ref="BO20:BP20"/>
    <mergeCell ref="BO21:BP21"/>
    <mergeCell ref="BO22:BP22"/>
    <mergeCell ref="BU9:BV9"/>
    <mergeCell ref="BU10:BV10"/>
    <mergeCell ref="BU11:BV11"/>
    <mergeCell ref="BU12:BV12"/>
    <mergeCell ref="BU13:BV13"/>
    <mergeCell ref="BU14:BV14"/>
    <mergeCell ref="BU15:BV15"/>
    <mergeCell ref="BU16:BV16"/>
    <mergeCell ref="BU17:BV17"/>
    <mergeCell ref="BU18:BV18"/>
  </mergeCells>
  <phoneticPr fontId="16" type="noConversion"/>
  <conditionalFormatting sqref="G9:G207">
    <cfRule type="containsText" dxfId="15" priority="17" operator="containsText" text="Alto">
      <formula>NOT(ISERROR(SEARCH("Alto",G9)))</formula>
    </cfRule>
    <cfRule type="containsText" dxfId="14" priority="18" operator="containsText" text="Por encima del promedio">
      <formula>NOT(ISERROR(SEARCH("Por encima del promedio",G9)))</formula>
    </cfRule>
    <cfRule type="containsText" dxfId="13" priority="19" operator="containsText" text="Moderado">
      <formula>NOT(ISERROR(SEARCH("Moderado",G9)))</formula>
    </cfRule>
    <cfRule type="containsText" dxfId="12" priority="20" operator="containsText" text="Bajo">
      <formula>NOT(ISERROR(SEARCH("Bajo",G9)))</formula>
    </cfRule>
  </conditionalFormatting>
  <conditionalFormatting sqref="L9:L207">
    <cfRule type="containsText" dxfId="11" priority="13" operator="containsText" text="Débil">
      <formula>NOT(ISERROR(SEARCH("Débil",L9)))</formula>
    </cfRule>
    <cfRule type="containsText" dxfId="10" priority="14" operator="containsText" text="Necesita mejora">
      <formula>NOT(ISERROR(SEARCH("Necesita mejora",L9)))</formula>
    </cfRule>
    <cfRule type="containsText" dxfId="9" priority="15" operator="containsText" text="Aceptable">
      <formula>NOT(ISERROR(SEARCH("Aceptable",L9)))</formula>
    </cfRule>
    <cfRule type="containsText" dxfId="8" priority="16" operator="containsText" text="Fuerte">
      <formula>NOT(ISERROR(SEARCH("Fuerte",L9)))</formula>
    </cfRule>
  </conditionalFormatting>
  <conditionalFormatting sqref="M9:M207">
    <cfRule type="cellIs" dxfId="7" priority="1281" operator="equal">
      <formula>"Bajo"</formula>
    </cfRule>
    <cfRule type="cellIs" dxfId="6" priority="1282" operator="equal">
      <formula>"Moderado"</formula>
    </cfRule>
    <cfRule type="cellIs" dxfId="5" priority="1283" operator="equal">
      <formula>"Por encima del promedio"</formula>
    </cfRule>
    <cfRule type="cellIs" dxfId="4" priority="1284" operator="equal">
      <formula>"Alto"</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7666F367-7CA2-48B0-9DB8-25119CA79CD3}">
          <x14:formula1>
            <xm:f>'Herramienta escala calificación'!$A$25:$A$26</xm:f>
          </x14:formula1>
          <xm:sqref>U9:U207 AA9:AA207 AG9:AG207 AM9:AM207 AS9:AS207 AY9:AY207 BE9:BE207 BK9:BK207 BQ9:BQ207 BW9:BW207 CC9:CC207 CI9:CI207</xm:sqref>
        </x14:dataValidation>
        <x14:dataValidation type="list" allowBlank="1" showInputMessage="1" showErrorMessage="1" xr:uid="{A77F0354-F35C-4EB6-A018-0C809BB9146D}">
          <x14:formula1>
            <xm:f>'Herramienta escala calificación'!$A$38:$A$51</xm:f>
          </x14:formula1>
          <xm:sqref>B9:B81 B115:B207</xm:sqref>
        </x14:dataValidation>
        <x14:dataValidation type="list" allowBlank="1" showInputMessage="1" showErrorMessage="1" xr:uid="{2BDE1C4F-1C45-4D8F-85B3-7A3514830EBC}">
          <x14:formula1>
            <xm:f>'Herramienta escala calificación'!$H$9:$H$12</xm:f>
          </x14:formula1>
          <xm:sqref>I9:I207</xm:sqref>
        </x14:dataValidation>
        <x14:dataValidation type="list" allowBlank="1" showInputMessage="1" showErrorMessage="1" xr:uid="{46FE7E0E-2E73-4811-B7F3-B9356FE642D8}">
          <x14:formula1>
            <xm:f>'Herramienta escala calificación'!$Y$9:$Y$12</xm:f>
          </x14:formula1>
          <xm:sqref>G9:G207</xm:sqref>
        </x14:dataValidation>
        <x14:dataValidation type="list" allowBlank="1" showInputMessage="1" showErrorMessage="1" xr:uid="{117C7095-3918-4C00-B4AF-959FB45501EE}">
          <x14:formula1>
            <xm:f>'Herramienta escala calificación'!$A$9:$A$19</xm:f>
          </x14:formula1>
          <xm:sqref>D9:D207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51"/>
  <sheetViews>
    <sheetView showGridLines="0" zoomScale="70" zoomScaleNormal="70" workbookViewId="0">
      <selection activeCell="A8" sqref="A8"/>
    </sheetView>
  </sheetViews>
  <sheetFormatPr baseColWidth="10" defaultRowHeight="14.25" x14ac:dyDescent="0.2"/>
  <cols>
    <col min="1" max="1" width="37.28515625" style="75" customWidth="1"/>
    <col min="2" max="2" width="59.42578125" style="75" customWidth="1"/>
    <col min="3" max="3" width="16.42578125" style="75" customWidth="1"/>
    <col min="4" max="4" width="31.5703125" style="75" customWidth="1"/>
    <col min="5" max="5" width="54.5703125" style="75" customWidth="1"/>
    <col min="6" max="6" width="17.42578125" style="75" customWidth="1"/>
    <col min="7" max="7" width="66.28515625" style="75" customWidth="1"/>
    <col min="8" max="8" width="19.5703125" style="75" customWidth="1"/>
    <col min="9" max="9" width="14" style="75" customWidth="1"/>
    <col min="10" max="10" width="18.42578125" style="75" customWidth="1"/>
    <col min="11" max="11" width="39.7109375" style="75" customWidth="1"/>
    <col min="12" max="12" width="21.28515625" style="75" customWidth="1"/>
    <col min="13" max="13" width="11.140625" style="75" customWidth="1"/>
    <col min="14" max="14" width="23.7109375" style="75" customWidth="1"/>
    <col min="15" max="15" width="37.7109375" style="75" customWidth="1"/>
    <col min="16" max="16" width="16.7109375" style="75" customWidth="1"/>
    <col min="17" max="18" width="14.42578125" style="75" customWidth="1"/>
    <col min="19" max="19" width="16.7109375" style="75" customWidth="1"/>
    <col min="20" max="23" width="21" style="75" customWidth="1"/>
    <col min="24" max="24" width="11.42578125" style="75"/>
    <col min="25" max="25" width="25.42578125" style="75" customWidth="1"/>
    <col min="26" max="26" width="99.28515625" style="75" customWidth="1"/>
    <col min="27" max="27" width="39.85546875" style="75" customWidth="1"/>
    <col min="28" max="16384" width="11.42578125" style="75"/>
  </cols>
  <sheetData>
    <row r="1" spans="1:27" ht="19.5" customHeight="1" x14ac:dyDescent="0.2">
      <c r="A1" s="200"/>
      <c r="B1" s="170" t="s">
        <v>90</v>
      </c>
      <c r="C1" s="170"/>
      <c r="D1" s="170"/>
      <c r="E1" s="170"/>
      <c r="F1" s="170"/>
      <c r="G1" s="170"/>
      <c r="H1" s="170"/>
      <c r="I1" s="170"/>
      <c r="J1" s="170"/>
      <c r="K1" s="170"/>
      <c r="L1" s="170"/>
      <c r="M1" s="170"/>
      <c r="N1" s="170"/>
      <c r="O1" s="170"/>
      <c r="P1" s="170"/>
      <c r="Q1" s="170"/>
      <c r="R1" s="170"/>
      <c r="S1" s="42" t="s">
        <v>24</v>
      </c>
      <c r="T1" s="3" t="s">
        <v>25</v>
      </c>
    </row>
    <row r="2" spans="1:27" ht="19.5" customHeight="1" x14ac:dyDescent="0.2">
      <c r="A2" s="201"/>
      <c r="B2" s="170"/>
      <c r="C2" s="170"/>
      <c r="D2" s="170"/>
      <c r="E2" s="170"/>
      <c r="F2" s="170"/>
      <c r="G2" s="170"/>
      <c r="H2" s="170"/>
      <c r="I2" s="170"/>
      <c r="J2" s="170"/>
      <c r="K2" s="170"/>
      <c r="L2" s="170"/>
      <c r="M2" s="170"/>
      <c r="N2" s="170"/>
      <c r="O2" s="170"/>
      <c r="P2" s="170"/>
      <c r="Q2" s="170"/>
      <c r="R2" s="170"/>
      <c r="S2" s="42" t="s">
        <v>26</v>
      </c>
      <c r="T2" s="139" t="s">
        <v>1134</v>
      </c>
    </row>
    <row r="3" spans="1:27" ht="19.5" customHeight="1" x14ac:dyDescent="0.2">
      <c r="A3" s="201"/>
      <c r="B3" s="172" t="s">
        <v>23</v>
      </c>
      <c r="C3" s="172"/>
      <c r="D3" s="172"/>
      <c r="E3" s="172"/>
      <c r="F3" s="172"/>
      <c r="G3" s="172"/>
      <c r="H3" s="172"/>
      <c r="I3" s="172"/>
      <c r="J3" s="172"/>
      <c r="K3" s="172"/>
      <c r="L3" s="172"/>
      <c r="M3" s="172"/>
      <c r="N3" s="172"/>
      <c r="O3" s="172"/>
      <c r="P3" s="172"/>
      <c r="Q3" s="172"/>
      <c r="R3" s="172"/>
      <c r="S3" s="42" t="s">
        <v>27</v>
      </c>
      <c r="T3" s="140">
        <v>45120</v>
      </c>
    </row>
    <row r="4" spans="1:27" ht="19.5" customHeight="1" x14ac:dyDescent="0.2">
      <c r="A4" s="202"/>
      <c r="B4" s="172"/>
      <c r="C4" s="172"/>
      <c r="D4" s="172"/>
      <c r="E4" s="172"/>
      <c r="F4" s="172"/>
      <c r="G4" s="172"/>
      <c r="H4" s="172"/>
      <c r="I4" s="172"/>
      <c r="J4" s="172"/>
      <c r="K4" s="172"/>
      <c r="L4" s="172"/>
      <c r="M4" s="172"/>
      <c r="N4" s="172"/>
      <c r="O4" s="172"/>
      <c r="P4" s="172"/>
      <c r="Q4" s="172"/>
      <c r="R4" s="172"/>
      <c r="S4" s="42" t="s">
        <v>28</v>
      </c>
      <c r="T4" s="3" t="s">
        <v>93</v>
      </c>
    </row>
    <row r="6" spans="1:27" ht="15" thickBot="1" x14ac:dyDescent="0.25"/>
    <row r="7" spans="1:27" ht="30" customHeight="1" thickBot="1" x14ac:dyDescent="0.25">
      <c r="A7" s="205" t="s">
        <v>179</v>
      </c>
      <c r="B7" s="206"/>
      <c r="J7" s="209" t="s">
        <v>29</v>
      </c>
      <c r="K7" s="210"/>
      <c r="L7" s="211"/>
      <c r="N7" s="194" t="s">
        <v>30</v>
      </c>
      <c r="O7" s="195"/>
      <c r="P7" s="196"/>
      <c r="S7" s="212" t="s">
        <v>9</v>
      </c>
      <c r="T7" s="213"/>
      <c r="U7" s="213"/>
      <c r="V7" s="213"/>
      <c r="W7" s="214"/>
      <c r="Y7" s="194" t="s">
        <v>178</v>
      </c>
      <c r="Z7" s="195"/>
      <c r="AA7" s="196"/>
    </row>
    <row r="8" spans="1:27" ht="47.25" customHeight="1" thickBot="1" x14ac:dyDescent="0.25">
      <c r="A8" s="150" t="s">
        <v>180</v>
      </c>
      <c r="B8" s="151" t="s">
        <v>181</v>
      </c>
      <c r="D8" s="203" t="s">
        <v>31</v>
      </c>
      <c r="E8" s="204"/>
      <c r="G8" s="207" t="s">
        <v>32</v>
      </c>
      <c r="H8" s="208"/>
      <c r="J8" s="4" t="s">
        <v>33</v>
      </c>
      <c r="K8" s="5" t="s">
        <v>34</v>
      </c>
      <c r="L8" s="5" t="s">
        <v>35</v>
      </c>
      <c r="N8" s="6" t="s">
        <v>36</v>
      </c>
      <c r="O8" s="7" t="s">
        <v>37</v>
      </c>
      <c r="P8" s="7" t="s">
        <v>38</v>
      </c>
      <c r="S8" s="192" t="s">
        <v>39</v>
      </c>
      <c r="T8" s="194" t="s">
        <v>40</v>
      </c>
      <c r="U8" s="195"/>
      <c r="V8" s="195"/>
      <c r="W8" s="196"/>
      <c r="Y8" s="141" t="s">
        <v>75</v>
      </c>
      <c r="Z8" s="147" t="s">
        <v>73</v>
      </c>
      <c r="AA8" s="142" t="s">
        <v>171</v>
      </c>
    </row>
    <row r="9" spans="1:27" ht="94.5" customHeight="1" thickBot="1" x14ac:dyDescent="0.25">
      <c r="A9" s="152" t="s">
        <v>134</v>
      </c>
      <c r="B9" s="155" t="s">
        <v>182</v>
      </c>
      <c r="D9" s="81" t="s">
        <v>19</v>
      </c>
      <c r="E9" s="8" t="s">
        <v>41</v>
      </c>
      <c r="G9" s="9" t="s">
        <v>42</v>
      </c>
      <c r="H9" s="10">
        <v>20</v>
      </c>
      <c r="I9" s="82"/>
      <c r="J9" s="144" t="s">
        <v>43</v>
      </c>
      <c r="K9" s="11" t="s">
        <v>44</v>
      </c>
      <c r="L9" s="12" t="s">
        <v>45</v>
      </c>
      <c r="N9" s="13" t="s">
        <v>17</v>
      </c>
      <c r="O9" s="11" t="s">
        <v>46</v>
      </c>
      <c r="P9" s="12" t="s">
        <v>47</v>
      </c>
      <c r="S9" s="193"/>
      <c r="T9" s="6" t="s">
        <v>19</v>
      </c>
      <c r="U9" s="6" t="s">
        <v>48</v>
      </c>
      <c r="V9" s="6" t="s">
        <v>16</v>
      </c>
      <c r="W9" s="6" t="s">
        <v>13</v>
      </c>
      <c r="Y9" s="81" t="s">
        <v>19</v>
      </c>
      <c r="Z9" s="149" t="s">
        <v>74</v>
      </c>
      <c r="AA9" s="197" t="s">
        <v>172</v>
      </c>
    </row>
    <row r="10" spans="1:27" ht="96.75" customHeight="1" thickBot="1" x14ac:dyDescent="0.25">
      <c r="A10" s="152" t="s">
        <v>135</v>
      </c>
      <c r="B10" s="143" t="s">
        <v>183</v>
      </c>
      <c r="D10" s="83" t="s">
        <v>48</v>
      </c>
      <c r="E10" s="14" t="s">
        <v>49</v>
      </c>
      <c r="G10" s="9" t="s">
        <v>50</v>
      </c>
      <c r="H10" s="10">
        <v>15</v>
      </c>
      <c r="I10" s="82"/>
      <c r="J10" s="145"/>
      <c r="K10" s="11" t="s">
        <v>51</v>
      </c>
      <c r="L10" s="12" t="s">
        <v>45</v>
      </c>
      <c r="N10" s="15" t="s">
        <v>14</v>
      </c>
      <c r="O10" s="11" t="s">
        <v>52</v>
      </c>
      <c r="P10" s="12" t="s">
        <v>53</v>
      </c>
      <c r="S10" s="16" t="s">
        <v>17</v>
      </c>
      <c r="T10" s="17" t="s">
        <v>19</v>
      </c>
      <c r="U10" s="17" t="s">
        <v>19</v>
      </c>
      <c r="V10" s="18" t="s">
        <v>48</v>
      </c>
      <c r="W10" s="19" t="s">
        <v>16</v>
      </c>
      <c r="Y10" s="83" t="s">
        <v>48</v>
      </c>
      <c r="Z10" s="148" t="s">
        <v>104</v>
      </c>
      <c r="AA10" s="198"/>
    </row>
    <row r="11" spans="1:27" ht="96.75" customHeight="1" thickBot="1" x14ac:dyDescent="0.25">
      <c r="A11" s="152" t="s">
        <v>149</v>
      </c>
      <c r="B11" s="143" t="s">
        <v>184</v>
      </c>
      <c r="D11" s="84" t="s">
        <v>16</v>
      </c>
      <c r="E11" s="14" t="s">
        <v>54</v>
      </c>
      <c r="G11" s="9" t="s">
        <v>55</v>
      </c>
      <c r="H11" s="10">
        <v>10</v>
      </c>
      <c r="J11" s="146"/>
      <c r="K11" s="11" t="s">
        <v>56</v>
      </c>
      <c r="L11" s="12" t="s">
        <v>45</v>
      </c>
      <c r="N11" s="20" t="s">
        <v>57</v>
      </c>
      <c r="O11" s="11" t="s">
        <v>58</v>
      </c>
      <c r="P11" s="12" t="s">
        <v>59</v>
      </c>
      <c r="S11" s="16" t="s">
        <v>14</v>
      </c>
      <c r="T11" s="17" t="s">
        <v>19</v>
      </c>
      <c r="U11" s="18" t="s">
        <v>48</v>
      </c>
      <c r="V11" s="19" t="s">
        <v>16</v>
      </c>
      <c r="W11" s="21" t="s">
        <v>13</v>
      </c>
      <c r="Y11" s="84" t="s">
        <v>16</v>
      </c>
      <c r="Z11" s="148" t="s">
        <v>105</v>
      </c>
      <c r="AA11" s="198"/>
    </row>
    <row r="12" spans="1:27" ht="101.25" thickBot="1" x14ac:dyDescent="0.25">
      <c r="A12" s="152" t="s">
        <v>136</v>
      </c>
      <c r="B12" s="143" t="s">
        <v>185</v>
      </c>
      <c r="D12" s="85" t="s">
        <v>13</v>
      </c>
      <c r="E12" s="14" t="s">
        <v>60</v>
      </c>
      <c r="G12" s="9" t="s">
        <v>61</v>
      </c>
      <c r="H12" s="10">
        <v>5</v>
      </c>
      <c r="J12" s="144" t="s">
        <v>62</v>
      </c>
      <c r="K12" s="11" t="s">
        <v>63</v>
      </c>
      <c r="L12" s="12" t="s">
        <v>45</v>
      </c>
      <c r="N12" s="22" t="s">
        <v>15</v>
      </c>
      <c r="O12" s="11" t="s">
        <v>64</v>
      </c>
      <c r="P12" s="12" t="s">
        <v>65</v>
      </c>
      <c r="S12" s="16" t="s">
        <v>66</v>
      </c>
      <c r="T12" s="18" t="s">
        <v>48</v>
      </c>
      <c r="U12" s="19" t="s">
        <v>16</v>
      </c>
      <c r="V12" s="21" t="s">
        <v>13</v>
      </c>
      <c r="W12" s="21" t="s">
        <v>13</v>
      </c>
      <c r="Y12" s="85" t="s">
        <v>13</v>
      </c>
      <c r="Z12" s="148" t="s">
        <v>106</v>
      </c>
      <c r="AA12" s="199"/>
    </row>
    <row r="13" spans="1:27" ht="94.5" customHeight="1" thickBot="1" x14ac:dyDescent="0.25">
      <c r="A13" s="152" t="s">
        <v>137</v>
      </c>
      <c r="B13" s="143" t="s">
        <v>186</v>
      </c>
      <c r="J13" s="145"/>
      <c r="K13" s="11" t="s">
        <v>67</v>
      </c>
      <c r="L13" s="12" t="s">
        <v>45</v>
      </c>
      <c r="S13" s="16" t="s">
        <v>15</v>
      </c>
      <c r="T13" s="19" t="s">
        <v>16</v>
      </c>
      <c r="U13" s="21" t="s">
        <v>13</v>
      </c>
      <c r="V13" s="21" t="s">
        <v>13</v>
      </c>
      <c r="W13" s="21" t="s">
        <v>13</v>
      </c>
      <c r="AA13" s="78" t="s">
        <v>173</v>
      </c>
    </row>
    <row r="14" spans="1:27" ht="94.5" customHeight="1" thickBot="1" x14ac:dyDescent="0.25">
      <c r="A14" s="152" t="s">
        <v>138</v>
      </c>
      <c r="B14" s="143" t="s">
        <v>187</v>
      </c>
      <c r="J14" s="146"/>
      <c r="K14" s="53" t="s">
        <v>68</v>
      </c>
      <c r="L14" s="54" t="s">
        <v>69</v>
      </c>
    </row>
    <row r="15" spans="1:27" ht="94.5" customHeight="1" x14ac:dyDescent="0.2">
      <c r="A15" s="152" t="s">
        <v>150</v>
      </c>
      <c r="B15" s="143" t="s">
        <v>188</v>
      </c>
      <c r="K15" s="55" t="s">
        <v>140</v>
      </c>
      <c r="L15" s="76">
        <v>0</v>
      </c>
    </row>
    <row r="16" spans="1:27" ht="94.5" customHeight="1" thickBot="1" x14ac:dyDescent="0.25">
      <c r="A16" s="152" t="s">
        <v>151</v>
      </c>
      <c r="B16" s="143" t="s">
        <v>189</v>
      </c>
      <c r="K16" s="56" t="s">
        <v>141</v>
      </c>
      <c r="L16" s="77">
        <v>1</v>
      </c>
    </row>
    <row r="17" spans="1:2" ht="94.5" customHeight="1" x14ac:dyDescent="0.2">
      <c r="A17" s="152" t="s">
        <v>139</v>
      </c>
      <c r="B17" s="143" t="s">
        <v>190</v>
      </c>
    </row>
    <row r="18" spans="1:2" ht="99.75" x14ac:dyDescent="0.2">
      <c r="A18" s="153" t="s">
        <v>175</v>
      </c>
      <c r="B18" s="143" t="s">
        <v>191</v>
      </c>
    </row>
    <row r="19" spans="1:2" ht="94.5" customHeight="1" thickBot="1" x14ac:dyDescent="0.25">
      <c r="A19" s="154" t="s">
        <v>152</v>
      </c>
      <c r="B19" s="156" t="s">
        <v>192</v>
      </c>
    </row>
    <row r="23" spans="1:2" ht="15" thickBot="1" x14ac:dyDescent="0.25"/>
    <row r="24" spans="1:2" ht="42.75" customHeight="1" x14ac:dyDescent="0.2">
      <c r="A24" s="52" t="s">
        <v>99</v>
      </c>
    </row>
    <row r="25" spans="1:2" ht="24.75" customHeight="1" x14ac:dyDescent="0.2">
      <c r="A25" s="79" t="s">
        <v>141</v>
      </c>
    </row>
    <row r="26" spans="1:2" ht="24.75" customHeight="1" thickBot="1" x14ac:dyDescent="0.25">
      <c r="A26" s="80" t="s">
        <v>140</v>
      </c>
    </row>
    <row r="28" spans="1:2" ht="15" thickBot="1" x14ac:dyDescent="0.25"/>
    <row r="29" spans="1:2" ht="21.75" customHeight="1" x14ac:dyDescent="0.2">
      <c r="A29" s="52" t="s">
        <v>147</v>
      </c>
    </row>
    <row r="30" spans="1:2" ht="21.75" customHeight="1" x14ac:dyDescent="0.2">
      <c r="A30" s="79" t="s">
        <v>89</v>
      </c>
    </row>
    <row r="31" spans="1:2" ht="21.75" customHeight="1" x14ac:dyDescent="0.2">
      <c r="A31" s="159" t="s">
        <v>1084</v>
      </c>
    </row>
    <row r="32" spans="1:2" ht="21.75" customHeight="1" thickBot="1" x14ac:dyDescent="0.25">
      <c r="A32" s="80" t="s">
        <v>174</v>
      </c>
    </row>
    <row r="37" spans="1:2" ht="30.75" customHeight="1" x14ac:dyDescent="0.2">
      <c r="A37" s="190" t="s">
        <v>128</v>
      </c>
      <c r="B37" s="191"/>
    </row>
    <row r="38" spans="1:2" ht="30.75" customHeight="1" x14ac:dyDescent="0.2">
      <c r="A38" s="86" t="s">
        <v>20</v>
      </c>
      <c r="B38" s="87"/>
    </row>
    <row r="39" spans="1:2" ht="30.75" customHeight="1" x14ac:dyDescent="0.2">
      <c r="A39" s="86" t="s">
        <v>164</v>
      </c>
      <c r="B39" s="87"/>
    </row>
    <row r="40" spans="1:2" ht="30.75" customHeight="1" x14ac:dyDescent="0.2">
      <c r="A40" s="86" t="s">
        <v>22</v>
      </c>
      <c r="B40" s="87"/>
    </row>
    <row r="41" spans="1:2" ht="30.75" customHeight="1" x14ac:dyDescent="0.2">
      <c r="A41" s="86" t="s">
        <v>70</v>
      </c>
      <c r="B41" s="87"/>
    </row>
    <row r="42" spans="1:2" ht="30.75" customHeight="1" x14ac:dyDescent="0.2">
      <c r="A42" s="86" t="s">
        <v>165</v>
      </c>
      <c r="B42" s="87"/>
    </row>
    <row r="43" spans="1:2" ht="30.75" customHeight="1" x14ac:dyDescent="0.2">
      <c r="A43" s="86" t="s">
        <v>120</v>
      </c>
      <c r="B43" s="87"/>
    </row>
    <row r="44" spans="1:2" ht="30.75" customHeight="1" x14ac:dyDescent="0.2">
      <c r="A44" s="86" t="s">
        <v>169</v>
      </c>
      <c r="B44" s="87"/>
    </row>
    <row r="45" spans="1:2" ht="30.75" customHeight="1" x14ac:dyDescent="0.2">
      <c r="A45" s="86" t="s">
        <v>166</v>
      </c>
      <c r="B45" s="87"/>
    </row>
    <row r="46" spans="1:2" ht="30.75" customHeight="1" x14ac:dyDescent="0.2">
      <c r="A46" s="86" t="s">
        <v>119</v>
      </c>
      <c r="B46" s="87"/>
    </row>
    <row r="47" spans="1:2" ht="30.75" customHeight="1" x14ac:dyDescent="0.2">
      <c r="A47" s="86" t="s">
        <v>21</v>
      </c>
      <c r="B47" s="87"/>
    </row>
    <row r="48" spans="1:2" ht="30.75" customHeight="1" x14ac:dyDescent="0.2">
      <c r="A48" s="86" t="s">
        <v>176</v>
      </c>
      <c r="B48" s="87"/>
    </row>
    <row r="49" spans="1:2" ht="30.75" customHeight="1" x14ac:dyDescent="0.2">
      <c r="A49" s="86" t="s">
        <v>168</v>
      </c>
      <c r="B49" s="87"/>
    </row>
    <row r="50" spans="1:2" ht="30.75" customHeight="1" x14ac:dyDescent="0.2">
      <c r="A50" s="86" t="s">
        <v>170</v>
      </c>
      <c r="B50" s="87"/>
    </row>
    <row r="51" spans="1:2" ht="26.25" customHeight="1" x14ac:dyDescent="0.2">
      <c r="A51" s="86" t="s">
        <v>167</v>
      </c>
      <c r="B51" s="87"/>
    </row>
  </sheetData>
  <mergeCells count="14">
    <mergeCell ref="A37:B37"/>
    <mergeCell ref="S8:S9"/>
    <mergeCell ref="Y7:AA7"/>
    <mergeCell ref="AA9:AA12"/>
    <mergeCell ref="A1:A4"/>
    <mergeCell ref="D8:E8"/>
    <mergeCell ref="B1:R2"/>
    <mergeCell ref="B3:R4"/>
    <mergeCell ref="A7:B7"/>
    <mergeCell ref="G8:H8"/>
    <mergeCell ref="J7:L7"/>
    <mergeCell ref="N7:P7"/>
    <mergeCell ref="S7:W7"/>
    <mergeCell ref="T8:W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
  <sheetViews>
    <sheetView zoomScale="70" zoomScaleNormal="70" workbookViewId="0">
      <selection activeCell="A6" sqref="A6:E6"/>
    </sheetView>
  </sheetViews>
  <sheetFormatPr baseColWidth="10" defaultRowHeight="14.25" x14ac:dyDescent="0.2"/>
  <cols>
    <col min="1" max="5" width="30.140625" style="38" customWidth="1"/>
    <col min="6" max="9" width="11.42578125" style="38"/>
    <col min="10" max="10" width="13.7109375" style="38" bestFit="1" customWidth="1"/>
    <col min="11" max="16384" width="11.42578125" style="38"/>
  </cols>
  <sheetData>
    <row r="1" spans="1:5" s="35" customFormat="1" ht="15" x14ac:dyDescent="0.25">
      <c r="A1" s="221"/>
      <c r="B1" s="222" t="s">
        <v>90</v>
      </c>
      <c r="C1" s="223"/>
      <c r="D1" s="39" t="s">
        <v>24</v>
      </c>
      <c r="E1" s="3" t="s">
        <v>25</v>
      </c>
    </row>
    <row r="2" spans="1:5" s="35" customFormat="1" ht="15" x14ac:dyDescent="0.25">
      <c r="A2" s="221"/>
      <c r="B2" s="224"/>
      <c r="C2" s="225"/>
      <c r="D2" s="39" t="s">
        <v>91</v>
      </c>
      <c r="E2" s="139" t="s">
        <v>1134</v>
      </c>
    </row>
    <row r="3" spans="1:5" s="35" customFormat="1" ht="15" x14ac:dyDescent="0.25">
      <c r="A3" s="221"/>
      <c r="B3" s="226" t="s">
        <v>23</v>
      </c>
      <c r="C3" s="227"/>
      <c r="D3" s="39" t="s">
        <v>27</v>
      </c>
      <c r="E3" s="140">
        <v>45120</v>
      </c>
    </row>
    <row r="4" spans="1:5" s="35" customFormat="1" ht="15" x14ac:dyDescent="0.25">
      <c r="A4" s="221"/>
      <c r="B4" s="228"/>
      <c r="C4" s="229"/>
      <c r="D4" s="39" t="s">
        <v>28</v>
      </c>
      <c r="E4" s="3" t="s">
        <v>94</v>
      </c>
    </row>
    <row r="5" spans="1:5" s="35" customFormat="1" ht="15.75" thickBot="1" x14ac:dyDescent="0.3">
      <c r="A5" s="57"/>
      <c r="B5" s="58"/>
      <c r="C5" s="58"/>
      <c r="D5" s="59"/>
      <c r="E5" s="60"/>
    </row>
    <row r="6" spans="1:5" ht="15" x14ac:dyDescent="0.25">
      <c r="A6" s="215" t="s">
        <v>3</v>
      </c>
      <c r="B6" s="216"/>
      <c r="C6" s="216"/>
      <c r="D6" s="216"/>
      <c r="E6" s="217"/>
    </row>
    <row r="7" spans="1:5" x14ac:dyDescent="0.2">
      <c r="A7" s="111" t="s">
        <v>76</v>
      </c>
      <c r="B7" s="112" t="s">
        <v>48</v>
      </c>
      <c r="C7" s="113" t="s">
        <v>16</v>
      </c>
      <c r="D7" s="114" t="s">
        <v>13</v>
      </c>
      <c r="E7" s="115" t="s">
        <v>77</v>
      </c>
    </row>
    <row r="8" spans="1:5" ht="15" thickBot="1" x14ac:dyDescent="0.25">
      <c r="A8" s="108">
        <f>+COUNTIF('Matriz de riesgos'!G9:G207,"Bajo")</f>
        <v>29</v>
      </c>
      <c r="B8" s="112">
        <f>+COUNTIF('Matriz de riesgos'!G9:G207,"Moderado")</f>
        <v>37</v>
      </c>
      <c r="C8" s="113">
        <f>+COUNTIF('Matriz de riesgos'!G9:G207,"Por encima del promedio")</f>
        <v>24</v>
      </c>
      <c r="D8" s="114">
        <f>+COUNTIF('Matriz de riesgos'!G9:G207,"Alto")</f>
        <v>40</v>
      </c>
      <c r="E8" s="116">
        <f>SUM(A8:D8)</f>
        <v>130</v>
      </c>
    </row>
    <row r="9" spans="1:5" ht="15" thickBot="1" x14ac:dyDescent="0.25"/>
    <row r="10" spans="1:5" ht="15" x14ac:dyDescent="0.25">
      <c r="A10" s="215" t="s">
        <v>78</v>
      </c>
      <c r="B10" s="216"/>
      <c r="C10" s="216"/>
      <c r="D10" s="216"/>
      <c r="E10" s="217"/>
    </row>
    <row r="11" spans="1:5" x14ac:dyDescent="0.2">
      <c r="A11" s="111" t="s">
        <v>76</v>
      </c>
      <c r="B11" s="112" t="s">
        <v>48</v>
      </c>
      <c r="C11" s="113" t="s">
        <v>16</v>
      </c>
      <c r="D11" s="114" t="s">
        <v>13</v>
      </c>
      <c r="E11" s="115" t="s">
        <v>77</v>
      </c>
    </row>
    <row r="12" spans="1:5" ht="15" thickBot="1" x14ac:dyDescent="0.25">
      <c r="A12" s="108">
        <f>+COUNTIF('Matriz de riesgos'!M9:M207,"Bajo")</f>
        <v>27</v>
      </c>
      <c r="B12" s="112">
        <f>+COUNTIF('Matriz de riesgos'!M9:M207,"Moderado")</f>
        <v>25</v>
      </c>
      <c r="C12" s="113">
        <f>+COUNTIF('Matriz de riesgos'!M9:M207,"Por encima del promedio")</f>
        <v>40</v>
      </c>
      <c r="D12" s="114">
        <f>+COUNTIF('Matriz de riesgos'!M9:M207,"Alto")</f>
        <v>38</v>
      </c>
      <c r="E12" s="116">
        <f>SUM(A12:D12)</f>
        <v>130</v>
      </c>
    </row>
    <row r="14" spans="1:5" ht="15" thickBot="1" x14ac:dyDescent="0.25"/>
    <row r="15" spans="1:5" ht="15" customHeight="1" x14ac:dyDescent="0.2">
      <c r="A15" s="218" t="s">
        <v>80</v>
      </c>
      <c r="B15" s="219"/>
      <c r="C15" s="219"/>
      <c r="D15" s="219"/>
      <c r="E15" s="220"/>
    </row>
    <row r="16" spans="1:5" ht="30" x14ac:dyDescent="0.2">
      <c r="A16" s="98" t="s">
        <v>79</v>
      </c>
      <c r="B16" s="62" t="s">
        <v>19</v>
      </c>
      <c r="C16" s="62" t="s">
        <v>48</v>
      </c>
      <c r="D16" s="62" t="s">
        <v>16</v>
      </c>
      <c r="E16" s="101" t="s">
        <v>13</v>
      </c>
    </row>
    <row r="17" spans="1:8" ht="73.5" customHeight="1" x14ac:dyDescent="0.25">
      <c r="A17" s="98" t="s">
        <v>17</v>
      </c>
      <c r="B17" s="117" t="s">
        <v>1087</v>
      </c>
      <c r="C17" s="117" t="s">
        <v>1088</v>
      </c>
      <c r="D17" s="118" t="s">
        <v>1089</v>
      </c>
      <c r="E17" s="119" t="s">
        <v>1090</v>
      </c>
      <c r="H17" s="109"/>
    </row>
    <row r="18" spans="1:8" ht="73.5" customHeight="1" x14ac:dyDescent="0.2">
      <c r="A18" s="98" t="s">
        <v>14</v>
      </c>
      <c r="B18" s="117" t="s">
        <v>1091</v>
      </c>
      <c r="C18" s="118" t="s">
        <v>1097</v>
      </c>
      <c r="D18" s="120" t="s">
        <v>1092</v>
      </c>
      <c r="E18" s="121" t="s">
        <v>1093</v>
      </c>
    </row>
    <row r="19" spans="1:8" ht="73.5" customHeight="1" x14ac:dyDescent="0.2">
      <c r="A19" s="98" t="s">
        <v>66</v>
      </c>
      <c r="B19" s="118" t="s">
        <v>254</v>
      </c>
      <c r="C19" s="120" t="s">
        <v>1094</v>
      </c>
      <c r="D19" s="122"/>
      <c r="E19" s="121" t="s">
        <v>1095</v>
      </c>
    </row>
    <row r="20" spans="1:8" ht="73.5" customHeight="1" thickBot="1" x14ac:dyDescent="0.25">
      <c r="A20" s="110" t="s">
        <v>15</v>
      </c>
      <c r="B20" s="123" t="s">
        <v>1096</v>
      </c>
      <c r="C20" s="124"/>
      <c r="D20" s="124"/>
      <c r="E20" s="125" t="s">
        <v>1116</v>
      </c>
    </row>
  </sheetData>
  <mergeCells count="6">
    <mergeCell ref="A6:E6"/>
    <mergeCell ref="A10:E10"/>
    <mergeCell ref="A15:E15"/>
    <mergeCell ref="A1:A4"/>
    <mergeCell ref="B1:C2"/>
    <mergeCell ref="B3:C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5D255-82BA-4D9F-939A-05C19ABD8A95}">
  <sheetPr>
    <tabColor theme="0" tint="-4.9989318521683403E-2"/>
  </sheetPr>
  <dimension ref="A1:XFC209"/>
  <sheetViews>
    <sheetView zoomScale="70" zoomScaleNormal="70" workbookViewId="0">
      <pane ySplit="7" topLeftCell="A129" activePane="bottomLeft" state="frozen"/>
      <selection pane="bottomLeft" activeCell="A6" sqref="A6:A7"/>
    </sheetView>
  </sheetViews>
  <sheetFormatPr baseColWidth="10" defaultRowHeight="14.25" x14ac:dyDescent="0.2"/>
  <cols>
    <col min="1" max="1" width="32.28515625" style="38" customWidth="1"/>
    <col min="2" max="2" width="38.140625" style="38" customWidth="1"/>
    <col min="3" max="3" width="93.7109375" style="38" hidden="1" customWidth="1"/>
    <col min="4" max="4" width="39.42578125" style="38" customWidth="1"/>
    <col min="5" max="9" width="39.140625" style="38" customWidth="1"/>
    <col min="10" max="10" width="24.28515625" style="38" customWidth="1"/>
    <col min="11" max="11" width="30.5703125" style="38" bestFit="1" customWidth="1"/>
    <col min="12" max="12" width="30.7109375" style="38" customWidth="1"/>
    <col min="13" max="13" width="23.140625" style="38" customWidth="1"/>
    <col min="14" max="14" width="19.85546875" style="38" customWidth="1"/>
    <col min="15" max="15" width="19.42578125" style="38" customWidth="1"/>
    <col min="16" max="17" width="18.7109375" style="38" customWidth="1"/>
    <col min="18" max="18" width="24" style="38" customWidth="1"/>
    <col min="19" max="19" width="38.28515625" style="157" customWidth="1"/>
    <col min="20" max="20" width="17.7109375" style="38" customWidth="1"/>
    <col min="21" max="31" width="11.42578125" style="38"/>
    <col min="32" max="32" width="18.85546875" style="38" hidden="1" customWidth="1"/>
    <col min="33" max="33" width="36.42578125" style="38" hidden="1" customWidth="1"/>
    <col min="34" max="16384" width="11.42578125" style="38"/>
  </cols>
  <sheetData>
    <row r="1" spans="1:33" s="36" customFormat="1" ht="18.75" customHeight="1" x14ac:dyDescent="0.25">
      <c r="A1" s="221"/>
      <c r="B1" s="170" t="s">
        <v>90</v>
      </c>
      <c r="C1" s="170"/>
      <c r="D1" s="170"/>
      <c r="E1" s="170"/>
      <c r="F1" s="170"/>
      <c r="G1" s="170"/>
      <c r="H1" s="170"/>
      <c r="I1" s="170"/>
      <c r="J1" s="170"/>
      <c r="K1" s="170"/>
      <c r="L1" s="170"/>
      <c r="M1" s="170"/>
      <c r="N1" s="170"/>
      <c r="O1" s="170"/>
      <c r="P1" s="170"/>
      <c r="Q1" s="170"/>
      <c r="R1" s="39" t="s">
        <v>24</v>
      </c>
      <c r="S1" s="3" t="s">
        <v>25</v>
      </c>
      <c r="T1" s="35"/>
      <c r="U1" s="35"/>
      <c r="V1" s="35"/>
      <c r="W1" s="35"/>
      <c r="X1" s="35"/>
      <c r="Y1" s="35"/>
      <c r="Z1" s="35"/>
      <c r="AA1" s="35"/>
      <c r="AB1" s="35"/>
      <c r="AC1" s="35"/>
      <c r="AD1" s="35"/>
      <c r="AE1" s="35"/>
      <c r="AF1" s="35"/>
      <c r="AG1" s="35"/>
    </row>
    <row r="2" spans="1:33" s="36" customFormat="1" ht="18.75" customHeight="1" x14ac:dyDescent="0.25">
      <c r="A2" s="221"/>
      <c r="B2" s="170"/>
      <c r="C2" s="170"/>
      <c r="D2" s="170"/>
      <c r="E2" s="170"/>
      <c r="F2" s="170"/>
      <c r="G2" s="170"/>
      <c r="H2" s="170"/>
      <c r="I2" s="170"/>
      <c r="J2" s="170"/>
      <c r="K2" s="170"/>
      <c r="L2" s="170"/>
      <c r="M2" s="170"/>
      <c r="N2" s="170"/>
      <c r="O2" s="170"/>
      <c r="P2" s="170"/>
      <c r="Q2" s="170"/>
      <c r="R2" s="39" t="s">
        <v>91</v>
      </c>
      <c r="S2" s="139" t="s">
        <v>1134</v>
      </c>
      <c r="T2" s="35"/>
      <c r="U2" s="35"/>
      <c r="V2" s="35"/>
      <c r="W2" s="35"/>
      <c r="X2" s="35"/>
      <c r="Y2" s="35"/>
      <c r="Z2" s="35"/>
      <c r="AA2" s="35"/>
      <c r="AB2" s="35"/>
      <c r="AC2" s="35"/>
      <c r="AD2" s="35"/>
      <c r="AE2" s="35"/>
      <c r="AF2" s="35"/>
      <c r="AG2" s="35"/>
    </row>
    <row r="3" spans="1:33" s="36" customFormat="1" ht="18.75" customHeight="1" x14ac:dyDescent="0.25">
      <c r="A3" s="221"/>
      <c r="B3" s="172" t="s">
        <v>23</v>
      </c>
      <c r="C3" s="172"/>
      <c r="D3" s="172"/>
      <c r="E3" s="172"/>
      <c r="F3" s="172"/>
      <c r="G3" s="172"/>
      <c r="H3" s="172"/>
      <c r="I3" s="172"/>
      <c r="J3" s="172"/>
      <c r="K3" s="172"/>
      <c r="L3" s="172"/>
      <c r="M3" s="172"/>
      <c r="N3" s="172"/>
      <c r="O3" s="172"/>
      <c r="P3" s="172"/>
      <c r="Q3" s="172"/>
      <c r="R3" s="40" t="s">
        <v>27</v>
      </c>
      <c r="S3" s="140">
        <v>45120</v>
      </c>
      <c r="T3" s="35"/>
      <c r="U3" s="35"/>
      <c r="V3" s="35"/>
      <c r="W3" s="35"/>
      <c r="X3" s="35"/>
      <c r="Y3" s="35"/>
      <c r="Z3" s="35"/>
      <c r="AA3" s="35"/>
      <c r="AB3" s="35"/>
      <c r="AC3" s="35"/>
      <c r="AD3" s="35"/>
      <c r="AE3" s="35"/>
      <c r="AF3" s="35"/>
      <c r="AG3" s="35"/>
    </row>
    <row r="4" spans="1:33" s="36" customFormat="1" ht="18.75" customHeight="1" x14ac:dyDescent="0.25">
      <c r="A4" s="221"/>
      <c r="B4" s="172"/>
      <c r="C4" s="172"/>
      <c r="D4" s="172"/>
      <c r="E4" s="172"/>
      <c r="F4" s="172"/>
      <c r="G4" s="172"/>
      <c r="H4" s="172"/>
      <c r="I4" s="172"/>
      <c r="J4" s="172"/>
      <c r="K4" s="172"/>
      <c r="L4" s="172"/>
      <c r="M4" s="172"/>
      <c r="N4" s="172"/>
      <c r="O4" s="172"/>
      <c r="P4" s="172"/>
      <c r="Q4" s="231"/>
      <c r="R4" s="41" t="s">
        <v>28</v>
      </c>
      <c r="S4" s="3" t="s">
        <v>95</v>
      </c>
      <c r="T4" s="35"/>
      <c r="U4" s="35"/>
      <c r="V4" s="35"/>
      <c r="W4" s="35"/>
      <c r="X4" s="35"/>
      <c r="Y4" s="35"/>
      <c r="Z4" s="35"/>
      <c r="AA4" s="35"/>
      <c r="AB4" s="35"/>
      <c r="AC4" s="35"/>
      <c r="AD4" s="35"/>
      <c r="AE4" s="35"/>
      <c r="AF4" s="35"/>
      <c r="AG4" s="35"/>
    </row>
    <row r="5" spans="1:33" s="36" customFormat="1" ht="23.25" customHeight="1" x14ac:dyDescent="0.25">
      <c r="A5" s="57"/>
      <c r="B5" s="61"/>
      <c r="C5" s="61"/>
      <c r="D5" s="61"/>
      <c r="E5" s="61"/>
      <c r="F5" s="61"/>
      <c r="G5" s="61"/>
      <c r="H5" s="61"/>
      <c r="I5" s="61"/>
      <c r="J5" s="61"/>
      <c r="K5" s="61"/>
      <c r="L5" s="61"/>
      <c r="M5" s="61"/>
      <c r="N5" s="61"/>
      <c r="O5" s="61"/>
      <c r="P5" s="61"/>
      <c r="Q5" s="61"/>
      <c r="R5" s="59"/>
      <c r="S5" s="161"/>
      <c r="T5" s="35"/>
      <c r="U5" s="35"/>
      <c r="V5" s="35"/>
      <c r="W5" s="35"/>
      <c r="X5" s="35"/>
      <c r="Y5" s="35"/>
      <c r="Z5" s="35"/>
      <c r="AA5" s="35"/>
      <c r="AB5" s="35"/>
      <c r="AC5" s="35"/>
      <c r="AD5" s="35"/>
      <c r="AE5" s="35"/>
      <c r="AF5" s="35"/>
      <c r="AG5" s="35"/>
    </row>
    <row r="6" spans="1:33" s="68" customFormat="1" ht="36.75" customHeight="1" x14ac:dyDescent="0.2">
      <c r="A6" s="232" t="s">
        <v>128</v>
      </c>
      <c r="B6" s="232" t="s">
        <v>126</v>
      </c>
      <c r="C6" s="232" t="s">
        <v>4</v>
      </c>
      <c r="D6" s="234" t="s">
        <v>5</v>
      </c>
      <c r="E6" s="230" t="s">
        <v>6</v>
      </c>
      <c r="F6" s="230"/>
      <c r="G6" s="230"/>
      <c r="H6" s="230"/>
      <c r="I6" s="230"/>
      <c r="J6" s="230"/>
      <c r="K6" s="230" t="s">
        <v>82</v>
      </c>
      <c r="L6" s="230"/>
      <c r="M6" s="45" t="s">
        <v>83</v>
      </c>
      <c r="N6" s="236" t="s">
        <v>148</v>
      </c>
      <c r="O6" s="236"/>
      <c r="P6" s="236"/>
      <c r="Q6" s="236"/>
      <c r="R6" s="236"/>
      <c r="S6" s="230" t="s">
        <v>83</v>
      </c>
      <c r="T6" s="67"/>
      <c r="U6" s="67"/>
      <c r="V6" s="67"/>
      <c r="W6" s="67"/>
      <c r="X6" s="67"/>
      <c r="Y6" s="67"/>
      <c r="Z6" s="67"/>
      <c r="AA6" s="67"/>
      <c r="AB6" s="67"/>
      <c r="AC6" s="67"/>
      <c r="AD6" s="67"/>
      <c r="AE6" s="67"/>
      <c r="AF6" s="67"/>
      <c r="AG6" s="67"/>
    </row>
    <row r="7" spans="1:33" s="68" customFormat="1" ht="57.75" customHeight="1" x14ac:dyDescent="0.2">
      <c r="A7" s="233"/>
      <c r="B7" s="233"/>
      <c r="C7" s="233"/>
      <c r="D7" s="235"/>
      <c r="E7" s="45" t="s">
        <v>142</v>
      </c>
      <c r="F7" s="45" t="s">
        <v>51</v>
      </c>
      <c r="G7" s="45" t="s">
        <v>143</v>
      </c>
      <c r="H7" s="45" t="s">
        <v>144</v>
      </c>
      <c r="I7" s="45" t="s">
        <v>145</v>
      </c>
      <c r="J7" s="45" t="s">
        <v>146</v>
      </c>
      <c r="K7" s="51" t="s">
        <v>7</v>
      </c>
      <c r="L7" s="45" t="s">
        <v>8</v>
      </c>
      <c r="M7" s="45" t="s">
        <v>147</v>
      </c>
      <c r="N7" s="66" t="s">
        <v>84</v>
      </c>
      <c r="O7" s="45" t="s">
        <v>85</v>
      </c>
      <c r="P7" s="45" t="s">
        <v>86</v>
      </c>
      <c r="Q7" s="45" t="s">
        <v>87</v>
      </c>
      <c r="R7" s="45" t="s">
        <v>88</v>
      </c>
      <c r="S7" s="230"/>
      <c r="T7" s="67"/>
      <c r="U7" s="67"/>
      <c r="V7" s="67"/>
      <c r="W7" s="67"/>
      <c r="X7" s="67"/>
      <c r="Y7" s="67"/>
      <c r="Z7" s="67"/>
      <c r="AA7" s="67"/>
      <c r="AB7" s="67"/>
      <c r="AC7" s="67"/>
      <c r="AD7" s="67"/>
      <c r="AE7" s="67"/>
      <c r="AF7" s="69" t="s">
        <v>5</v>
      </c>
      <c r="AG7" s="70" t="s">
        <v>71</v>
      </c>
    </row>
    <row r="8" spans="1:33" s="158" customFormat="1" ht="111.75" customHeight="1" x14ac:dyDescent="0.2">
      <c r="A8" s="72" t="s">
        <v>21</v>
      </c>
      <c r="B8" s="28" t="s">
        <v>321</v>
      </c>
      <c r="C8" s="73" t="s">
        <v>330</v>
      </c>
      <c r="D8" s="88">
        <f>+'Matriz de riesgos'!I9</f>
        <v>15</v>
      </c>
      <c r="E8" s="25">
        <v>1</v>
      </c>
      <c r="F8" s="25">
        <v>1</v>
      </c>
      <c r="G8" s="25">
        <v>1</v>
      </c>
      <c r="H8" s="25">
        <v>1</v>
      </c>
      <c r="I8" s="25">
        <v>1</v>
      </c>
      <c r="J8" s="25">
        <f>+SUM(E8:I8)</f>
        <v>5</v>
      </c>
      <c r="K8" s="64">
        <f>+'Matriz de riesgos'!K9</f>
        <v>75</v>
      </c>
      <c r="L8" s="93" t="str" cm="1">
        <f t="array" ref="L8">_xlfn.IFS(K8&lt;=0,"No aplica",K8&lt;=39,"Débil",K8&lt;=59,"Necesita mejora",K8&lt;=79,"Aceptable",K8&lt;=100,"Fuerte")</f>
        <v>Aceptable</v>
      </c>
      <c r="M8" s="25" t="s">
        <v>89</v>
      </c>
      <c r="N8" s="65"/>
      <c r="O8" s="65"/>
      <c r="P8" s="65"/>
      <c r="Q8" s="65"/>
      <c r="R8" s="65"/>
      <c r="S8" s="160"/>
      <c r="T8" s="157"/>
      <c r="U8" s="157"/>
      <c r="V8" s="157"/>
      <c r="W8" s="157"/>
      <c r="X8" s="157"/>
      <c r="Y8" s="157"/>
      <c r="Z8" s="157"/>
      <c r="AA8" s="157"/>
      <c r="AB8" s="157"/>
      <c r="AC8" s="157"/>
      <c r="AD8" s="157"/>
      <c r="AE8" s="157"/>
      <c r="AF8" s="74"/>
      <c r="AG8" s="74"/>
    </row>
    <row r="9" spans="1:33" s="63" customFormat="1" ht="111.75" customHeight="1" x14ac:dyDescent="0.2">
      <c r="A9" s="72" t="s">
        <v>21</v>
      </c>
      <c r="B9" s="28" t="s">
        <v>322</v>
      </c>
      <c r="C9" s="73" t="s">
        <v>331</v>
      </c>
      <c r="D9" s="88">
        <f>+'Matriz de riesgos'!I10</f>
        <v>15</v>
      </c>
      <c r="E9" s="25">
        <v>1</v>
      </c>
      <c r="F9" s="25">
        <v>1</v>
      </c>
      <c r="G9" s="25">
        <v>1</v>
      </c>
      <c r="H9" s="25">
        <v>1</v>
      </c>
      <c r="I9" s="25">
        <v>1</v>
      </c>
      <c r="J9" s="25">
        <f t="shared" ref="J9:J72" si="0">+SUM(E9:I9)</f>
        <v>5</v>
      </c>
      <c r="K9" s="64">
        <f>+'Matriz de riesgos'!K10</f>
        <v>75</v>
      </c>
      <c r="L9" s="93" t="str" cm="1">
        <f t="array" ref="L9">_xlfn.IFS(K9&lt;=0,"No aplica",K9&lt;=39,"Débil",K9&lt;=59,"Necesita mejora",K9&lt;=79,"Aceptable",K9&lt;=100,"Fuerte")</f>
        <v>Aceptable</v>
      </c>
      <c r="M9" s="25" t="s">
        <v>89</v>
      </c>
      <c r="N9" s="65"/>
      <c r="O9" s="65"/>
      <c r="P9" s="65"/>
      <c r="Q9" s="65"/>
      <c r="R9" s="65"/>
      <c r="S9" s="160"/>
      <c r="T9" s="38"/>
      <c r="U9" s="38"/>
      <c r="V9" s="38"/>
      <c r="W9" s="38"/>
      <c r="X9" s="38"/>
      <c r="Y9" s="38"/>
      <c r="Z9" s="38"/>
      <c r="AA9" s="38"/>
      <c r="AB9" s="38"/>
      <c r="AC9" s="38"/>
      <c r="AD9" s="38"/>
      <c r="AE9" s="38"/>
      <c r="AF9" s="74" t="s">
        <v>14</v>
      </c>
      <c r="AG9" s="74" t="s">
        <v>18</v>
      </c>
    </row>
    <row r="10" spans="1:33" ht="111.75" customHeight="1" x14ac:dyDescent="0.2">
      <c r="A10" s="72" t="s">
        <v>21</v>
      </c>
      <c r="B10" s="28" t="s">
        <v>323</v>
      </c>
      <c r="C10" s="73" t="s">
        <v>332</v>
      </c>
      <c r="D10" s="88">
        <f>+'Matriz de riesgos'!I11</f>
        <v>15</v>
      </c>
      <c r="E10" s="25">
        <v>1</v>
      </c>
      <c r="F10" s="25">
        <v>1</v>
      </c>
      <c r="G10" s="25">
        <v>0</v>
      </c>
      <c r="H10" s="25">
        <v>1</v>
      </c>
      <c r="I10" s="25">
        <v>1</v>
      </c>
      <c r="J10" s="25">
        <f t="shared" si="0"/>
        <v>4</v>
      </c>
      <c r="K10" s="64">
        <f>+'Matriz de riesgos'!K11</f>
        <v>60</v>
      </c>
      <c r="L10" s="93" t="str" cm="1">
        <f t="array" ref="L10">_xlfn.IFS(K10&lt;=0,"No aplica",K10&lt;=39,"Débil",K10&lt;=59,"Necesita mejora",K10&lt;=79,"Aceptable",K10&lt;=100,"Fuerte")</f>
        <v>Aceptable</v>
      </c>
      <c r="M10" s="25" t="s">
        <v>89</v>
      </c>
      <c r="N10" s="65"/>
      <c r="O10" s="65"/>
      <c r="P10" s="65"/>
      <c r="Q10" s="65"/>
      <c r="R10" s="65"/>
      <c r="S10" s="160"/>
    </row>
    <row r="11" spans="1:33" ht="111.75" customHeight="1" x14ac:dyDescent="0.2">
      <c r="A11" s="72" t="s">
        <v>165</v>
      </c>
      <c r="B11" s="28" t="s">
        <v>340</v>
      </c>
      <c r="C11" s="73" t="s">
        <v>349</v>
      </c>
      <c r="D11" s="88">
        <f>+'Matriz de riesgos'!I12</f>
        <v>15</v>
      </c>
      <c r="E11" s="25">
        <v>1</v>
      </c>
      <c r="F11" s="25">
        <v>1</v>
      </c>
      <c r="G11" s="25">
        <v>1</v>
      </c>
      <c r="H11" s="25">
        <v>1</v>
      </c>
      <c r="I11" s="25">
        <v>1</v>
      </c>
      <c r="J11" s="25">
        <f t="shared" si="0"/>
        <v>5</v>
      </c>
      <c r="K11" s="64">
        <f>+'Matriz de riesgos'!K12</f>
        <v>75</v>
      </c>
      <c r="L11" s="93" t="str" cm="1">
        <f t="array" ref="L11">_xlfn.IFS(K11&lt;=0,"No aplica",K11&lt;=39,"Débil",K11&lt;=59,"Necesita mejora",K11&lt;=79,"Aceptable",K11&lt;=100,"Fuerte")</f>
        <v>Aceptable</v>
      </c>
      <c r="M11" s="25" t="s">
        <v>89</v>
      </c>
      <c r="N11" s="65"/>
      <c r="O11" s="65"/>
      <c r="P11" s="65"/>
      <c r="Q11" s="65"/>
      <c r="R11" s="65"/>
      <c r="S11" s="160"/>
    </row>
    <row r="12" spans="1:33" ht="111.75" customHeight="1" x14ac:dyDescent="0.2">
      <c r="A12" s="72" t="s">
        <v>165</v>
      </c>
      <c r="B12" s="28" t="s">
        <v>341</v>
      </c>
      <c r="C12" s="73" t="s">
        <v>350</v>
      </c>
      <c r="D12" s="88">
        <f>+'Matriz de riesgos'!I13</f>
        <v>10</v>
      </c>
      <c r="E12" s="25">
        <v>1</v>
      </c>
      <c r="F12" s="25">
        <v>1</v>
      </c>
      <c r="G12" s="25">
        <v>0</v>
      </c>
      <c r="H12" s="25">
        <v>1</v>
      </c>
      <c r="I12" s="25">
        <v>0</v>
      </c>
      <c r="J12" s="25">
        <f t="shared" si="0"/>
        <v>3</v>
      </c>
      <c r="K12" s="64">
        <f>+'Matriz de riesgos'!K13</f>
        <v>30</v>
      </c>
      <c r="L12" s="93" t="str" cm="1">
        <f t="array" ref="L12">_xlfn.IFS(K12&lt;=0,"No aplica",K12&lt;=39,"Débil",K12&lt;=59,"Necesita mejora",K12&lt;=79,"Aceptable",K12&lt;=100,"Fuerte")</f>
        <v>Débil</v>
      </c>
      <c r="M12" s="25" t="s">
        <v>89</v>
      </c>
      <c r="N12" s="65" t="s">
        <v>141</v>
      </c>
      <c r="O12" s="65"/>
      <c r="P12" s="65"/>
      <c r="Q12" s="65" t="s">
        <v>141</v>
      </c>
      <c r="R12" s="65"/>
      <c r="S12" s="160"/>
    </row>
    <row r="13" spans="1:33" ht="111.75" customHeight="1" x14ac:dyDescent="0.2">
      <c r="A13" s="72" t="s">
        <v>165</v>
      </c>
      <c r="B13" s="28" t="s">
        <v>342</v>
      </c>
      <c r="C13" s="73" t="s">
        <v>351</v>
      </c>
      <c r="D13" s="88">
        <f>+'Matriz de riesgos'!I14</f>
        <v>10</v>
      </c>
      <c r="E13" s="25">
        <v>1</v>
      </c>
      <c r="F13" s="25">
        <v>1</v>
      </c>
      <c r="G13" s="25">
        <v>0</v>
      </c>
      <c r="H13" s="25">
        <v>1</v>
      </c>
      <c r="I13" s="25">
        <v>1</v>
      </c>
      <c r="J13" s="25">
        <f t="shared" si="0"/>
        <v>4</v>
      </c>
      <c r="K13" s="64">
        <f>+'Matriz de riesgos'!K14</f>
        <v>40</v>
      </c>
      <c r="L13" s="93" t="str" cm="1">
        <f t="array" ref="L13">_xlfn.IFS(K13&lt;=0,"No aplica",K13&lt;=39,"Débil",K13&lt;=59,"Necesita mejora",K13&lt;=79,"Aceptable",K13&lt;=100,"Fuerte")</f>
        <v>Necesita mejora</v>
      </c>
      <c r="M13" s="25" t="s">
        <v>89</v>
      </c>
      <c r="N13" s="65" t="s">
        <v>141</v>
      </c>
      <c r="O13" s="65" t="s">
        <v>141</v>
      </c>
      <c r="P13" s="65"/>
      <c r="Q13" s="65" t="s">
        <v>141</v>
      </c>
      <c r="R13" s="65"/>
      <c r="S13" s="160"/>
    </row>
    <row r="14" spans="1:33" ht="111.75" customHeight="1" x14ac:dyDescent="0.2">
      <c r="A14" s="72" t="s">
        <v>70</v>
      </c>
      <c r="B14" s="28" t="s">
        <v>359</v>
      </c>
      <c r="C14" s="73" t="s">
        <v>374</v>
      </c>
      <c r="D14" s="88">
        <f>+'Matriz de riesgos'!I15</f>
        <v>15</v>
      </c>
      <c r="E14" s="25">
        <v>1</v>
      </c>
      <c r="F14" s="25">
        <v>0</v>
      </c>
      <c r="G14" s="25">
        <v>1</v>
      </c>
      <c r="H14" s="25">
        <v>1</v>
      </c>
      <c r="I14" s="25">
        <v>1</v>
      </c>
      <c r="J14" s="25">
        <f t="shared" si="0"/>
        <v>4</v>
      </c>
      <c r="K14" s="64">
        <f>+'Matriz de riesgos'!K15</f>
        <v>60</v>
      </c>
      <c r="L14" s="93" t="str" cm="1">
        <f t="array" ref="L14">_xlfn.IFS(K14&lt;=0,"No aplica",K14&lt;=39,"Débil",K14&lt;=59,"Necesita mejora",K14&lt;=79,"Aceptable",K14&lt;=100,"Fuerte")</f>
        <v>Aceptable</v>
      </c>
      <c r="M14" s="25" t="s">
        <v>89</v>
      </c>
      <c r="N14" s="65"/>
      <c r="O14" s="65"/>
      <c r="P14" s="65"/>
      <c r="Q14" s="65"/>
      <c r="R14" s="65"/>
      <c r="S14" s="160"/>
    </row>
    <row r="15" spans="1:33" ht="111.75" customHeight="1" x14ac:dyDescent="0.2">
      <c r="A15" s="72" t="s">
        <v>70</v>
      </c>
      <c r="B15" s="28" t="s">
        <v>360</v>
      </c>
      <c r="C15" s="73" t="s">
        <v>375</v>
      </c>
      <c r="D15" s="88">
        <f>+'Matriz de riesgos'!I16</f>
        <v>15</v>
      </c>
      <c r="E15" s="25">
        <v>1</v>
      </c>
      <c r="F15" s="25">
        <v>0</v>
      </c>
      <c r="G15" s="25">
        <v>1</v>
      </c>
      <c r="H15" s="25">
        <v>1</v>
      </c>
      <c r="I15" s="25">
        <v>1</v>
      </c>
      <c r="J15" s="25">
        <f t="shared" si="0"/>
        <v>4</v>
      </c>
      <c r="K15" s="64">
        <f>+'Matriz de riesgos'!K16</f>
        <v>60</v>
      </c>
      <c r="L15" s="93" t="str" cm="1">
        <f t="array" ref="L15">_xlfn.IFS(K15&lt;=0,"No aplica",K15&lt;=39,"Débil",K15&lt;=59,"Necesita mejora",K15&lt;=79,"Aceptable",K15&lt;=100,"Fuerte")</f>
        <v>Aceptable</v>
      </c>
      <c r="M15" s="25" t="s">
        <v>89</v>
      </c>
      <c r="N15" s="65"/>
      <c r="O15" s="65"/>
      <c r="P15" s="65"/>
      <c r="Q15" s="65"/>
      <c r="R15" s="65"/>
      <c r="S15" s="160"/>
    </row>
    <row r="16" spans="1:33" ht="111.75" customHeight="1" x14ac:dyDescent="0.2">
      <c r="A16" s="72" t="s">
        <v>70</v>
      </c>
      <c r="B16" s="28" t="s">
        <v>361</v>
      </c>
      <c r="C16" s="73" t="s">
        <v>376</v>
      </c>
      <c r="D16" s="88">
        <f>+'Matriz de riesgos'!I17</f>
        <v>20</v>
      </c>
      <c r="E16" s="25">
        <v>1</v>
      </c>
      <c r="F16" s="25">
        <v>0</v>
      </c>
      <c r="G16" s="25">
        <v>1</v>
      </c>
      <c r="H16" s="25">
        <v>1</v>
      </c>
      <c r="I16" s="25">
        <v>1</v>
      </c>
      <c r="J16" s="25">
        <f t="shared" si="0"/>
        <v>4</v>
      </c>
      <c r="K16" s="64">
        <f>+'Matriz de riesgos'!K17</f>
        <v>80</v>
      </c>
      <c r="L16" s="93" t="str" cm="1">
        <f t="array" ref="L16">_xlfn.IFS(K16&lt;=0,"No aplica",K16&lt;=39,"Débil",K16&lt;=59,"Necesita mejora",K16&lt;=79,"Aceptable",K16&lt;=100,"Fuerte")</f>
        <v>Fuerte</v>
      </c>
      <c r="M16" s="25" t="s">
        <v>89</v>
      </c>
      <c r="N16" s="65"/>
      <c r="O16" s="65"/>
      <c r="P16" s="65"/>
      <c r="Q16" s="65"/>
      <c r="R16" s="65"/>
      <c r="S16" s="160"/>
    </row>
    <row r="17" spans="1:19" ht="111.75" customHeight="1" x14ac:dyDescent="0.2">
      <c r="A17" s="72" t="s">
        <v>70</v>
      </c>
      <c r="B17" s="28" t="s">
        <v>362</v>
      </c>
      <c r="C17" s="73" t="s">
        <v>377</v>
      </c>
      <c r="D17" s="88">
        <f>+'Matriz de riesgos'!I18</f>
        <v>15</v>
      </c>
      <c r="E17" s="25">
        <v>1</v>
      </c>
      <c r="F17" s="25">
        <v>0</v>
      </c>
      <c r="G17" s="25">
        <v>1</v>
      </c>
      <c r="H17" s="25">
        <v>1</v>
      </c>
      <c r="I17" s="25">
        <v>1</v>
      </c>
      <c r="J17" s="25">
        <f t="shared" si="0"/>
        <v>4</v>
      </c>
      <c r="K17" s="64">
        <f>+'Matriz de riesgos'!K18</f>
        <v>60</v>
      </c>
      <c r="L17" s="93" t="str" cm="1">
        <f t="array" ref="L17">_xlfn.IFS(K17&lt;=0,"No aplica",K17&lt;=39,"Débil",K17&lt;=59,"Necesita mejora",K17&lt;=79,"Aceptable",K17&lt;=100,"Fuerte")</f>
        <v>Aceptable</v>
      </c>
      <c r="M17" s="25" t="s">
        <v>89</v>
      </c>
      <c r="N17" s="65"/>
      <c r="O17" s="65"/>
      <c r="P17" s="65"/>
      <c r="Q17" s="65"/>
      <c r="R17" s="65"/>
      <c r="S17" s="160"/>
    </row>
    <row r="18" spans="1:19" ht="111.75" customHeight="1" x14ac:dyDescent="0.2">
      <c r="A18" s="72" t="s">
        <v>70</v>
      </c>
      <c r="B18" s="28" t="s">
        <v>363</v>
      </c>
      <c r="C18" s="73" t="s">
        <v>378</v>
      </c>
      <c r="D18" s="88">
        <f>+'Matriz de riesgos'!I19</f>
        <v>5</v>
      </c>
      <c r="E18" s="25">
        <v>0</v>
      </c>
      <c r="F18" s="25">
        <v>0</v>
      </c>
      <c r="G18" s="25">
        <v>0</v>
      </c>
      <c r="H18" s="25">
        <v>1</v>
      </c>
      <c r="I18" s="25">
        <v>1</v>
      </c>
      <c r="J18" s="25">
        <f t="shared" si="0"/>
        <v>2</v>
      </c>
      <c r="K18" s="64">
        <f>+'Matriz de riesgos'!K19</f>
        <v>10</v>
      </c>
      <c r="L18" s="93" t="str" cm="1">
        <f t="array" ref="L18">_xlfn.IFS(K18&lt;=0,"No aplica",K18&lt;=39,"Débil",K18&lt;=59,"Necesita mejora",K18&lt;=79,"Aceptable",K18&lt;=100,"Fuerte")</f>
        <v>Débil</v>
      </c>
      <c r="M18" s="25" t="s">
        <v>89</v>
      </c>
      <c r="N18" s="65"/>
      <c r="O18" s="65"/>
      <c r="P18" s="65"/>
      <c r="Q18" s="65"/>
      <c r="R18" s="65"/>
      <c r="S18" s="160"/>
    </row>
    <row r="19" spans="1:19" ht="111.75" customHeight="1" x14ac:dyDescent="0.2">
      <c r="A19" s="72" t="s">
        <v>70</v>
      </c>
      <c r="B19" s="28" t="s">
        <v>395</v>
      </c>
      <c r="C19" s="73" t="s">
        <v>410</v>
      </c>
      <c r="D19" s="88">
        <f>+'Matriz de riesgos'!I20</f>
        <v>15</v>
      </c>
      <c r="E19" s="25">
        <v>1</v>
      </c>
      <c r="F19" s="25">
        <v>1</v>
      </c>
      <c r="G19" s="25">
        <v>1</v>
      </c>
      <c r="H19" s="25">
        <v>1</v>
      </c>
      <c r="I19" s="25">
        <v>1</v>
      </c>
      <c r="J19" s="25">
        <f t="shared" si="0"/>
        <v>5</v>
      </c>
      <c r="K19" s="64">
        <f>+'Matriz de riesgos'!K20</f>
        <v>75</v>
      </c>
      <c r="L19" s="93" t="str" cm="1">
        <f t="array" ref="L19">_xlfn.IFS(K19&lt;=0,"No aplica",K19&lt;=39,"Débil",K19&lt;=59,"Necesita mejora",K19&lt;=79,"Aceptable",K19&lt;=100,"Fuerte")</f>
        <v>Aceptable</v>
      </c>
      <c r="M19" s="25" t="s">
        <v>89</v>
      </c>
      <c r="N19" s="65" t="s">
        <v>141</v>
      </c>
      <c r="O19" s="65" t="s">
        <v>141</v>
      </c>
      <c r="P19" s="65" t="s">
        <v>141</v>
      </c>
      <c r="Q19" s="65" t="s">
        <v>141</v>
      </c>
      <c r="R19" s="65" t="s">
        <v>141</v>
      </c>
      <c r="S19" s="160"/>
    </row>
    <row r="20" spans="1:19" ht="111.75" customHeight="1" x14ac:dyDescent="0.2">
      <c r="A20" s="72" t="s">
        <v>70</v>
      </c>
      <c r="B20" s="28" t="s">
        <v>396</v>
      </c>
      <c r="C20" s="73" t="s">
        <v>411</v>
      </c>
      <c r="D20" s="88">
        <f>+'Matriz de riesgos'!I21</f>
        <v>20</v>
      </c>
      <c r="E20" s="25">
        <v>1</v>
      </c>
      <c r="F20" s="25">
        <v>1</v>
      </c>
      <c r="G20" s="25">
        <v>1</v>
      </c>
      <c r="H20" s="25">
        <v>1</v>
      </c>
      <c r="I20" s="25">
        <v>1</v>
      </c>
      <c r="J20" s="25">
        <f t="shared" si="0"/>
        <v>5</v>
      </c>
      <c r="K20" s="64">
        <f>+'Matriz de riesgos'!K21</f>
        <v>100</v>
      </c>
      <c r="L20" s="93" t="str" cm="1">
        <f t="array" ref="L20">_xlfn.IFS(K20&lt;=0,"No aplica",K20&lt;=39,"Débil",K20&lt;=59,"Necesita mejora",K20&lt;=79,"Aceptable",K20&lt;=100,"Fuerte")</f>
        <v>Fuerte</v>
      </c>
      <c r="M20" s="25" t="s">
        <v>89</v>
      </c>
      <c r="N20" s="65" t="s">
        <v>141</v>
      </c>
      <c r="O20" s="65" t="s">
        <v>141</v>
      </c>
      <c r="P20" s="65" t="s">
        <v>141</v>
      </c>
      <c r="Q20" s="65" t="s">
        <v>141</v>
      </c>
      <c r="R20" s="65" t="s">
        <v>141</v>
      </c>
      <c r="S20" s="160"/>
    </row>
    <row r="21" spans="1:19" ht="111.75" customHeight="1" x14ac:dyDescent="0.2">
      <c r="A21" s="72" t="s">
        <v>70</v>
      </c>
      <c r="B21" s="28" t="s">
        <v>397</v>
      </c>
      <c r="C21" s="73" t="s">
        <v>412</v>
      </c>
      <c r="D21" s="88">
        <f>+'Matriz de riesgos'!I22</f>
        <v>20</v>
      </c>
      <c r="E21" s="25">
        <v>1</v>
      </c>
      <c r="F21" s="25">
        <v>1</v>
      </c>
      <c r="G21" s="25">
        <v>1</v>
      </c>
      <c r="H21" s="25">
        <v>1</v>
      </c>
      <c r="I21" s="25">
        <v>1</v>
      </c>
      <c r="J21" s="25">
        <f t="shared" si="0"/>
        <v>5</v>
      </c>
      <c r="K21" s="64">
        <f>+'Matriz de riesgos'!K22</f>
        <v>100</v>
      </c>
      <c r="L21" s="93" t="str" cm="1">
        <f t="array" ref="L21">_xlfn.IFS(K21&lt;=0,"No aplica",K21&lt;=39,"Débil",K21&lt;=59,"Necesita mejora",K21&lt;=79,"Aceptable",K21&lt;=100,"Fuerte")</f>
        <v>Fuerte</v>
      </c>
      <c r="M21" s="25" t="s">
        <v>89</v>
      </c>
      <c r="N21" s="65"/>
      <c r="O21" s="65"/>
      <c r="P21" s="65" t="s">
        <v>141</v>
      </c>
      <c r="Q21" s="65" t="s">
        <v>141</v>
      </c>
      <c r="R21" s="65" t="s">
        <v>141</v>
      </c>
      <c r="S21" s="160"/>
    </row>
    <row r="22" spans="1:19" ht="111.75" customHeight="1" x14ac:dyDescent="0.2">
      <c r="A22" s="72" t="s">
        <v>70</v>
      </c>
      <c r="B22" s="28" t="s">
        <v>398</v>
      </c>
      <c r="C22" s="73" t="s">
        <v>413</v>
      </c>
      <c r="D22" s="88">
        <f>+'Matriz de riesgos'!I23</f>
        <v>20</v>
      </c>
      <c r="E22" s="25">
        <v>1</v>
      </c>
      <c r="F22" s="25">
        <v>0</v>
      </c>
      <c r="G22" s="25">
        <v>1</v>
      </c>
      <c r="H22" s="25">
        <v>1</v>
      </c>
      <c r="I22" s="25">
        <v>1</v>
      </c>
      <c r="J22" s="25">
        <f t="shared" si="0"/>
        <v>4</v>
      </c>
      <c r="K22" s="64">
        <f>+'Matriz de riesgos'!K23</f>
        <v>80</v>
      </c>
      <c r="L22" s="93" t="str" cm="1">
        <f t="array" ref="L22">_xlfn.IFS(K22&lt;=0,"No aplica",K22&lt;=39,"Débil",K22&lt;=59,"Necesita mejora",K22&lt;=79,"Aceptable",K22&lt;=100,"Fuerte")</f>
        <v>Fuerte</v>
      </c>
      <c r="M22" s="25" t="s">
        <v>89</v>
      </c>
      <c r="N22" s="65"/>
      <c r="O22" s="65"/>
      <c r="P22" s="65" t="s">
        <v>141</v>
      </c>
      <c r="Q22" s="65" t="s">
        <v>141</v>
      </c>
      <c r="R22" s="65" t="s">
        <v>141</v>
      </c>
      <c r="S22" s="160" t="s">
        <v>1085</v>
      </c>
    </row>
    <row r="23" spans="1:19" ht="111.75" customHeight="1" x14ac:dyDescent="0.2">
      <c r="A23" s="72" t="s">
        <v>70</v>
      </c>
      <c r="B23" s="28" t="s">
        <v>399</v>
      </c>
      <c r="C23" s="73" t="s">
        <v>414</v>
      </c>
      <c r="D23" s="88">
        <f>+'Matriz de riesgos'!I24</f>
        <v>10</v>
      </c>
      <c r="E23" s="25">
        <v>1</v>
      </c>
      <c r="F23" s="25">
        <v>1</v>
      </c>
      <c r="G23" s="25">
        <v>0</v>
      </c>
      <c r="H23" s="25">
        <v>1</v>
      </c>
      <c r="I23" s="25">
        <v>1</v>
      </c>
      <c r="J23" s="25">
        <f t="shared" si="0"/>
        <v>4</v>
      </c>
      <c r="K23" s="64">
        <f>+'Matriz de riesgos'!K24</f>
        <v>40</v>
      </c>
      <c r="L23" s="93" t="str" cm="1">
        <f t="array" ref="L23">_xlfn.IFS(K23&lt;=0,"No aplica",K23&lt;=39,"Débil",K23&lt;=59,"Necesita mejora",K23&lt;=79,"Aceptable",K23&lt;=100,"Fuerte")</f>
        <v>Necesita mejora</v>
      </c>
      <c r="M23" s="25" t="s">
        <v>89</v>
      </c>
      <c r="N23" s="65"/>
      <c r="O23" s="65"/>
      <c r="P23" s="65"/>
      <c r="Q23" s="65"/>
      <c r="R23" s="65"/>
      <c r="S23" s="160"/>
    </row>
    <row r="24" spans="1:19" ht="111.75" customHeight="1" x14ac:dyDescent="0.2">
      <c r="A24" s="72" t="s">
        <v>164</v>
      </c>
      <c r="B24" s="28" t="s">
        <v>430</v>
      </c>
      <c r="C24" s="73" t="s">
        <v>431</v>
      </c>
      <c r="D24" s="88">
        <f>+'Matriz de riesgos'!I25</f>
        <v>15</v>
      </c>
      <c r="E24" s="25">
        <v>1</v>
      </c>
      <c r="F24" s="25">
        <v>1</v>
      </c>
      <c r="G24" s="25">
        <v>1</v>
      </c>
      <c r="H24" s="25">
        <v>1</v>
      </c>
      <c r="I24" s="25">
        <v>1</v>
      </c>
      <c r="J24" s="25">
        <f t="shared" si="0"/>
        <v>5</v>
      </c>
      <c r="K24" s="64">
        <f>+'Matriz de riesgos'!K25</f>
        <v>75</v>
      </c>
      <c r="L24" s="93" t="str" cm="1">
        <f t="array" ref="L24">_xlfn.IFS(K24&lt;=0,"No aplica",K24&lt;=39,"Débil",K24&lt;=59,"Necesita mejora",K24&lt;=79,"Aceptable",K24&lt;=100,"Fuerte")</f>
        <v>Aceptable</v>
      </c>
      <c r="M24" s="25" t="s">
        <v>89</v>
      </c>
      <c r="N24" s="65"/>
      <c r="O24" s="65"/>
      <c r="P24" s="65"/>
      <c r="Q24" s="65"/>
      <c r="R24" s="65"/>
      <c r="S24" s="160"/>
    </row>
    <row r="25" spans="1:19" ht="111.75" customHeight="1" x14ac:dyDescent="0.2">
      <c r="A25" s="72" t="s">
        <v>169</v>
      </c>
      <c r="B25" s="28" t="s">
        <v>435</v>
      </c>
      <c r="C25" s="73" t="s">
        <v>438</v>
      </c>
      <c r="D25" s="88">
        <f>+'Matriz de riesgos'!I26</f>
        <v>10</v>
      </c>
      <c r="E25" s="25">
        <v>1</v>
      </c>
      <c r="F25" s="25">
        <v>1</v>
      </c>
      <c r="G25" s="25">
        <v>1</v>
      </c>
      <c r="H25" s="25">
        <v>1</v>
      </c>
      <c r="I25" s="25">
        <v>1</v>
      </c>
      <c r="J25" s="25">
        <f t="shared" si="0"/>
        <v>5</v>
      </c>
      <c r="K25" s="64">
        <f>+'Matriz de riesgos'!K26</f>
        <v>50</v>
      </c>
      <c r="L25" s="93" t="str" cm="1">
        <f t="array" ref="L25">_xlfn.IFS(K25&lt;=0,"No aplica",K25&lt;=39,"Débil",K25&lt;=59,"Necesita mejora",K25&lt;=79,"Aceptable",K25&lt;=100,"Fuerte")</f>
        <v>Necesita mejora</v>
      </c>
      <c r="M25" s="25" t="s">
        <v>89</v>
      </c>
      <c r="N25" s="65" t="s">
        <v>141</v>
      </c>
      <c r="O25" s="65" t="s">
        <v>141</v>
      </c>
      <c r="P25" s="65" t="s">
        <v>141</v>
      </c>
      <c r="Q25" s="65" t="s">
        <v>141</v>
      </c>
      <c r="R25" s="65" t="s">
        <v>141</v>
      </c>
      <c r="S25" s="160"/>
    </row>
    <row r="26" spans="1:19" ht="111.75" customHeight="1" x14ac:dyDescent="0.2">
      <c r="A26" s="72" t="s">
        <v>170</v>
      </c>
      <c r="B26" s="28" t="s">
        <v>442</v>
      </c>
      <c r="C26" s="73" t="s">
        <v>451</v>
      </c>
      <c r="D26" s="88">
        <f>+'Matriz de riesgos'!I27</f>
        <v>15</v>
      </c>
      <c r="E26" s="25">
        <v>1</v>
      </c>
      <c r="F26" s="25">
        <v>1</v>
      </c>
      <c r="G26" s="25">
        <v>1</v>
      </c>
      <c r="H26" s="25">
        <v>0</v>
      </c>
      <c r="I26" s="25">
        <v>1</v>
      </c>
      <c r="J26" s="25">
        <f t="shared" si="0"/>
        <v>4</v>
      </c>
      <c r="K26" s="64">
        <f>+'Matriz de riesgos'!K27</f>
        <v>60</v>
      </c>
      <c r="L26" s="93" t="str" cm="1">
        <f t="array" ref="L26">_xlfn.IFS(K26&lt;=0,"No aplica",K26&lt;=39,"Débil",K26&lt;=59,"Necesita mejora",K26&lt;=79,"Aceptable",K26&lt;=100,"Fuerte")</f>
        <v>Aceptable</v>
      </c>
      <c r="M26" s="25" t="s">
        <v>89</v>
      </c>
      <c r="N26" s="65"/>
      <c r="O26" s="65"/>
      <c r="P26" s="65"/>
      <c r="Q26" s="65"/>
      <c r="R26" s="65"/>
      <c r="S26" s="160"/>
    </row>
    <row r="27" spans="1:19" ht="111.75" customHeight="1" x14ac:dyDescent="0.2">
      <c r="A27" s="72" t="s">
        <v>170</v>
      </c>
      <c r="B27" s="28" t="s">
        <v>443</v>
      </c>
      <c r="C27" s="73" t="s">
        <v>452</v>
      </c>
      <c r="D27" s="88">
        <f>+'Matriz de riesgos'!I28</f>
        <v>10</v>
      </c>
      <c r="E27" s="25">
        <v>1</v>
      </c>
      <c r="F27" s="25">
        <v>1</v>
      </c>
      <c r="G27" s="25">
        <v>0</v>
      </c>
      <c r="H27" s="25">
        <v>1</v>
      </c>
      <c r="I27" s="25">
        <v>1</v>
      </c>
      <c r="J27" s="25">
        <f t="shared" si="0"/>
        <v>4</v>
      </c>
      <c r="K27" s="64">
        <f>+'Matriz de riesgos'!K28</f>
        <v>40</v>
      </c>
      <c r="L27" s="93" t="str" cm="1">
        <f t="array" ref="L27">_xlfn.IFS(K27&lt;=0,"No aplica",K27&lt;=39,"Débil",K27&lt;=59,"Necesita mejora",K27&lt;=79,"Aceptable",K27&lt;=100,"Fuerte")</f>
        <v>Necesita mejora</v>
      </c>
      <c r="M27" s="25" t="s">
        <v>89</v>
      </c>
      <c r="N27" s="65" t="s">
        <v>141</v>
      </c>
      <c r="O27" s="65" t="s">
        <v>141</v>
      </c>
      <c r="P27" s="65"/>
      <c r="Q27" s="65" t="s">
        <v>141</v>
      </c>
      <c r="R27" s="65"/>
      <c r="S27" s="160"/>
    </row>
    <row r="28" spans="1:19" ht="111.75" customHeight="1" x14ac:dyDescent="0.2">
      <c r="A28" s="72" t="s">
        <v>170</v>
      </c>
      <c r="B28" s="28" t="s">
        <v>444</v>
      </c>
      <c r="C28" s="73" t="s">
        <v>453</v>
      </c>
      <c r="D28" s="88">
        <f>+'Matriz de riesgos'!I29</f>
        <v>15</v>
      </c>
      <c r="E28" s="25">
        <v>0</v>
      </c>
      <c r="F28" s="25">
        <v>0</v>
      </c>
      <c r="G28" s="25">
        <v>0</v>
      </c>
      <c r="H28" s="25">
        <v>1</v>
      </c>
      <c r="I28" s="25">
        <v>1</v>
      </c>
      <c r="J28" s="25">
        <f t="shared" si="0"/>
        <v>2</v>
      </c>
      <c r="K28" s="64">
        <f>+'Matriz de riesgos'!K29</f>
        <v>30</v>
      </c>
      <c r="L28" s="93" t="str" cm="1">
        <f t="array" ref="L28">_xlfn.IFS(K28&lt;=0,"No aplica",K28&lt;=39,"Débil",K28&lt;=59,"Necesita mejora",K28&lt;=79,"Aceptable",K28&lt;=100,"Fuerte")</f>
        <v>Débil</v>
      </c>
      <c r="M28" s="25" t="s">
        <v>89</v>
      </c>
      <c r="N28" s="65"/>
      <c r="O28" s="65"/>
      <c r="P28" s="65"/>
      <c r="Q28" s="65"/>
      <c r="R28" s="65"/>
      <c r="S28" s="160"/>
    </row>
    <row r="29" spans="1:19" ht="111.75" customHeight="1" x14ac:dyDescent="0.2">
      <c r="A29" s="72" t="s">
        <v>119</v>
      </c>
      <c r="B29" s="28" t="s">
        <v>461</v>
      </c>
      <c r="C29" s="73" t="s">
        <v>476</v>
      </c>
      <c r="D29" s="64">
        <f>+'Matriz de riesgos'!I30</f>
        <v>15</v>
      </c>
      <c r="E29" s="25">
        <v>1</v>
      </c>
      <c r="F29" s="25">
        <v>1</v>
      </c>
      <c r="G29" s="25">
        <v>1</v>
      </c>
      <c r="H29" s="25">
        <v>1</v>
      </c>
      <c r="I29" s="25">
        <v>1</v>
      </c>
      <c r="J29" s="25">
        <f t="shared" si="0"/>
        <v>5</v>
      </c>
      <c r="K29" s="64">
        <f>+'Matriz de riesgos'!K30</f>
        <v>75</v>
      </c>
      <c r="L29" s="93" t="str" cm="1">
        <f t="array" ref="L29">_xlfn.IFS(K29&lt;=0,"No aplica",K29&lt;=39,"Débil",K29&lt;=59,"Necesita mejora",K29&lt;=79,"Aceptable",K29&lt;=100,"Fuerte")</f>
        <v>Aceptable</v>
      </c>
      <c r="M29" s="25" t="s">
        <v>89</v>
      </c>
      <c r="N29" s="65" t="s">
        <v>141</v>
      </c>
      <c r="O29" s="65" t="s">
        <v>140</v>
      </c>
      <c r="P29" s="65" t="s">
        <v>140</v>
      </c>
      <c r="Q29" s="65" t="s">
        <v>140</v>
      </c>
      <c r="R29" s="65" t="s">
        <v>140</v>
      </c>
      <c r="S29" s="160" t="s">
        <v>1132</v>
      </c>
    </row>
    <row r="30" spans="1:19" ht="111.75" customHeight="1" x14ac:dyDescent="0.2">
      <c r="A30" s="72" t="s">
        <v>119</v>
      </c>
      <c r="B30" s="28" t="s">
        <v>462</v>
      </c>
      <c r="C30" s="73" t="s">
        <v>477</v>
      </c>
      <c r="D30" s="64">
        <f>+'Matriz de riesgos'!I31</f>
        <v>15</v>
      </c>
      <c r="E30" s="25">
        <v>1</v>
      </c>
      <c r="F30" s="25">
        <v>1</v>
      </c>
      <c r="G30" s="25">
        <v>1</v>
      </c>
      <c r="H30" s="25">
        <v>1</v>
      </c>
      <c r="I30" s="25">
        <v>1</v>
      </c>
      <c r="J30" s="25">
        <f t="shared" si="0"/>
        <v>5</v>
      </c>
      <c r="K30" s="64">
        <f>+'Matriz de riesgos'!K31</f>
        <v>75</v>
      </c>
      <c r="L30" s="93" t="str" cm="1">
        <f t="array" ref="L30">_xlfn.IFS(K30&lt;=0,"No aplica",K30&lt;=39,"Débil",K30&lt;=59,"Necesita mejora",K30&lt;=79,"Aceptable",K30&lt;=100,"Fuerte")</f>
        <v>Aceptable</v>
      </c>
      <c r="M30" s="25" t="s">
        <v>89</v>
      </c>
      <c r="N30" s="65" t="s">
        <v>141</v>
      </c>
      <c r="O30" s="65" t="s">
        <v>141</v>
      </c>
      <c r="P30" s="65" t="s">
        <v>141</v>
      </c>
      <c r="Q30" s="65" t="s">
        <v>141</v>
      </c>
      <c r="R30" s="65" t="s">
        <v>140</v>
      </c>
      <c r="S30" s="160" t="s">
        <v>1132</v>
      </c>
    </row>
    <row r="31" spans="1:19" ht="111.75" customHeight="1" x14ac:dyDescent="0.2">
      <c r="A31" s="72" t="s">
        <v>119</v>
      </c>
      <c r="B31" s="28" t="s">
        <v>463</v>
      </c>
      <c r="C31" s="73" t="s">
        <v>478</v>
      </c>
      <c r="D31" s="64">
        <f>+'Matriz de riesgos'!I32</f>
        <v>15</v>
      </c>
      <c r="E31" s="25">
        <v>0</v>
      </c>
      <c r="F31" s="25">
        <v>1</v>
      </c>
      <c r="G31" s="25">
        <v>1</v>
      </c>
      <c r="H31" s="25">
        <v>1</v>
      </c>
      <c r="I31" s="25">
        <v>1</v>
      </c>
      <c r="J31" s="25">
        <f t="shared" si="0"/>
        <v>4</v>
      </c>
      <c r="K31" s="64">
        <f>+'Matriz de riesgos'!K32</f>
        <v>60</v>
      </c>
      <c r="L31" s="93" t="str" cm="1">
        <f t="array" ref="L31">_xlfn.IFS(K31&lt;=0,"No aplica",K31&lt;=39,"Débil",K31&lt;=59,"Necesita mejora",K31&lt;=79,"Aceptable",K31&lt;=100,"Fuerte")</f>
        <v>Aceptable</v>
      </c>
      <c r="M31" s="25" t="s">
        <v>89</v>
      </c>
      <c r="N31" s="65" t="s">
        <v>141</v>
      </c>
      <c r="O31" s="65" t="s">
        <v>141</v>
      </c>
      <c r="P31" s="65" t="s">
        <v>141</v>
      </c>
      <c r="Q31" s="65" t="s">
        <v>141</v>
      </c>
      <c r="R31" s="65" t="s">
        <v>140</v>
      </c>
      <c r="S31" s="160" t="s">
        <v>1132</v>
      </c>
    </row>
    <row r="32" spans="1:19" ht="111.75" customHeight="1" x14ac:dyDescent="0.2">
      <c r="A32" s="72" t="s">
        <v>119</v>
      </c>
      <c r="B32" s="28" t="s">
        <v>464</v>
      </c>
      <c r="C32" s="73" t="s">
        <v>479</v>
      </c>
      <c r="D32" s="64">
        <f>+'Matriz de riesgos'!I33</f>
        <v>15</v>
      </c>
      <c r="E32" s="25">
        <v>1</v>
      </c>
      <c r="F32" s="25">
        <v>1</v>
      </c>
      <c r="G32" s="25">
        <v>1</v>
      </c>
      <c r="H32" s="25">
        <v>1</v>
      </c>
      <c r="I32" s="25">
        <v>1</v>
      </c>
      <c r="J32" s="25">
        <f t="shared" si="0"/>
        <v>5</v>
      </c>
      <c r="K32" s="64">
        <f>+'Matriz de riesgos'!K33</f>
        <v>75</v>
      </c>
      <c r="L32" s="93" t="str" cm="1">
        <f t="array" ref="L32">_xlfn.IFS(K32&lt;=0,"No aplica",K32&lt;=39,"Débil",K32&lt;=59,"Necesita mejora",K32&lt;=79,"Aceptable",K32&lt;=100,"Fuerte")</f>
        <v>Aceptable</v>
      </c>
      <c r="M32" s="25" t="s">
        <v>89</v>
      </c>
      <c r="N32" s="65" t="s">
        <v>141</v>
      </c>
      <c r="O32" s="65" t="s">
        <v>140</v>
      </c>
      <c r="P32" s="65" t="s">
        <v>141</v>
      </c>
      <c r="Q32" s="65" t="s">
        <v>141</v>
      </c>
      <c r="R32" s="65" t="s">
        <v>140</v>
      </c>
      <c r="S32" s="160" t="s">
        <v>1132</v>
      </c>
    </row>
    <row r="33" spans="1:19" ht="111.75" customHeight="1" x14ac:dyDescent="0.2">
      <c r="A33" s="72" t="s">
        <v>119</v>
      </c>
      <c r="B33" s="28" t="s">
        <v>465</v>
      </c>
      <c r="C33" s="73" t="s">
        <v>480</v>
      </c>
      <c r="D33" s="64">
        <f>+'Matriz de riesgos'!I34</f>
        <v>15</v>
      </c>
      <c r="E33" s="25">
        <v>1</v>
      </c>
      <c r="F33" s="25">
        <v>1</v>
      </c>
      <c r="G33" s="25">
        <v>1</v>
      </c>
      <c r="H33" s="25">
        <v>1</v>
      </c>
      <c r="I33" s="25">
        <v>1</v>
      </c>
      <c r="J33" s="25">
        <f t="shared" si="0"/>
        <v>5</v>
      </c>
      <c r="K33" s="64">
        <f>+'Matriz de riesgos'!K34</f>
        <v>75</v>
      </c>
      <c r="L33" s="93" t="str" cm="1">
        <f t="array" ref="L33">_xlfn.IFS(K33&lt;=0,"No aplica",K33&lt;=39,"Débil",K33&lt;=59,"Necesita mejora",K33&lt;=79,"Aceptable",K33&lt;=100,"Fuerte")</f>
        <v>Aceptable</v>
      </c>
      <c r="M33" s="25" t="s">
        <v>89</v>
      </c>
      <c r="N33" s="65" t="s">
        <v>141</v>
      </c>
      <c r="O33" s="65" t="s">
        <v>141</v>
      </c>
      <c r="P33" s="65" t="s">
        <v>141</v>
      </c>
      <c r="Q33" s="65" t="s">
        <v>141</v>
      </c>
      <c r="R33" s="65" t="s">
        <v>140</v>
      </c>
      <c r="S33" s="160" t="s">
        <v>1132</v>
      </c>
    </row>
    <row r="34" spans="1:19" ht="111.75" customHeight="1" x14ac:dyDescent="0.2">
      <c r="A34" s="72" t="s">
        <v>119</v>
      </c>
      <c r="B34" s="28" t="s">
        <v>466</v>
      </c>
      <c r="C34" s="73" t="s">
        <v>481</v>
      </c>
      <c r="D34" s="64">
        <f>+'Matriz de riesgos'!I35</f>
        <v>15</v>
      </c>
      <c r="E34" s="25">
        <v>1</v>
      </c>
      <c r="F34" s="25">
        <v>1</v>
      </c>
      <c r="G34" s="25">
        <v>1</v>
      </c>
      <c r="H34" s="25">
        <v>1</v>
      </c>
      <c r="I34" s="25">
        <v>1</v>
      </c>
      <c r="J34" s="25">
        <f t="shared" si="0"/>
        <v>5</v>
      </c>
      <c r="K34" s="64">
        <f>+'Matriz de riesgos'!K35</f>
        <v>75</v>
      </c>
      <c r="L34" s="93" t="str" cm="1">
        <f t="array" ref="L34">_xlfn.IFS(K34&lt;=0,"No aplica",K34&lt;=39,"Débil",K34&lt;=59,"Necesita mejora",K34&lt;=79,"Aceptable",K34&lt;=100,"Fuerte")</f>
        <v>Aceptable</v>
      </c>
      <c r="M34" s="25" t="s">
        <v>89</v>
      </c>
      <c r="N34" s="65" t="s">
        <v>141</v>
      </c>
      <c r="O34" s="65" t="s">
        <v>141</v>
      </c>
      <c r="P34" s="65" t="s">
        <v>141</v>
      </c>
      <c r="Q34" s="65" t="s">
        <v>141</v>
      </c>
      <c r="R34" s="65" t="s">
        <v>140</v>
      </c>
      <c r="S34" s="160" t="s">
        <v>1132</v>
      </c>
    </row>
    <row r="35" spans="1:19" ht="111.75" customHeight="1" x14ac:dyDescent="0.2">
      <c r="A35" s="72" t="s">
        <v>119</v>
      </c>
      <c r="B35" s="28" t="s">
        <v>467</v>
      </c>
      <c r="C35" s="73" t="s">
        <v>482</v>
      </c>
      <c r="D35" s="64">
        <f>+'Matriz de riesgos'!I36</f>
        <v>15</v>
      </c>
      <c r="E35" s="25">
        <v>1</v>
      </c>
      <c r="F35" s="25">
        <v>1</v>
      </c>
      <c r="G35" s="25">
        <v>1</v>
      </c>
      <c r="H35" s="25">
        <v>1</v>
      </c>
      <c r="I35" s="25">
        <v>1</v>
      </c>
      <c r="J35" s="25">
        <f t="shared" si="0"/>
        <v>5</v>
      </c>
      <c r="K35" s="64">
        <f>+'Matriz de riesgos'!K36</f>
        <v>75</v>
      </c>
      <c r="L35" s="93" t="str" cm="1">
        <f t="array" ref="L35">_xlfn.IFS(K35&lt;=0,"No aplica",K35&lt;=39,"Débil",K35&lt;=59,"Necesita mejora",K35&lt;=79,"Aceptable",K35&lt;=100,"Fuerte")</f>
        <v>Aceptable</v>
      </c>
      <c r="M35" s="25" t="s">
        <v>89</v>
      </c>
      <c r="N35" s="65" t="s">
        <v>141</v>
      </c>
      <c r="O35" s="65" t="s">
        <v>141</v>
      </c>
      <c r="P35" s="65" t="s">
        <v>141</v>
      </c>
      <c r="Q35" s="65" t="s">
        <v>141</v>
      </c>
      <c r="R35" s="65" t="s">
        <v>140</v>
      </c>
      <c r="S35" s="160" t="s">
        <v>1132</v>
      </c>
    </row>
    <row r="36" spans="1:19" ht="111.75" customHeight="1" x14ac:dyDescent="0.2">
      <c r="A36" s="72" t="s">
        <v>70</v>
      </c>
      <c r="B36" s="28" t="s">
        <v>498</v>
      </c>
      <c r="C36" s="73" t="s">
        <v>517</v>
      </c>
      <c r="D36" s="88">
        <f>+'Matriz de riesgos'!I37</f>
        <v>10</v>
      </c>
      <c r="E36" s="25">
        <v>1</v>
      </c>
      <c r="F36" s="25">
        <v>1</v>
      </c>
      <c r="G36" s="25">
        <v>0</v>
      </c>
      <c r="H36" s="25">
        <v>1</v>
      </c>
      <c r="I36" s="25">
        <v>1</v>
      </c>
      <c r="J36" s="25">
        <f t="shared" si="0"/>
        <v>4</v>
      </c>
      <c r="K36" s="64">
        <f>+'Matriz de riesgos'!K37</f>
        <v>40</v>
      </c>
      <c r="L36" s="93" t="str" cm="1">
        <f t="array" ref="L36">_xlfn.IFS(K36&lt;=0,"No aplica",K36&lt;=39,"Débil",K36&lt;=59,"Necesita mejora",K36&lt;=79,"Aceptable",K36&lt;=100,"Fuerte")</f>
        <v>Necesita mejora</v>
      </c>
      <c r="M36" s="25" t="s">
        <v>89</v>
      </c>
      <c r="N36" s="65" t="s">
        <v>141</v>
      </c>
      <c r="O36" s="65" t="s">
        <v>141</v>
      </c>
      <c r="P36" s="65" t="s">
        <v>141</v>
      </c>
      <c r="Q36" s="65" t="s">
        <v>141</v>
      </c>
      <c r="R36" s="65"/>
      <c r="S36" s="160"/>
    </row>
    <row r="37" spans="1:19" ht="111.75" customHeight="1" x14ac:dyDescent="0.2">
      <c r="A37" s="72" t="s">
        <v>70</v>
      </c>
      <c r="B37" s="28" t="s">
        <v>499</v>
      </c>
      <c r="C37" s="73" t="s">
        <v>518</v>
      </c>
      <c r="D37" s="88">
        <f>+'Matriz de riesgos'!I38</f>
        <v>10</v>
      </c>
      <c r="E37" s="25">
        <v>1</v>
      </c>
      <c r="F37" s="25">
        <v>1</v>
      </c>
      <c r="G37" s="25">
        <v>0</v>
      </c>
      <c r="H37" s="25">
        <v>1</v>
      </c>
      <c r="I37" s="25">
        <v>1</v>
      </c>
      <c r="J37" s="25">
        <f t="shared" si="0"/>
        <v>4</v>
      </c>
      <c r="K37" s="64">
        <f>+'Matriz de riesgos'!K38</f>
        <v>40</v>
      </c>
      <c r="L37" s="93" t="str" cm="1">
        <f t="array" ref="L37">_xlfn.IFS(K37&lt;=0,"No aplica",K37&lt;=39,"Débil",K37&lt;=59,"Necesita mejora",K37&lt;=79,"Aceptable",K37&lt;=100,"Fuerte")</f>
        <v>Necesita mejora</v>
      </c>
      <c r="M37" s="25" t="s">
        <v>89</v>
      </c>
      <c r="N37" s="65" t="s">
        <v>141</v>
      </c>
      <c r="O37" s="65" t="s">
        <v>141</v>
      </c>
      <c r="P37" s="65" t="s">
        <v>141</v>
      </c>
      <c r="Q37" s="65" t="s">
        <v>141</v>
      </c>
      <c r="R37" s="65"/>
      <c r="S37" s="160"/>
    </row>
    <row r="38" spans="1:19" ht="111.75" customHeight="1" x14ac:dyDescent="0.2">
      <c r="A38" s="72" t="s">
        <v>70</v>
      </c>
      <c r="B38" s="28" t="s">
        <v>500</v>
      </c>
      <c r="C38" s="73" t="s">
        <v>519</v>
      </c>
      <c r="D38" s="88">
        <f>+'Matriz de riesgos'!I39</f>
        <v>15</v>
      </c>
      <c r="E38" s="25">
        <v>1</v>
      </c>
      <c r="F38" s="25">
        <v>1</v>
      </c>
      <c r="G38" s="25">
        <v>0</v>
      </c>
      <c r="H38" s="25">
        <v>1</v>
      </c>
      <c r="I38" s="25">
        <v>1</v>
      </c>
      <c r="J38" s="25">
        <f t="shared" si="0"/>
        <v>4</v>
      </c>
      <c r="K38" s="64">
        <f>+'Matriz de riesgos'!K39</f>
        <v>60</v>
      </c>
      <c r="L38" s="93" t="str" cm="1">
        <f t="array" ref="L38">_xlfn.IFS(K38&lt;=0,"No aplica",K38&lt;=39,"Débil",K38&lt;=59,"Necesita mejora",K38&lt;=79,"Aceptable",K38&lt;=100,"Fuerte")</f>
        <v>Aceptable</v>
      </c>
      <c r="M38" s="25" t="s">
        <v>89</v>
      </c>
      <c r="N38" s="65" t="s">
        <v>141</v>
      </c>
      <c r="O38" s="65" t="s">
        <v>141</v>
      </c>
      <c r="P38" s="65" t="s">
        <v>141</v>
      </c>
      <c r="Q38" s="65" t="s">
        <v>141</v>
      </c>
      <c r="R38" s="65"/>
      <c r="S38" s="160"/>
    </row>
    <row r="39" spans="1:19" ht="111.75" customHeight="1" x14ac:dyDescent="0.2">
      <c r="A39" s="72" t="s">
        <v>70</v>
      </c>
      <c r="B39" s="28" t="s">
        <v>501</v>
      </c>
      <c r="C39" s="73" t="s">
        <v>520</v>
      </c>
      <c r="D39" s="88">
        <f>+'Matriz de riesgos'!I40</f>
        <v>5</v>
      </c>
      <c r="E39" s="25">
        <v>1</v>
      </c>
      <c r="F39" s="25">
        <v>1</v>
      </c>
      <c r="G39" s="25">
        <v>0</v>
      </c>
      <c r="H39" s="25">
        <v>1</v>
      </c>
      <c r="I39" s="25">
        <v>1</v>
      </c>
      <c r="J39" s="25">
        <f t="shared" si="0"/>
        <v>4</v>
      </c>
      <c r="K39" s="64">
        <f>+'Matriz de riesgos'!K40</f>
        <v>20</v>
      </c>
      <c r="L39" s="93" t="str" cm="1">
        <f t="array" ref="L39">_xlfn.IFS(K39&lt;=0,"No aplica",K39&lt;=39,"Débil",K39&lt;=59,"Necesita mejora",K39&lt;=79,"Aceptable",K39&lt;=100,"Fuerte")</f>
        <v>Débil</v>
      </c>
      <c r="M39" s="25" t="s">
        <v>89</v>
      </c>
      <c r="N39" s="65"/>
      <c r="O39" s="65"/>
      <c r="P39" s="65"/>
      <c r="Q39" s="65"/>
      <c r="R39" s="65"/>
      <c r="S39" s="160"/>
    </row>
    <row r="40" spans="1:19" ht="111.75" customHeight="1" x14ac:dyDescent="0.2">
      <c r="A40" s="72" t="s">
        <v>70</v>
      </c>
      <c r="B40" s="28" t="s">
        <v>502</v>
      </c>
      <c r="C40" s="73" t="s">
        <v>521</v>
      </c>
      <c r="D40" s="88">
        <f>+'Matriz de riesgos'!I41</f>
        <v>15</v>
      </c>
      <c r="E40" s="25">
        <v>1</v>
      </c>
      <c r="F40" s="25">
        <v>1</v>
      </c>
      <c r="G40" s="25">
        <v>0</v>
      </c>
      <c r="H40" s="25">
        <v>1</v>
      </c>
      <c r="I40" s="25">
        <v>1</v>
      </c>
      <c r="J40" s="25">
        <f t="shared" si="0"/>
        <v>4</v>
      </c>
      <c r="K40" s="64">
        <f>+'Matriz de riesgos'!K41</f>
        <v>60</v>
      </c>
      <c r="L40" s="93" t="str" cm="1">
        <f t="array" ref="L40">_xlfn.IFS(K40&lt;=0,"No aplica",K40&lt;=39,"Débil",K40&lt;=59,"Necesita mejora",K40&lt;=79,"Aceptable",K40&lt;=100,"Fuerte")</f>
        <v>Aceptable</v>
      </c>
      <c r="M40" s="25" t="s">
        <v>89</v>
      </c>
      <c r="N40" s="65" t="s">
        <v>141</v>
      </c>
      <c r="O40" s="65" t="s">
        <v>141</v>
      </c>
      <c r="P40" s="65" t="s">
        <v>141</v>
      </c>
      <c r="Q40" s="65" t="s">
        <v>141</v>
      </c>
      <c r="R40" s="65"/>
      <c r="S40" s="160"/>
    </row>
    <row r="41" spans="1:19" ht="111.75" customHeight="1" x14ac:dyDescent="0.2">
      <c r="A41" s="72" t="s">
        <v>164</v>
      </c>
      <c r="B41" s="28" t="s">
        <v>1109</v>
      </c>
      <c r="C41" s="73" t="s">
        <v>522</v>
      </c>
      <c r="D41" s="88">
        <f>+'Matriz de riesgos'!I42</f>
        <v>15</v>
      </c>
      <c r="E41" s="25">
        <v>1</v>
      </c>
      <c r="F41" s="25">
        <v>1</v>
      </c>
      <c r="G41" s="25">
        <v>1</v>
      </c>
      <c r="H41" s="25">
        <v>1</v>
      </c>
      <c r="I41" s="25">
        <v>1</v>
      </c>
      <c r="J41" s="25">
        <f t="shared" si="0"/>
        <v>5</v>
      </c>
      <c r="K41" s="64">
        <f>+'Matriz de riesgos'!K42</f>
        <v>75</v>
      </c>
      <c r="L41" s="93" t="str" cm="1">
        <f t="array" ref="L41">_xlfn.IFS(K41&lt;=0,"No aplica",K41&lt;=39,"Débil",K41&lt;=59,"Necesita mejora",K41&lt;=79,"Aceptable",K41&lt;=100,"Fuerte")</f>
        <v>Aceptable</v>
      </c>
      <c r="M41" s="25" t="s">
        <v>89</v>
      </c>
      <c r="N41" s="65" t="s">
        <v>140</v>
      </c>
      <c r="O41" s="65" t="s">
        <v>140</v>
      </c>
      <c r="P41" s="65" t="s">
        <v>141</v>
      </c>
      <c r="Q41" s="65" t="s">
        <v>141</v>
      </c>
      <c r="R41" s="65" t="s">
        <v>140</v>
      </c>
      <c r="S41" s="160" t="s">
        <v>1123</v>
      </c>
    </row>
    <row r="42" spans="1:19" ht="111.75" customHeight="1" x14ac:dyDescent="0.2">
      <c r="A42" s="72" t="s">
        <v>164</v>
      </c>
      <c r="B42" s="28" t="s">
        <v>1107</v>
      </c>
      <c r="C42" s="73" t="s">
        <v>523</v>
      </c>
      <c r="D42" s="88">
        <f>+'Matriz de riesgos'!I43</f>
        <v>15</v>
      </c>
      <c r="E42" s="25">
        <v>1</v>
      </c>
      <c r="F42" s="25">
        <v>1</v>
      </c>
      <c r="G42" s="25">
        <v>1</v>
      </c>
      <c r="H42" s="25">
        <v>1</v>
      </c>
      <c r="I42" s="25">
        <v>1</v>
      </c>
      <c r="J42" s="25">
        <f t="shared" si="0"/>
        <v>5</v>
      </c>
      <c r="K42" s="64">
        <f>+'Matriz de riesgos'!K43</f>
        <v>75</v>
      </c>
      <c r="L42" s="93" t="str" cm="1">
        <f t="array" ref="L42">_xlfn.IFS(K42&lt;=0,"No aplica",K42&lt;=39,"Débil",K42&lt;=59,"Necesita mejora",K42&lt;=79,"Aceptable",K42&lt;=100,"Fuerte")</f>
        <v>Aceptable</v>
      </c>
      <c r="M42" s="25" t="s">
        <v>1084</v>
      </c>
      <c r="N42" s="65"/>
      <c r="O42" s="65"/>
      <c r="P42" s="65"/>
      <c r="Q42" s="65"/>
      <c r="R42" s="65"/>
      <c r="S42" s="160" t="s">
        <v>1124</v>
      </c>
    </row>
    <row r="43" spans="1:19" ht="111.75" customHeight="1" x14ac:dyDescent="0.2">
      <c r="A43" s="72" t="s">
        <v>164</v>
      </c>
      <c r="B43" s="28" t="s">
        <v>1108</v>
      </c>
      <c r="C43" s="73" t="s">
        <v>524</v>
      </c>
      <c r="D43" s="88">
        <f>+'Matriz de riesgos'!I44</f>
        <v>10</v>
      </c>
      <c r="E43" s="25">
        <v>1</v>
      </c>
      <c r="F43" s="25">
        <v>1</v>
      </c>
      <c r="G43" s="25">
        <v>1</v>
      </c>
      <c r="H43" s="25">
        <v>1</v>
      </c>
      <c r="I43" s="25">
        <v>1</v>
      </c>
      <c r="J43" s="25">
        <f t="shared" si="0"/>
        <v>5</v>
      </c>
      <c r="K43" s="64">
        <f>+'Matriz de riesgos'!K44</f>
        <v>50</v>
      </c>
      <c r="L43" s="93" t="str" cm="1">
        <f t="array" ref="L43">_xlfn.IFS(K43&lt;=0,"No aplica",K43&lt;=39,"Débil",K43&lt;=59,"Necesita mejora",K43&lt;=79,"Aceptable",K43&lt;=100,"Fuerte")</f>
        <v>Necesita mejora</v>
      </c>
      <c r="M43" s="25" t="s">
        <v>1084</v>
      </c>
      <c r="N43" s="65"/>
      <c r="O43" s="65"/>
      <c r="P43" s="65"/>
      <c r="Q43" s="65"/>
      <c r="R43" s="65"/>
      <c r="S43" s="160" t="s">
        <v>1125</v>
      </c>
    </row>
    <row r="44" spans="1:19" ht="111.75" customHeight="1" x14ac:dyDescent="0.2">
      <c r="A44" s="72" t="s">
        <v>20</v>
      </c>
      <c r="B44" s="28" t="s">
        <v>541</v>
      </c>
      <c r="C44" s="73" t="s">
        <v>577</v>
      </c>
      <c r="D44" s="88">
        <f>+'Matriz de riesgos'!I45</f>
        <v>20</v>
      </c>
      <c r="E44" s="25">
        <v>0</v>
      </c>
      <c r="F44" s="25">
        <v>1</v>
      </c>
      <c r="G44" s="25">
        <v>1</v>
      </c>
      <c r="H44" s="25">
        <v>1</v>
      </c>
      <c r="I44" s="25">
        <v>1</v>
      </c>
      <c r="J44" s="25">
        <f t="shared" si="0"/>
        <v>4</v>
      </c>
      <c r="K44" s="64">
        <f>+'Matriz de riesgos'!K45</f>
        <v>80</v>
      </c>
      <c r="L44" s="93" t="str" cm="1">
        <f t="array" ref="L44">_xlfn.IFS(K44&lt;=0,"No aplica",K44&lt;=39,"Débil",K44&lt;=59,"Necesita mejora",K44&lt;=79,"Aceptable",K44&lt;=100,"Fuerte")</f>
        <v>Fuerte</v>
      </c>
      <c r="M44" s="25" t="s">
        <v>89</v>
      </c>
      <c r="N44" s="65"/>
      <c r="O44" s="65"/>
      <c r="P44" s="65"/>
      <c r="Q44" s="65"/>
      <c r="R44" s="65"/>
      <c r="S44" s="160"/>
    </row>
    <row r="45" spans="1:19" ht="111.75" customHeight="1" x14ac:dyDescent="0.2">
      <c r="A45" s="72" t="s">
        <v>20</v>
      </c>
      <c r="B45" s="28" t="s">
        <v>542</v>
      </c>
      <c r="C45" s="73" t="s">
        <v>578</v>
      </c>
      <c r="D45" s="88">
        <f>+'Matriz de riesgos'!I46</f>
        <v>15</v>
      </c>
      <c r="E45" s="25">
        <v>0</v>
      </c>
      <c r="F45" s="25">
        <v>1</v>
      </c>
      <c r="G45" s="25">
        <v>1</v>
      </c>
      <c r="H45" s="25">
        <v>1</v>
      </c>
      <c r="I45" s="25">
        <v>1</v>
      </c>
      <c r="J45" s="25">
        <f t="shared" si="0"/>
        <v>4</v>
      </c>
      <c r="K45" s="64">
        <f>+'Matriz de riesgos'!K46</f>
        <v>60</v>
      </c>
      <c r="L45" s="93" t="str" cm="1">
        <f t="array" ref="L45">_xlfn.IFS(K45&lt;=0,"No aplica",K45&lt;=39,"Débil",K45&lt;=59,"Necesita mejora",K45&lt;=79,"Aceptable",K45&lt;=100,"Fuerte")</f>
        <v>Aceptable</v>
      </c>
      <c r="M45" s="25" t="s">
        <v>89</v>
      </c>
      <c r="N45" s="65"/>
      <c r="O45" s="65"/>
      <c r="P45" s="65"/>
      <c r="Q45" s="65"/>
      <c r="R45" s="65"/>
      <c r="S45" s="160"/>
    </row>
    <row r="46" spans="1:19" ht="111.75" customHeight="1" x14ac:dyDescent="0.2">
      <c r="A46" s="72" t="s">
        <v>20</v>
      </c>
      <c r="B46" s="28" t="s">
        <v>543</v>
      </c>
      <c r="C46" s="73" t="s">
        <v>579</v>
      </c>
      <c r="D46" s="88">
        <f>+'Matriz de riesgos'!I47</f>
        <v>15</v>
      </c>
      <c r="E46" s="25">
        <v>1</v>
      </c>
      <c r="F46" s="25">
        <v>1</v>
      </c>
      <c r="G46" s="25">
        <v>1</v>
      </c>
      <c r="H46" s="25">
        <v>1</v>
      </c>
      <c r="I46" s="25">
        <v>1</v>
      </c>
      <c r="J46" s="25">
        <f t="shared" si="0"/>
        <v>5</v>
      </c>
      <c r="K46" s="64">
        <f>+'Matriz de riesgos'!K47</f>
        <v>75</v>
      </c>
      <c r="L46" s="93" t="str" cm="1">
        <f t="array" ref="L46">_xlfn.IFS(K46&lt;=0,"No aplica",K46&lt;=39,"Débil",K46&lt;=59,"Necesita mejora",K46&lt;=79,"Aceptable",K46&lt;=100,"Fuerte")</f>
        <v>Aceptable</v>
      </c>
      <c r="M46" s="25" t="s">
        <v>89</v>
      </c>
      <c r="N46" s="65"/>
      <c r="O46" s="65"/>
      <c r="P46" s="65"/>
      <c r="Q46" s="65"/>
      <c r="R46" s="65"/>
      <c r="S46" s="160"/>
    </row>
    <row r="47" spans="1:19" ht="111.75" customHeight="1" x14ac:dyDescent="0.2">
      <c r="A47" s="72" t="s">
        <v>20</v>
      </c>
      <c r="B47" s="28" t="s">
        <v>544</v>
      </c>
      <c r="C47" s="73" t="s">
        <v>580</v>
      </c>
      <c r="D47" s="88">
        <f>+'Matriz de riesgos'!I48</f>
        <v>10</v>
      </c>
      <c r="E47" s="25">
        <v>1</v>
      </c>
      <c r="F47" s="25">
        <v>1</v>
      </c>
      <c r="G47" s="25">
        <v>0</v>
      </c>
      <c r="H47" s="25">
        <v>1</v>
      </c>
      <c r="I47" s="25">
        <v>1</v>
      </c>
      <c r="J47" s="25">
        <f t="shared" si="0"/>
        <v>4</v>
      </c>
      <c r="K47" s="64">
        <f>+'Matriz de riesgos'!K48</f>
        <v>40</v>
      </c>
      <c r="L47" s="93" t="str" cm="1">
        <f t="array" ref="L47">_xlfn.IFS(K47&lt;=0,"No aplica",K47&lt;=39,"Débil",K47&lt;=59,"Necesita mejora",K47&lt;=79,"Aceptable",K47&lt;=100,"Fuerte")</f>
        <v>Necesita mejora</v>
      </c>
      <c r="M47" s="25" t="s">
        <v>89</v>
      </c>
      <c r="N47" s="65"/>
      <c r="O47" s="65"/>
      <c r="P47" s="65"/>
      <c r="Q47" s="65"/>
      <c r="R47" s="65"/>
      <c r="S47" s="160"/>
    </row>
    <row r="48" spans="1:19" ht="111.75" customHeight="1" x14ac:dyDescent="0.2">
      <c r="A48" s="72" t="s">
        <v>20</v>
      </c>
      <c r="B48" s="28" t="s">
        <v>545</v>
      </c>
      <c r="C48" s="73" t="s">
        <v>581</v>
      </c>
      <c r="D48" s="88">
        <f>+'Matriz de riesgos'!I49</f>
        <v>10</v>
      </c>
      <c r="E48" s="25">
        <v>1</v>
      </c>
      <c r="F48" s="25">
        <v>1</v>
      </c>
      <c r="G48" s="25">
        <v>0</v>
      </c>
      <c r="H48" s="25">
        <v>1</v>
      </c>
      <c r="I48" s="25">
        <v>1</v>
      </c>
      <c r="J48" s="25">
        <f t="shared" si="0"/>
        <v>4</v>
      </c>
      <c r="K48" s="64">
        <f>+'Matriz de riesgos'!K49</f>
        <v>40</v>
      </c>
      <c r="L48" s="93" t="str" cm="1">
        <f t="array" ref="L48">_xlfn.IFS(K48&lt;=0,"No aplica",K48&lt;=39,"Débil",K48&lt;=59,"Necesita mejora",K48&lt;=79,"Aceptable",K48&lt;=100,"Fuerte")</f>
        <v>Necesita mejora</v>
      </c>
      <c r="M48" s="25" t="s">
        <v>89</v>
      </c>
      <c r="N48" s="65"/>
      <c r="O48" s="65"/>
      <c r="P48" s="65"/>
      <c r="Q48" s="65"/>
      <c r="R48" s="65"/>
      <c r="S48" s="160"/>
    </row>
    <row r="49" spans="1:19" ht="111.75" customHeight="1" x14ac:dyDescent="0.2">
      <c r="A49" s="72" t="s">
        <v>20</v>
      </c>
      <c r="B49" s="28" t="s">
        <v>546</v>
      </c>
      <c r="C49" s="73" t="s">
        <v>582</v>
      </c>
      <c r="D49" s="88">
        <f>+'Matriz de riesgos'!I50</f>
        <v>15</v>
      </c>
      <c r="E49" s="25">
        <v>1</v>
      </c>
      <c r="F49" s="25">
        <v>1</v>
      </c>
      <c r="G49" s="25">
        <v>1</v>
      </c>
      <c r="H49" s="25">
        <v>1</v>
      </c>
      <c r="I49" s="25">
        <v>1</v>
      </c>
      <c r="J49" s="25">
        <f t="shared" si="0"/>
        <v>5</v>
      </c>
      <c r="K49" s="64">
        <f>+'Matriz de riesgos'!K50</f>
        <v>75</v>
      </c>
      <c r="L49" s="93" t="str" cm="1">
        <f t="array" ref="L49">_xlfn.IFS(K49&lt;=0,"No aplica",K49&lt;=39,"Débil",K49&lt;=59,"Necesita mejora",K49&lt;=79,"Aceptable",K49&lt;=100,"Fuerte")</f>
        <v>Aceptable</v>
      </c>
      <c r="M49" s="25" t="s">
        <v>89</v>
      </c>
      <c r="N49" s="65"/>
      <c r="O49" s="65"/>
      <c r="P49" s="65"/>
      <c r="Q49" s="65"/>
      <c r="R49" s="65"/>
      <c r="S49" s="160"/>
    </row>
    <row r="50" spans="1:19" ht="111.75" customHeight="1" x14ac:dyDescent="0.2">
      <c r="A50" s="72" t="s">
        <v>20</v>
      </c>
      <c r="B50" s="28" t="s">
        <v>547</v>
      </c>
      <c r="C50" s="73" t="s">
        <v>583</v>
      </c>
      <c r="D50" s="88">
        <f>+'Matriz de riesgos'!I51</f>
        <v>10</v>
      </c>
      <c r="E50" s="25">
        <v>1</v>
      </c>
      <c r="F50" s="25">
        <v>1</v>
      </c>
      <c r="G50" s="25">
        <v>0</v>
      </c>
      <c r="H50" s="25">
        <v>1</v>
      </c>
      <c r="I50" s="25">
        <v>1</v>
      </c>
      <c r="J50" s="25">
        <f t="shared" si="0"/>
        <v>4</v>
      </c>
      <c r="K50" s="64">
        <f>+'Matriz de riesgos'!K51</f>
        <v>40</v>
      </c>
      <c r="L50" s="93" t="str" cm="1">
        <f t="array" ref="L50">_xlfn.IFS(K50&lt;=0,"No aplica",K50&lt;=39,"Débil",K50&lt;=59,"Necesita mejora",K50&lt;=79,"Aceptable",K50&lt;=100,"Fuerte")</f>
        <v>Necesita mejora</v>
      </c>
      <c r="M50" s="25" t="s">
        <v>89</v>
      </c>
      <c r="N50" s="65"/>
      <c r="O50" s="65"/>
      <c r="P50" s="65"/>
      <c r="Q50" s="65"/>
      <c r="R50" s="65"/>
      <c r="S50" s="160"/>
    </row>
    <row r="51" spans="1:19" ht="111.75" customHeight="1" x14ac:dyDescent="0.2">
      <c r="A51" s="72" t="s">
        <v>20</v>
      </c>
      <c r="B51" s="28" t="s">
        <v>548</v>
      </c>
      <c r="C51" s="73" t="s">
        <v>584</v>
      </c>
      <c r="D51" s="88">
        <f>+'Matriz de riesgos'!I52</f>
        <v>10</v>
      </c>
      <c r="E51" s="25">
        <v>1</v>
      </c>
      <c r="F51" s="25">
        <v>1</v>
      </c>
      <c r="G51" s="25">
        <v>0</v>
      </c>
      <c r="H51" s="25">
        <v>1</v>
      </c>
      <c r="I51" s="25">
        <v>1</v>
      </c>
      <c r="J51" s="25">
        <f t="shared" si="0"/>
        <v>4</v>
      </c>
      <c r="K51" s="64">
        <f>+'Matriz de riesgos'!K52</f>
        <v>40</v>
      </c>
      <c r="L51" s="93" t="str" cm="1">
        <f t="array" ref="L51">_xlfn.IFS(K51&lt;=0,"No aplica",K51&lt;=39,"Débil",K51&lt;=59,"Necesita mejora",K51&lt;=79,"Aceptable",K51&lt;=100,"Fuerte")</f>
        <v>Necesita mejora</v>
      </c>
      <c r="M51" s="25" t="s">
        <v>174</v>
      </c>
      <c r="N51" s="65"/>
      <c r="O51" s="65"/>
      <c r="P51" s="65"/>
      <c r="Q51" s="65"/>
      <c r="R51" s="65"/>
      <c r="S51" s="160" t="s">
        <v>1086</v>
      </c>
    </row>
    <row r="52" spans="1:19" ht="111.75" customHeight="1" x14ac:dyDescent="0.2">
      <c r="A52" s="72" t="s">
        <v>20</v>
      </c>
      <c r="B52" s="28" t="s">
        <v>549</v>
      </c>
      <c r="C52" s="73" t="s">
        <v>585</v>
      </c>
      <c r="D52" s="88">
        <f>+'Matriz de riesgos'!I53</f>
        <v>15</v>
      </c>
      <c r="E52" s="25">
        <v>0</v>
      </c>
      <c r="F52" s="25">
        <v>0</v>
      </c>
      <c r="G52" s="25">
        <v>0</v>
      </c>
      <c r="H52" s="25">
        <v>1</v>
      </c>
      <c r="I52" s="25">
        <v>0</v>
      </c>
      <c r="J52" s="25">
        <f t="shared" si="0"/>
        <v>1</v>
      </c>
      <c r="K52" s="64">
        <f>+'Matriz de riesgos'!K53</f>
        <v>45</v>
      </c>
      <c r="L52" s="93" t="str" cm="1">
        <f t="array" ref="L52">_xlfn.IFS(K52&lt;=0,"No aplica",K52&lt;=39,"Débil",K52&lt;=59,"Necesita mejora",K52&lt;=79,"Aceptable",K52&lt;=100,"Fuerte")</f>
        <v>Necesita mejora</v>
      </c>
      <c r="M52" s="25" t="s">
        <v>89</v>
      </c>
      <c r="N52" s="65"/>
      <c r="O52" s="65"/>
      <c r="P52" s="65"/>
      <c r="Q52" s="65"/>
      <c r="R52" s="65"/>
      <c r="S52" s="160"/>
    </row>
    <row r="53" spans="1:19" ht="111.75" customHeight="1" x14ac:dyDescent="0.2">
      <c r="A53" s="72" t="s">
        <v>20</v>
      </c>
      <c r="B53" s="28" t="s">
        <v>550</v>
      </c>
      <c r="C53" s="73" t="s">
        <v>586</v>
      </c>
      <c r="D53" s="88">
        <f>+'Matriz de riesgos'!I54</f>
        <v>10</v>
      </c>
      <c r="E53" s="25">
        <v>1</v>
      </c>
      <c r="F53" s="25">
        <v>0</v>
      </c>
      <c r="G53" s="25">
        <v>1</v>
      </c>
      <c r="H53" s="25">
        <v>1</v>
      </c>
      <c r="I53" s="25">
        <v>1</v>
      </c>
      <c r="J53" s="25">
        <f t="shared" si="0"/>
        <v>4</v>
      </c>
      <c r="K53" s="64">
        <f>+'Matriz de riesgos'!K54</f>
        <v>40</v>
      </c>
      <c r="L53" s="93" t="str" cm="1">
        <f t="array" ref="L53">_xlfn.IFS(K53&lt;=0,"No aplica",K53&lt;=39,"Débil",K53&lt;=59,"Necesita mejora",K53&lt;=79,"Aceptable",K53&lt;=100,"Fuerte")</f>
        <v>Necesita mejora</v>
      </c>
      <c r="M53" s="25" t="s">
        <v>89</v>
      </c>
      <c r="N53" s="65"/>
      <c r="O53" s="65"/>
      <c r="P53" s="65"/>
      <c r="Q53" s="65"/>
      <c r="R53" s="65"/>
      <c r="S53" s="160"/>
    </row>
    <row r="54" spans="1:19" ht="111.75" customHeight="1" x14ac:dyDescent="0.2">
      <c r="A54" s="72" t="s">
        <v>20</v>
      </c>
      <c r="B54" s="28" t="s">
        <v>551</v>
      </c>
      <c r="C54" s="73" t="s">
        <v>587</v>
      </c>
      <c r="D54" s="88">
        <f>+'Matriz de riesgos'!I55</f>
        <v>10</v>
      </c>
      <c r="E54" s="25">
        <v>1</v>
      </c>
      <c r="F54" s="25">
        <v>0</v>
      </c>
      <c r="G54" s="25">
        <v>1</v>
      </c>
      <c r="H54" s="25">
        <v>1</v>
      </c>
      <c r="I54" s="25">
        <v>1</v>
      </c>
      <c r="J54" s="25">
        <f t="shared" si="0"/>
        <v>4</v>
      </c>
      <c r="K54" s="64">
        <f>+'Matriz de riesgos'!K55</f>
        <v>40</v>
      </c>
      <c r="L54" s="93" t="str" cm="1">
        <f t="array" ref="L54">_xlfn.IFS(K54&lt;=0,"No aplica",K54&lt;=39,"Débil",K54&lt;=59,"Necesita mejora",K54&lt;=79,"Aceptable",K54&lt;=100,"Fuerte")</f>
        <v>Necesita mejora</v>
      </c>
      <c r="M54" s="25" t="s">
        <v>89</v>
      </c>
      <c r="N54" s="65"/>
      <c r="O54" s="65"/>
      <c r="P54" s="65"/>
      <c r="Q54" s="65"/>
      <c r="R54" s="65"/>
      <c r="S54" s="160"/>
    </row>
    <row r="55" spans="1:19" ht="111.75" customHeight="1" x14ac:dyDescent="0.2">
      <c r="A55" s="72" t="s">
        <v>20</v>
      </c>
      <c r="B55" s="28" t="s">
        <v>552</v>
      </c>
      <c r="C55" s="73" t="s">
        <v>588</v>
      </c>
      <c r="D55" s="88">
        <f>+'Matriz de riesgos'!I56</f>
        <v>15</v>
      </c>
      <c r="E55" s="25">
        <v>1</v>
      </c>
      <c r="F55" s="25">
        <v>0</v>
      </c>
      <c r="G55" s="25">
        <v>1</v>
      </c>
      <c r="H55" s="25">
        <v>1</v>
      </c>
      <c r="I55" s="25">
        <v>1</v>
      </c>
      <c r="J55" s="25">
        <f t="shared" si="0"/>
        <v>4</v>
      </c>
      <c r="K55" s="64">
        <f>+'Matriz de riesgos'!K56</f>
        <v>60</v>
      </c>
      <c r="L55" s="93" t="str" cm="1">
        <f t="array" ref="L55">_xlfn.IFS(K55&lt;=0,"No aplica",K55&lt;=39,"Débil",K55&lt;=59,"Necesita mejora",K55&lt;=79,"Aceptable",K55&lt;=100,"Fuerte")</f>
        <v>Aceptable</v>
      </c>
      <c r="M55" s="25" t="s">
        <v>89</v>
      </c>
      <c r="N55" s="65"/>
      <c r="O55" s="65"/>
      <c r="P55" s="65"/>
      <c r="Q55" s="65"/>
      <c r="R55" s="65"/>
      <c r="S55" s="160"/>
    </row>
    <row r="56" spans="1:19" ht="111.75" customHeight="1" x14ac:dyDescent="0.2">
      <c r="A56" s="72" t="s">
        <v>166</v>
      </c>
      <c r="B56" s="28" t="s">
        <v>620</v>
      </c>
      <c r="C56" s="73" t="s">
        <v>632</v>
      </c>
      <c r="D56" s="88">
        <f>+'Matriz de riesgos'!I57</f>
        <v>20</v>
      </c>
      <c r="E56" s="25">
        <v>1</v>
      </c>
      <c r="F56" s="25">
        <v>0</v>
      </c>
      <c r="G56" s="25">
        <v>1</v>
      </c>
      <c r="H56" s="25">
        <v>1</v>
      </c>
      <c r="I56" s="25">
        <v>1</v>
      </c>
      <c r="J56" s="25">
        <f t="shared" si="0"/>
        <v>4</v>
      </c>
      <c r="K56" s="64">
        <f>+'Matriz de riesgos'!K57</f>
        <v>80</v>
      </c>
      <c r="L56" s="93" t="str" cm="1">
        <f t="array" ref="L56">_xlfn.IFS(K56&lt;=0,"No aplica",K56&lt;=39,"Débil",K56&lt;=59,"Necesita mejora",K56&lt;=79,"Aceptable",K56&lt;=100,"Fuerte")</f>
        <v>Fuerte</v>
      </c>
      <c r="M56" s="25" t="s">
        <v>89</v>
      </c>
      <c r="N56" s="65"/>
      <c r="O56" s="65"/>
      <c r="P56" s="65"/>
      <c r="Q56" s="65"/>
      <c r="R56" s="65"/>
      <c r="S56" s="160"/>
    </row>
    <row r="57" spans="1:19" ht="111.75" customHeight="1" x14ac:dyDescent="0.2">
      <c r="A57" s="72" t="s">
        <v>166</v>
      </c>
      <c r="B57" s="28" t="s">
        <v>621</v>
      </c>
      <c r="C57" s="73" t="s">
        <v>633</v>
      </c>
      <c r="D57" s="88">
        <f>+'Matriz de riesgos'!I58</f>
        <v>15</v>
      </c>
      <c r="E57" s="25">
        <v>1</v>
      </c>
      <c r="F57" s="25">
        <v>1</v>
      </c>
      <c r="G57" s="25">
        <v>1</v>
      </c>
      <c r="H57" s="25">
        <v>1</v>
      </c>
      <c r="I57" s="25">
        <v>1</v>
      </c>
      <c r="J57" s="25">
        <f t="shared" si="0"/>
        <v>5</v>
      </c>
      <c r="K57" s="64">
        <f>+'Matriz de riesgos'!K58</f>
        <v>75</v>
      </c>
      <c r="L57" s="93" t="str" cm="1">
        <f t="array" ref="L57">_xlfn.IFS(K57&lt;=0,"No aplica",K57&lt;=39,"Débil",K57&lt;=59,"Necesita mejora",K57&lt;=79,"Aceptable",K57&lt;=100,"Fuerte")</f>
        <v>Aceptable</v>
      </c>
      <c r="M57" s="25" t="s">
        <v>174</v>
      </c>
      <c r="N57" s="65"/>
      <c r="O57" s="65"/>
      <c r="P57" s="65"/>
      <c r="Q57" s="65"/>
      <c r="R57" s="65"/>
      <c r="S57" s="160" t="s">
        <v>1126</v>
      </c>
    </row>
    <row r="58" spans="1:19" ht="111.75" customHeight="1" x14ac:dyDescent="0.2">
      <c r="A58" s="72" t="s">
        <v>166</v>
      </c>
      <c r="B58" s="28" t="s">
        <v>622</v>
      </c>
      <c r="C58" s="73" t="s">
        <v>634</v>
      </c>
      <c r="D58" s="88">
        <f>+'Matriz de riesgos'!I59</f>
        <v>15</v>
      </c>
      <c r="E58" s="25">
        <v>1</v>
      </c>
      <c r="F58" s="25">
        <v>1</v>
      </c>
      <c r="G58" s="25">
        <v>1</v>
      </c>
      <c r="H58" s="25">
        <v>1</v>
      </c>
      <c r="I58" s="25">
        <v>1</v>
      </c>
      <c r="J58" s="25">
        <f t="shared" si="0"/>
        <v>5</v>
      </c>
      <c r="K58" s="64">
        <f>+'Matriz de riesgos'!K59</f>
        <v>75</v>
      </c>
      <c r="L58" s="93" t="str" cm="1">
        <f t="array" ref="L58">_xlfn.IFS(K58&lt;=0,"No aplica",K58&lt;=39,"Débil",K58&lt;=59,"Necesita mejora",K58&lt;=79,"Aceptable",K58&lt;=100,"Fuerte")</f>
        <v>Aceptable</v>
      </c>
      <c r="M58" s="25" t="s">
        <v>89</v>
      </c>
      <c r="N58" s="65"/>
      <c r="O58" s="65"/>
      <c r="P58" s="65"/>
      <c r="Q58" s="65"/>
      <c r="R58" s="65"/>
      <c r="S58" s="160"/>
    </row>
    <row r="59" spans="1:19" ht="111.75" customHeight="1" x14ac:dyDescent="0.2">
      <c r="A59" s="72" t="s">
        <v>166</v>
      </c>
      <c r="B59" s="28" t="s">
        <v>623</v>
      </c>
      <c r="C59" s="73" t="s">
        <v>635</v>
      </c>
      <c r="D59" s="88">
        <f>+'Matriz de riesgos'!I60</f>
        <v>15</v>
      </c>
      <c r="E59" s="25">
        <v>1</v>
      </c>
      <c r="F59" s="25">
        <v>1</v>
      </c>
      <c r="G59" s="25">
        <v>1</v>
      </c>
      <c r="H59" s="25">
        <v>0</v>
      </c>
      <c r="I59" s="25">
        <v>1</v>
      </c>
      <c r="J59" s="25">
        <f t="shared" si="0"/>
        <v>4</v>
      </c>
      <c r="K59" s="64">
        <f>+'Matriz de riesgos'!K60</f>
        <v>60</v>
      </c>
      <c r="L59" s="93" t="str" cm="1">
        <f t="array" ref="L59">_xlfn.IFS(K59&lt;=0,"No aplica",K59&lt;=39,"Débil",K59&lt;=59,"Necesita mejora",K59&lt;=79,"Aceptable",K59&lt;=100,"Fuerte")</f>
        <v>Aceptable</v>
      </c>
      <c r="M59" s="25" t="s">
        <v>89</v>
      </c>
      <c r="N59" s="65"/>
      <c r="O59" s="65"/>
      <c r="P59" s="65"/>
      <c r="Q59" s="65"/>
      <c r="R59" s="65"/>
      <c r="S59" s="160"/>
    </row>
    <row r="60" spans="1:19" ht="111.75" customHeight="1" x14ac:dyDescent="0.2">
      <c r="A60" s="72" t="s">
        <v>20</v>
      </c>
      <c r="B60" s="28" t="s">
        <v>647</v>
      </c>
      <c r="C60" s="73" t="s">
        <v>665</v>
      </c>
      <c r="D60" s="88">
        <f>+'Matriz de riesgos'!I61</f>
        <v>10</v>
      </c>
      <c r="E60" s="25">
        <v>1</v>
      </c>
      <c r="F60" s="25">
        <v>0</v>
      </c>
      <c r="G60" s="25">
        <v>1</v>
      </c>
      <c r="H60" s="25">
        <v>1</v>
      </c>
      <c r="I60" s="25">
        <v>1</v>
      </c>
      <c r="J60" s="25">
        <f t="shared" si="0"/>
        <v>4</v>
      </c>
      <c r="K60" s="64">
        <f>+'Matriz de riesgos'!K61</f>
        <v>40</v>
      </c>
      <c r="L60" s="93" t="str" cm="1">
        <f t="array" ref="L60">_xlfn.IFS(K60&lt;=0,"No aplica",K60&lt;=39,"Débil",K60&lt;=59,"Necesita mejora",K60&lt;=79,"Aceptable",K60&lt;=100,"Fuerte")</f>
        <v>Necesita mejora</v>
      </c>
      <c r="M60" s="25" t="s">
        <v>89</v>
      </c>
      <c r="N60" s="65"/>
      <c r="O60" s="65"/>
      <c r="P60" s="65"/>
      <c r="Q60" s="65"/>
      <c r="R60" s="65"/>
      <c r="S60" s="160"/>
    </row>
    <row r="61" spans="1:19" ht="111.75" customHeight="1" x14ac:dyDescent="0.2">
      <c r="A61" s="72" t="s">
        <v>119</v>
      </c>
      <c r="B61" s="28" t="s">
        <v>648</v>
      </c>
      <c r="C61" s="73" t="s">
        <v>666</v>
      </c>
      <c r="D61" s="88">
        <f>+'Matriz de riesgos'!I62</f>
        <v>10</v>
      </c>
      <c r="E61" s="25">
        <v>1</v>
      </c>
      <c r="F61" s="25">
        <v>0</v>
      </c>
      <c r="G61" s="25">
        <v>1</v>
      </c>
      <c r="H61" s="25">
        <v>1</v>
      </c>
      <c r="I61" s="25">
        <v>1</v>
      </c>
      <c r="J61" s="25">
        <f t="shared" si="0"/>
        <v>4</v>
      </c>
      <c r="K61" s="64">
        <f>+'Matriz de riesgos'!K62</f>
        <v>40</v>
      </c>
      <c r="L61" s="93" t="str" cm="1">
        <f t="array" ref="L61">_xlfn.IFS(K61&lt;=0,"No aplica",K61&lt;=39,"Débil",K61&lt;=59,"Necesita mejora",K61&lt;=79,"Aceptable",K61&lt;=100,"Fuerte")</f>
        <v>Necesita mejora</v>
      </c>
      <c r="M61" s="25" t="s">
        <v>89</v>
      </c>
      <c r="N61" s="65"/>
      <c r="O61" s="65"/>
      <c r="P61" s="65"/>
      <c r="Q61" s="65"/>
      <c r="R61" s="65"/>
      <c r="S61" s="160"/>
    </row>
    <row r="62" spans="1:19" ht="111.75" customHeight="1" x14ac:dyDescent="0.2">
      <c r="A62" s="72" t="s">
        <v>166</v>
      </c>
      <c r="B62" s="28" t="s">
        <v>649</v>
      </c>
      <c r="C62" s="73" t="s">
        <v>667</v>
      </c>
      <c r="D62" s="88">
        <f>+'Matriz de riesgos'!I63</f>
        <v>10</v>
      </c>
      <c r="E62" s="25">
        <v>1</v>
      </c>
      <c r="F62" s="25">
        <v>1</v>
      </c>
      <c r="G62" s="25">
        <v>0</v>
      </c>
      <c r="H62" s="25">
        <v>1</v>
      </c>
      <c r="I62" s="25">
        <v>1</v>
      </c>
      <c r="J62" s="25">
        <f t="shared" si="0"/>
        <v>4</v>
      </c>
      <c r="K62" s="64">
        <f>+'Matriz de riesgos'!K63</f>
        <v>40</v>
      </c>
      <c r="L62" s="93" t="str" cm="1">
        <f t="array" ref="L62">_xlfn.IFS(K62&lt;=0,"No aplica",K62&lt;=39,"Débil",K62&lt;=59,"Necesita mejora",K62&lt;=79,"Aceptable",K62&lt;=100,"Fuerte")</f>
        <v>Necesita mejora</v>
      </c>
      <c r="M62" s="25" t="s">
        <v>89</v>
      </c>
      <c r="N62" s="65"/>
      <c r="O62" s="65"/>
      <c r="P62" s="65"/>
      <c r="Q62" s="65"/>
      <c r="R62" s="65"/>
      <c r="S62" s="160"/>
    </row>
    <row r="63" spans="1:19" ht="111.75" customHeight="1" x14ac:dyDescent="0.2">
      <c r="A63" s="72" t="s">
        <v>166</v>
      </c>
      <c r="B63" s="28" t="s">
        <v>650</v>
      </c>
      <c r="C63" s="73" t="s">
        <v>668</v>
      </c>
      <c r="D63" s="88">
        <f>+'Matriz de riesgos'!I64</f>
        <v>10</v>
      </c>
      <c r="E63" s="25">
        <v>1</v>
      </c>
      <c r="F63" s="25">
        <v>1</v>
      </c>
      <c r="G63" s="25">
        <v>0</v>
      </c>
      <c r="H63" s="25">
        <v>1</v>
      </c>
      <c r="I63" s="25">
        <v>1</v>
      </c>
      <c r="J63" s="25">
        <f t="shared" si="0"/>
        <v>4</v>
      </c>
      <c r="K63" s="64">
        <f>+'Matriz de riesgos'!K64</f>
        <v>40</v>
      </c>
      <c r="L63" s="93" t="str" cm="1">
        <f t="array" ref="L63">_xlfn.IFS(K63&lt;=0,"No aplica",K63&lt;=39,"Débil",K63&lt;=59,"Necesita mejora",K63&lt;=79,"Aceptable",K63&lt;=100,"Fuerte")</f>
        <v>Necesita mejora</v>
      </c>
      <c r="M63" s="25" t="s">
        <v>89</v>
      </c>
      <c r="N63" s="65"/>
      <c r="O63" s="65"/>
      <c r="P63" s="65"/>
      <c r="Q63" s="65"/>
      <c r="R63" s="65"/>
      <c r="S63" s="160"/>
    </row>
    <row r="64" spans="1:19" ht="111.75" customHeight="1" x14ac:dyDescent="0.2">
      <c r="A64" s="72" t="s">
        <v>166</v>
      </c>
      <c r="B64" s="28" t="s">
        <v>651</v>
      </c>
      <c r="C64" s="73" t="s">
        <v>669</v>
      </c>
      <c r="D64" s="88">
        <f>+'Matriz de riesgos'!I65</f>
        <v>15</v>
      </c>
      <c r="E64" s="25">
        <v>1</v>
      </c>
      <c r="F64" s="25">
        <v>1</v>
      </c>
      <c r="G64" s="25">
        <v>0</v>
      </c>
      <c r="H64" s="25">
        <v>1</v>
      </c>
      <c r="I64" s="25">
        <v>1</v>
      </c>
      <c r="J64" s="25">
        <f t="shared" si="0"/>
        <v>4</v>
      </c>
      <c r="K64" s="64">
        <f>+'Matriz de riesgos'!K65</f>
        <v>75</v>
      </c>
      <c r="L64" s="93" t="str" cm="1">
        <f t="array" ref="L64">_xlfn.IFS(K64&lt;=0,"No aplica",K64&lt;=39,"Débil",K64&lt;=59,"Necesita mejora",K64&lt;=79,"Aceptable",K64&lt;=100,"Fuerte")</f>
        <v>Aceptable</v>
      </c>
      <c r="M64" s="25" t="s">
        <v>89</v>
      </c>
      <c r="N64" s="65"/>
      <c r="O64" s="65"/>
      <c r="P64" s="65"/>
      <c r="Q64" s="65"/>
      <c r="R64" s="65"/>
      <c r="S64" s="160"/>
    </row>
    <row r="65" spans="1:19" ht="111.75" customHeight="1" x14ac:dyDescent="0.2">
      <c r="A65" s="72" t="s">
        <v>166</v>
      </c>
      <c r="B65" s="28" t="s">
        <v>652</v>
      </c>
      <c r="C65" s="73" t="s">
        <v>670</v>
      </c>
      <c r="D65" s="88">
        <f>+'Matriz de riesgos'!I66</f>
        <v>15</v>
      </c>
      <c r="E65" s="25">
        <v>1</v>
      </c>
      <c r="F65" s="25">
        <v>1</v>
      </c>
      <c r="G65" s="25">
        <v>1</v>
      </c>
      <c r="H65" s="25">
        <v>1</v>
      </c>
      <c r="I65" s="25">
        <v>1</v>
      </c>
      <c r="J65" s="25">
        <f t="shared" si="0"/>
        <v>5</v>
      </c>
      <c r="K65" s="64">
        <f>+'Matriz de riesgos'!K66</f>
        <v>60</v>
      </c>
      <c r="L65" s="93" t="str" cm="1">
        <f t="array" ref="L65">_xlfn.IFS(K65&lt;=0,"No aplica",K65&lt;=39,"Débil",K65&lt;=59,"Necesita mejora",K65&lt;=79,"Aceptable",K65&lt;=100,"Fuerte")</f>
        <v>Aceptable</v>
      </c>
      <c r="M65" s="25" t="s">
        <v>89</v>
      </c>
      <c r="N65" s="65"/>
      <c r="O65" s="65"/>
      <c r="P65" s="65"/>
      <c r="Q65" s="65"/>
      <c r="R65" s="65"/>
      <c r="S65" s="160"/>
    </row>
    <row r="66" spans="1:19" ht="111.75" customHeight="1" x14ac:dyDescent="0.2">
      <c r="A66" s="72" t="s">
        <v>176</v>
      </c>
      <c r="B66" s="28" t="s">
        <v>684</v>
      </c>
      <c r="C66" s="73" t="s">
        <v>670</v>
      </c>
      <c r="D66" s="88">
        <f>+'Matriz de riesgos'!I67</f>
        <v>15</v>
      </c>
      <c r="E66" s="25">
        <v>1</v>
      </c>
      <c r="F66" s="25">
        <v>1</v>
      </c>
      <c r="G66" s="25">
        <v>0</v>
      </c>
      <c r="H66" s="25">
        <v>1</v>
      </c>
      <c r="I66" s="25">
        <v>1</v>
      </c>
      <c r="J66" s="25">
        <f t="shared" si="0"/>
        <v>4</v>
      </c>
      <c r="K66" s="64">
        <f>+'Matriz de riesgos'!K67</f>
        <v>60</v>
      </c>
      <c r="L66" s="93" t="str" cm="1">
        <f t="array" ref="L66">_xlfn.IFS(K66&lt;=0,"No aplica",K66&lt;=39,"Débil",K66&lt;=59,"Necesita mejora",K66&lt;=79,"Aceptable",K66&lt;=100,"Fuerte")</f>
        <v>Aceptable</v>
      </c>
      <c r="M66" s="25" t="s">
        <v>89</v>
      </c>
      <c r="N66" s="65" t="s">
        <v>141</v>
      </c>
      <c r="O66" s="65" t="s">
        <v>141</v>
      </c>
      <c r="P66" s="65" t="s">
        <v>141</v>
      </c>
      <c r="Q66" s="65" t="s">
        <v>141</v>
      </c>
      <c r="R66" s="65" t="s">
        <v>141</v>
      </c>
      <c r="S66" s="160"/>
    </row>
    <row r="67" spans="1:19" ht="111.75" customHeight="1" x14ac:dyDescent="0.2">
      <c r="A67" s="72" t="s">
        <v>176</v>
      </c>
      <c r="B67" s="28" t="s">
        <v>685</v>
      </c>
      <c r="C67" s="73" t="s">
        <v>694</v>
      </c>
      <c r="D67" s="88">
        <f>+'Matriz de riesgos'!I68</f>
        <v>20</v>
      </c>
      <c r="E67" s="25">
        <v>1</v>
      </c>
      <c r="F67" s="25">
        <v>1</v>
      </c>
      <c r="G67" s="25">
        <v>1</v>
      </c>
      <c r="H67" s="25">
        <v>1</v>
      </c>
      <c r="I67" s="25">
        <v>1</v>
      </c>
      <c r="J67" s="25">
        <f t="shared" si="0"/>
        <v>5</v>
      </c>
      <c r="K67" s="64">
        <f>+'Matriz de riesgos'!K68</f>
        <v>100</v>
      </c>
      <c r="L67" s="93" t="str" cm="1">
        <f t="array" ref="L67">_xlfn.IFS(K67&lt;=0,"No aplica",K67&lt;=39,"Débil",K67&lt;=59,"Necesita mejora",K67&lt;=79,"Aceptable",K67&lt;=100,"Fuerte")</f>
        <v>Fuerte</v>
      </c>
      <c r="M67" s="25" t="s">
        <v>89</v>
      </c>
      <c r="N67" s="65" t="s">
        <v>141</v>
      </c>
      <c r="O67" s="65" t="s">
        <v>141</v>
      </c>
      <c r="P67" s="65" t="s">
        <v>141</v>
      </c>
      <c r="Q67" s="65" t="s">
        <v>141</v>
      </c>
      <c r="R67" s="65" t="s">
        <v>141</v>
      </c>
      <c r="S67" s="160" t="s">
        <v>1127</v>
      </c>
    </row>
    <row r="68" spans="1:19" ht="111.75" customHeight="1" x14ac:dyDescent="0.2">
      <c r="A68" s="72" t="s">
        <v>176</v>
      </c>
      <c r="B68" s="28" t="s">
        <v>686</v>
      </c>
      <c r="C68" s="73" t="s">
        <v>694</v>
      </c>
      <c r="D68" s="88">
        <f>+'Matriz de riesgos'!I69</f>
        <v>15</v>
      </c>
      <c r="E68" s="25">
        <v>1</v>
      </c>
      <c r="F68" s="25">
        <v>1</v>
      </c>
      <c r="G68" s="25">
        <v>1</v>
      </c>
      <c r="H68" s="25">
        <v>1</v>
      </c>
      <c r="I68" s="25">
        <v>1</v>
      </c>
      <c r="J68" s="25">
        <f t="shared" si="0"/>
        <v>5</v>
      </c>
      <c r="K68" s="64">
        <f>+'Matriz de riesgos'!K69</f>
        <v>75</v>
      </c>
      <c r="L68" s="93" t="str" cm="1">
        <f t="array" ref="L68">_xlfn.IFS(K68&lt;=0,"No aplica",K68&lt;=39,"Débil",K68&lt;=59,"Necesita mejora",K68&lt;=79,"Aceptable",K68&lt;=100,"Fuerte")</f>
        <v>Aceptable</v>
      </c>
      <c r="M68" s="25" t="s">
        <v>89</v>
      </c>
      <c r="N68" s="65" t="s">
        <v>141</v>
      </c>
      <c r="O68" s="65" t="s">
        <v>141</v>
      </c>
      <c r="P68" s="65" t="s">
        <v>141</v>
      </c>
      <c r="Q68" s="65" t="s">
        <v>141</v>
      </c>
      <c r="R68" s="65" t="s">
        <v>141</v>
      </c>
      <c r="S68" s="160" t="s">
        <v>1127</v>
      </c>
    </row>
    <row r="69" spans="1:19" ht="111.75" customHeight="1" x14ac:dyDescent="0.2">
      <c r="A69" s="72" t="s">
        <v>176</v>
      </c>
      <c r="B69" s="28" t="s">
        <v>687</v>
      </c>
      <c r="C69" s="73" t="s">
        <v>695</v>
      </c>
      <c r="D69" s="88">
        <f>+'Matriz de riesgos'!I70</f>
        <v>10</v>
      </c>
      <c r="E69" s="25">
        <v>1</v>
      </c>
      <c r="F69" s="25">
        <v>1</v>
      </c>
      <c r="G69" s="25">
        <v>1</v>
      </c>
      <c r="H69" s="25">
        <v>1</v>
      </c>
      <c r="I69" s="25">
        <v>1</v>
      </c>
      <c r="J69" s="25">
        <f t="shared" si="0"/>
        <v>5</v>
      </c>
      <c r="K69" s="64">
        <f>+'Matriz de riesgos'!K70</f>
        <v>50</v>
      </c>
      <c r="L69" s="93" t="str" cm="1">
        <f t="array" ref="L69">_xlfn.IFS(K69&lt;=0,"No aplica",K69&lt;=39,"Débil",K69&lt;=59,"Necesita mejora",K69&lt;=79,"Aceptable",K69&lt;=100,"Fuerte")</f>
        <v>Necesita mejora</v>
      </c>
      <c r="M69" s="25" t="s">
        <v>89</v>
      </c>
      <c r="N69" s="65" t="s">
        <v>141</v>
      </c>
      <c r="O69" s="65" t="s">
        <v>141</v>
      </c>
      <c r="P69" s="65" t="s">
        <v>141</v>
      </c>
      <c r="Q69" s="65" t="s">
        <v>141</v>
      </c>
      <c r="R69" s="65" t="s">
        <v>141</v>
      </c>
      <c r="S69" s="160"/>
    </row>
    <row r="70" spans="1:19" ht="111.75" customHeight="1" x14ac:dyDescent="0.2">
      <c r="A70" s="72" t="s">
        <v>176</v>
      </c>
      <c r="B70" s="28" t="s">
        <v>688</v>
      </c>
      <c r="C70" s="73" t="s">
        <v>696</v>
      </c>
      <c r="D70" s="88">
        <f>+'Matriz de riesgos'!I71</f>
        <v>15</v>
      </c>
      <c r="E70" s="25">
        <v>1</v>
      </c>
      <c r="F70" s="25">
        <v>1</v>
      </c>
      <c r="G70" s="25">
        <v>1</v>
      </c>
      <c r="H70" s="25">
        <v>1</v>
      </c>
      <c r="I70" s="25">
        <v>1</v>
      </c>
      <c r="J70" s="25">
        <f t="shared" si="0"/>
        <v>5</v>
      </c>
      <c r="K70" s="64">
        <f>+'Matriz de riesgos'!K71</f>
        <v>75</v>
      </c>
      <c r="L70" s="93" t="str" cm="1">
        <f t="array" ref="L70">_xlfn.IFS(K70&lt;=0,"No aplica",K70&lt;=39,"Débil",K70&lt;=59,"Necesita mejora",K70&lt;=79,"Aceptable",K70&lt;=100,"Fuerte")</f>
        <v>Aceptable</v>
      </c>
      <c r="M70" s="25" t="s">
        <v>89</v>
      </c>
      <c r="N70" s="65" t="s">
        <v>141</v>
      </c>
      <c r="O70" s="65" t="s">
        <v>141</v>
      </c>
      <c r="P70" s="65" t="s">
        <v>141</v>
      </c>
      <c r="Q70" s="65" t="s">
        <v>141</v>
      </c>
      <c r="R70" s="65" t="s">
        <v>141</v>
      </c>
      <c r="S70" s="160"/>
    </row>
    <row r="71" spans="1:19" ht="111.75" customHeight="1" x14ac:dyDescent="0.2">
      <c r="A71" s="72" t="s">
        <v>22</v>
      </c>
      <c r="B71" s="28" t="s">
        <v>706</v>
      </c>
      <c r="C71" s="73" t="s">
        <v>721</v>
      </c>
      <c r="D71" s="88">
        <f>+'Matriz de riesgos'!I72</f>
        <v>15</v>
      </c>
      <c r="E71" s="25">
        <v>1</v>
      </c>
      <c r="F71" s="25">
        <v>1</v>
      </c>
      <c r="G71" s="25">
        <v>1</v>
      </c>
      <c r="H71" s="25">
        <v>1</v>
      </c>
      <c r="I71" s="25">
        <v>1</v>
      </c>
      <c r="J71" s="25">
        <f t="shared" si="0"/>
        <v>5</v>
      </c>
      <c r="K71" s="64">
        <f>+'Matriz de riesgos'!K72</f>
        <v>75</v>
      </c>
      <c r="L71" s="93" t="str" cm="1">
        <f t="array" ref="L71">_xlfn.IFS(K71&lt;=0,"No aplica",K71&lt;=39,"Débil",K71&lt;=59,"Necesita mejora",K71&lt;=79,"Aceptable",K71&lt;=100,"Fuerte")</f>
        <v>Aceptable</v>
      </c>
      <c r="M71" s="25" t="s">
        <v>89</v>
      </c>
      <c r="N71" s="65" t="s">
        <v>141</v>
      </c>
      <c r="O71" s="65" t="s">
        <v>141</v>
      </c>
      <c r="P71" s="65" t="s">
        <v>141</v>
      </c>
      <c r="Q71" s="65" t="s">
        <v>141</v>
      </c>
      <c r="R71" s="65"/>
      <c r="S71" s="160" t="s">
        <v>1128</v>
      </c>
    </row>
    <row r="72" spans="1:19" ht="111.75" customHeight="1" x14ac:dyDescent="0.2">
      <c r="A72" s="72" t="s">
        <v>22</v>
      </c>
      <c r="B72" s="28" t="s">
        <v>707</v>
      </c>
      <c r="C72" s="73" t="s">
        <v>722</v>
      </c>
      <c r="D72" s="88">
        <f>+'Matriz de riesgos'!I73</f>
        <v>10</v>
      </c>
      <c r="E72" s="25">
        <v>1</v>
      </c>
      <c r="F72" s="25">
        <v>1</v>
      </c>
      <c r="G72" s="25">
        <v>1</v>
      </c>
      <c r="H72" s="25">
        <v>1</v>
      </c>
      <c r="I72" s="25">
        <v>1</v>
      </c>
      <c r="J72" s="25">
        <f t="shared" si="0"/>
        <v>5</v>
      </c>
      <c r="K72" s="64">
        <f>+'Matriz de riesgos'!K73</f>
        <v>50</v>
      </c>
      <c r="L72" s="93" t="str" cm="1">
        <f t="array" ref="L72">_xlfn.IFS(K72&lt;=0,"No aplica",K72&lt;=39,"Débil",K72&lt;=59,"Necesita mejora",K72&lt;=79,"Aceptable",K72&lt;=100,"Fuerte")</f>
        <v>Necesita mejora</v>
      </c>
      <c r="M72" s="25" t="s">
        <v>89</v>
      </c>
      <c r="N72" s="65" t="s">
        <v>141</v>
      </c>
      <c r="O72" s="65" t="s">
        <v>141</v>
      </c>
      <c r="P72" s="65" t="s">
        <v>141</v>
      </c>
      <c r="Q72" s="65" t="s">
        <v>141</v>
      </c>
      <c r="R72" s="65"/>
      <c r="S72" s="160"/>
    </row>
    <row r="73" spans="1:19" ht="111.75" customHeight="1" x14ac:dyDescent="0.2">
      <c r="A73" s="72" t="s">
        <v>22</v>
      </c>
      <c r="B73" s="28" t="s">
        <v>708</v>
      </c>
      <c r="C73" s="73" t="s">
        <v>723</v>
      </c>
      <c r="D73" s="88">
        <f>+'Matriz de riesgos'!I74</f>
        <v>10</v>
      </c>
      <c r="E73" s="25">
        <v>1</v>
      </c>
      <c r="F73" s="25">
        <v>1</v>
      </c>
      <c r="G73" s="25">
        <v>1</v>
      </c>
      <c r="H73" s="25">
        <v>1</v>
      </c>
      <c r="I73" s="25">
        <v>1</v>
      </c>
      <c r="J73" s="25">
        <f t="shared" ref="J73:J136" si="1">+SUM(E73:I73)</f>
        <v>5</v>
      </c>
      <c r="K73" s="64">
        <f>+'Matriz de riesgos'!K74</f>
        <v>50</v>
      </c>
      <c r="L73" s="93" t="str" cm="1">
        <f t="array" ref="L73">_xlfn.IFS(K73&lt;=0,"No aplica",K73&lt;=39,"Débil",K73&lt;=59,"Necesita mejora",K73&lt;=79,"Aceptable",K73&lt;=100,"Fuerte")</f>
        <v>Necesita mejora</v>
      </c>
      <c r="M73" s="25" t="s">
        <v>89</v>
      </c>
      <c r="N73" s="65" t="s">
        <v>141</v>
      </c>
      <c r="O73" s="65" t="s">
        <v>141</v>
      </c>
      <c r="P73" s="65" t="s">
        <v>141</v>
      </c>
      <c r="Q73" s="65" t="s">
        <v>141</v>
      </c>
      <c r="R73" s="65" t="s">
        <v>141</v>
      </c>
      <c r="S73" s="160"/>
    </row>
    <row r="74" spans="1:19" ht="111.75" customHeight="1" x14ac:dyDescent="0.2">
      <c r="A74" s="72" t="s">
        <v>22</v>
      </c>
      <c r="B74" s="28" t="s">
        <v>709</v>
      </c>
      <c r="C74" s="73" t="s">
        <v>724</v>
      </c>
      <c r="D74" s="88">
        <f>+'Matriz de riesgos'!I75</f>
        <v>15</v>
      </c>
      <c r="E74" s="25">
        <v>1</v>
      </c>
      <c r="F74" s="25">
        <v>1</v>
      </c>
      <c r="G74" s="25">
        <v>1</v>
      </c>
      <c r="H74" s="25">
        <v>1</v>
      </c>
      <c r="I74" s="25">
        <v>1</v>
      </c>
      <c r="J74" s="25">
        <f t="shared" si="1"/>
        <v>5</v>
      </c>
      <c r="K74" s="64">
        <f>+'Matriz de riesgos'!K75</f>
        <v>75</v>
      </c>
      <c r="L74" s="93" t="str" cm="1">
        <f t="array" ref="L74">_xlfn.IFS(K74&lt;=0,"No aplica",K74&lt;=39,"Débil",K74&lt;=59,"Necesita mejora",K74&lt;=79,"Aceptable",K74&lt;=100,"Fuerte")</f>
        <v>Aceptable</v>
      </c>
      <c r="M74" s="25" t="s">
        <v>89</v>
      </c>
      <c r="N74" s="65" t="s">
        <v>141</v>
      </c>
      <c r="O74" s="65" t="s">
        <v>141</v>
      </c>
      <c r="P74" s="65" t="s">
        <v>141</v>
      </c>
      <c r="Q74" s="65" t="s">
        <v>141</v>
      </c>
      <c r="R74" s="65" t="s">
        <v>141</v>
      </c>
      <c r="S74" s="160"/>
    </row>
    <row r="75" spans="1:19" ht="111.75" customHeight="1" x14ac:dyDescent="0.2">
      <c r="A75" s="72" t="s">
        <v>22</v>
      </c>
      <c r="B75" s="28" t="s">
        <v>710</v>
      </c>
      <c r="C75" s="73" t="s">
        <v>725</v>
      </c>
      <c r="D75" s="88">
        <f>+'Matriz de riesgos'!I76</f>
        <v>15</v>
      </c>
      <c r="E75" s="25">
        <v>1</v>
      </c>
      <c r="F75" s="25">
        <v>1</v>
      </c>
      <c r="G75" s="25">
        <v>1</v>
      </c>
      <c r="H75" s="25">
        <v>1</v>
      </c>
      <c r="I75" s="25">
        <v>1</v>
      </c>
      <c r="J75" s="25">
        <f t="shared" si="1"/>
        <v>5</v>
      </c>
      <c r="K75" s="64">
        <f>+'Matriz de riesgos'!K76</f>
        <v>75</v>
      </c>
      <c r="L75" s="93" t="str" cm="1">
        <f t="array" ref="L75">_xlfn.IFS(K75&lt;=0,"No aplica",K75&lt;=39,"Débil",K75&lt;=59,"Necesita mejora",K75&lt;=79,"Aceptable",K75&lt;=100,"Fuerte")</f>
        <v>Aceptable</v>
      </c>
      <c r="M75" s="25" t="s">
        <v>89</v>
      </c>
      <c r="N75" s="65" t="s">
        <v>141</v>
      </c>
      <c r="O75" s="65" t="s">
        <v>141</v>
      </c>
      <c r="P75" s="65" t="s">
        <v>141</v>
      </c>
      <c r="Q75" s="65" t="s">
        <v>141</v>
      </c>
      <c r="R75" s="65" t="s">
        <v>141</v>
      </c>
      <c r="S75" s="160"/>
    </row>
    <row r="76" spans="1:19" ht="111.75" customHeight="1" x14ac:dyDescent="0.2">
      <c r="A76" s="72" t="s">
        <v>168</v>
      </c>
      <c r="B76" s="28" t="s">
        <v>738</v>
      </c>
      <c r="C76" s="73" t="s">
        <v>753</v>
      </c>
      <c r="D76" s="88">
        <f>+'Matriz de riesgos'!I77</f>
        <v>15</v>
      </c>
      <c r="E76" s="25">
        <v>1</v>
      </c>
      <c r="F76" s="25">
        <v>1</v>
      </c>
      <c r="G76" s="25">
        <v>1</v>
      </c>
      <c r="H76" s="25">
        <v>1</v>
      </c>
      <c r="I76" s="25">
        <v>1</v>
      </c>
      <c r="J76" s="25">
        <f t="shared" si="1"/>
        <v>5</v>
      </c>
      <c r="K76" s="64">
        <f>+'Matriz de riesgos'!K77</f>
        <v>75</v>
      </c>
      <c r="L76" s="93" t="str" cm="1">
        <f t="array" ref="L76">_xlfn.IFS(K76&lt;=0,"No aplica",K76&lt;=39,"Débil",K76&lt;=59,"Necesita mejora",K76&lt;=79,"Aceptable",K76&lt;=100,"Fuerte")</f>
        <v>Aceptable</v>
      </c>
      <c r="M76" s="25" t="s">
        <v>89</v>
      </c>
      <c r="N76" s="65" t="s">
        <v>141</v>
      </c>
      <c r="O76" s="65" t="s">
        <v>141</v>
      </c>
      <c r="P76" s="65" t="s">
        <v>141</v>
      </c>
      <c r="Q76" s="65" t="s">
        <v>141</v>
      </c>
      <c r="R76" s="65" t="s">
        <v>141</v>
      </c>
      <c r="S76" s="160"/>
    </row>
    <row r="77" spans="1:19" ht="111.75" customHeight="1" x14ac:dyDescent="0.2">
      <c r="A77" s="72" t="s">
        <v>168</v>
      </c>
      <c r="B77" s="28" t="s">
        <v>739</v>
      </c>
      <c r="C77" s="73" t="s">
        <v>754</v>
      </c>
      <c r="D77" s="88">
        <f>+'Matriz de riesgos'!I78</f>
        <v>10</v>
      </c>
      <c r="E77" s="25">
        <v>1</v>
      </c>
      <c r="F77" s="25">
        <v>1</v>
      </c>
      <c r="G77" s="25">
        <v>1</v>
      </c>
      <c r="H77" s="25">
        <v>1</v>
      </c>
      <c r="I77" s="25">
        <v>1</v>
      </c>
      <c r="J77" s="25">
        <f t="shared" si="1"/>
        <v>5</v>
      </c>
      <c r="K77" s="64">
        <f>+'Matriz de riesgos'!K78</f>
        <v>50</v>
      </c>
      <c r="L77" s="93" t="str" cm="1">
        <f t="array" ref="L77">_xlfn.IFS(K77&lt;=0,"No aplica",K77&lt;=39,"Débil",K77&lt;=59,"Necesita mejora",K77&lt;=79,"Aceptable",K77&lt;=100,"Fuerte")</f>
        <v>Necesita mejora</v>
      </c>
      <c r="M77" s="25" t="s">
        <v>89</v>
      </c>
      <c r="N77" s="65" t="s">
        <v>141</v>
      </c>
      <c r="O77" s="65" t="s">
        <v>141</v>
      </c>
      <c r="P77" s="65" t="s">
        <v>141</v>
      </c>
      <c r="Q77" s="65" t="s">
        <v>141</v>
      </c>
      <c r="R77" s="65" t="s">
        <v>141</v>
      </c>
      <c r="S77" s="160"/>
    </row>
    <row r="78" spans="1:19" ht="111.75" customHeight="1" x14ac:dyDescent="0.2">
      <c r="A78" s="72" t="s">
        <v>168</v>
      </c>
      <c r="B78" s="28" t="s">
        <v>740</v>
      </c>
      <c r="C78" s="73" t="s">
        <v>755</v>
      </c>
      <c r="D78" s="88">
        <f>+'Matriz de riesgos'!I79</f>
        <v>15</v>
      </c>
      <c r="E78" s="25">
        <v>1</v>
      </c>
      <c r="F78" s="25">
        <v>1</v>
      </c>
      <c r="G78" s="25">
        <v>1</v>
      </c>
      <c r="H78" s="25">
        <v>1</v>
      </c>
      <c r="I78" s="25">
        <v>1</v>
      </c>
      <c r="J78" s="25">
        <f t="shared" si="1"/>
        <v>5</v>
      </c>
      <c r="K78" s="64">
        <f>+'Matriz de riesgos'!K79</f>
        <v>75</v>
      </c>
      <c r="L78" s="93" t="str" cm="1">
        <f t="array" ref="L78">_xlfn.IFS(K78&lt;=0,"No aplica",K78&lt;=39,"Débil",K78&lt;=59,"Necesita mejora",K78&lt;=79,"Aceptable",K78&lt;=100,"Fuerte")</f>
        <v>Aceptable</v>
      </c>
      <c r="M78" s="25" t="s">
        <v>89</v>
      </c>
      <c r="N78" s="65" t="s">
        <v>141</v>
      </c>
      <c r="O78" s="65" t="s">
        <v>141</v>
      </c>
      <c r="P78" s="65" t="s">
        <v>141</v>
      </c>
      <c r="Q78" s="65" t="s">
        <v>141</v>
      </c>
      <c r="R78" s="65" t="s">
        <v>141</v>
      </c>
      <c r="S78" s="160"/>
    </row>
    <row r="79" spans="1:19" ht="111.75" customHeight="1" x14ac:dyDescent="0.2">
      <c r="A79" s="72" t="s">
        <v>168</v>
      </c>
      <c r="B79" s="28" t="s">
        <v>741</v>
      </c>
      <c r="C79" s="73" t="s">
        <v>756</v>
      </c>
      <c r="D79" s="88">
        <f>+'Matriz de riesgos'!I80</f>
        <v>15</v>
      </c>
      <c r="E79" s="25">
        <v>1</v>
      </c>
      <c r="F79" s="25">
        <v>1</v>
      </c>
      <c r="G79" s="25">
        <v>1</v>
      </c>
      <c r="H79" s="25">
        <v>1</v>
      </c>
      <c r="I79" s="25">
        <v>1</v>
      </c>
      <c r="J79" s="25">
        <f t="shared" si="1"/>
        <v>5</v>
      </c>
      <c r="K79" s="64">
        <f>+'Matriz de riesgos'!K80</f>
        <v>75</v>
      </c>
      <c r="L79" s="93" t="str" cm="1">
        <f t="array" ref="L79">_xlfn.IFS(K79&lt;=0,"No aplica",K79&lt;=39,"Débil",K79&lt;=59,"Necesita mejora",K79&lt;=79,"Aceptable",K79&lt;=100,"Fuerte")</f>
        <v>Aceptable</v>
      </c>
      <c r="M79" s="25" t="s">
        <v>89</v>
      </c>
      <c r="N79" s="65" t="s">
        <v>141</v>
      </c>
      <c r="O79" s="65" t="s">
        <v>141</v>
      </c>
      <c r="P79" s="65" t="s">
        <v>141</v>
      </c>
      <c r="Q79" s="65" t="s">
        <v>141</v>
      </c>
      <c r="R79" s="65" t="s">
        <v>141</v>
      </c>
      <c r="S79" s="160"/>
    </row>
    <row r="80" spans="1:19" ht="111.75" customHeight="1" x14ac:dyDescent="0.2">
      <c r="A80" s="72" t="s">
        <v>168</v>
      </c>
      <c r="B80" s="28" t="s">
        <v>742</v>
      </c>
      <c r="C80" s="73" t="s">
        <v>757</v>
      </c>
      <c r="D80" s="88">
        <f>+'Matriz de riesgos'!I81</f>
        <v>15</v>
      </c>
      <c r="E80" s="25">
        <v>1</v>
      </c>
      <c r="F80" s="25">
        <v>1</v>
      </c>
      <c r="G80" s="25">
        <v>1</v>
      </c>
      <c r="H80" s="25">
        <v>1</v>
      </c>
      <c r="I80" s="25">
        <v>1</v>
      </c>
      <c r="J80" s="25">
        <f t="shared" si="1"/>
        <v>5</v>
      </c>
      <c r="K80" s="64">
        <f>+'Matriz de riesgos'!K81</f>
        <v>75</v>
      </c>
      <c r="L80" s="93" t="str" cm="1">
        <f t="array" ref="L80">_xlfn.IFS(K80&lt;=0,"No aplica",K80&lt;=39,"Débil",K80&lt;=59,"Necesita mejora",K80&lt;=79,"Aceptable",K80&lt;=100,"Fuerte")</f>
        <v>Aceptable</v>
      </c>
      <c r="M80" s="25" t="s">
        <v>89</v>
      </c>
      <c r="N80" s="65" t="s">
        <v>141</v>
      </c>
      <c r="O80" s="65" t="s">
        <v>141</v>
      </c>
      <c r="P80" s="65" t="s">
        <v>141</v>
      </c>
      <c r="Q80" s="65" t="s">
        <v>141</v>
      </c>
      <c r="R80" s="65" t="s">
        <v>141</v>
      </c>
      <c r="S80" s="160"/>
    </row>
    <row r="81" spans="1:19" ht="111.75" customHeight="1" x14ac:dyDescent="0.2">
      <c r="A81" s="72" t="s">
        <v>943</v>
      </c>
      <c r="B81" s="28" t="s">
        <v>770</v>
      </c>
      <c r="C81" s="73" t="s">
        <v>866</v>
      </c>
      <c r="D81" s="88">
        <f>+'Matriz de riesgos'!I82</f>
        <v>15</v>
      </c>
      <c r="E81" s="25">
        <v>1</v>
      </c>
      <c r="F81" s="25">
        <v>1</v>
      </c>
      <c r="G81" s="25">
        <v>1</v>
      </c>
      <c r="H81" s="25">
        <v>1</v>
      </c>
      <c r="I81" s="25">
        <v>1</v>
      </c>
      <c r="J81" s="25">
        <f t="shared" si="1"/>
        <v>5</v>
      </c>
      <c r="K81" s="64">
        <f>+'Matriz de riesgos'!K82</f>
        <v>75</v>
      </c>
      <c r="L81" s="93" t="str" cm="1">
        <f t="array" ref="L81">_xlfn.IFS(K81&lt;=0,"No aplica",K81&lt;=39,"Débil",K81&lt;=59,"Necesita mejora",K81&lt;=79,"Aceptable",K81&lt;=100,"Fuerte")</f>
        <v>Aceptable</v>
      </c>
      <c r="M81" s="25" t="s">
        <v>89</v>
      </c>
      <c r="N81" s="65"/>
      <c r="O81" s="65"/>
      <c r="P81" s="65"/>
      <c r="Q81" s="65"/>
      <c r="R81" s="65"/>
      <c r="S81" s="160"/>
    </row>
    <row r="82" spans="1:19" ht="111.75" customHeight="1" x14ac:dyDescent="0.2">
      <c r="A82" s="72" t="s">
        <v>944</v>
      </c>
      <c r="B82" s="28" t="s">
        <v>771</v>
      </c>
      <c r="C82" s="73" t="s">
        <v>867</v>
      </c>
      <c r="D82" s="88">
        <f>+'Matriz de riesgos'!I83</f>
        <v>15</v>
      </c>
      <c r="E82" s="25">
        <v>0</v>
      </c>
      <c r="F82" s="25">
        <v>1</v>
      </c>
      <c r="G82" s="25">
        <v>1</v>
      </c>
      <c r="H82" s="25">
        <v>1</v>
      </c>
      <c r="I82" s="25">
        <v>1</v>
      </c>
      <c r="J82" s="25">
        <f t="shared" si="1"/>
        <v>4</v>
      </c>
      <c r="K82" s="64">
        <f>+'Matriz de riesgos'!K83</f>
        <v>60</v>
      </c>
      <c r="L82" s="93" t="str" cm="1">
        <f t="array" ref="L82">_xlfn.IFS(K82&lt;=0,"No aplica",K82&lt;=39,"Débil",K82&lt;=59,"Necesita mejora",K82&lt;=79,"Aceptable",K82&lt;=100,"Fuerte")</f>
        <v>Aceptable</v>
      </c>
      <c r="M82" s="25" t="s">
        <v>89</v>
      </c>
      <c r="N82" s="65"/>
      <c r="O82" s="65"/>
      <c r="P82" s="65"/>
      <c r="Q82" s="65"/>
      <c r="R82" s="65"/>
      <c r="S82" s="160"/>
    </row>
    <row r="83" spans="1:19" ht="111.75" customHeight="1" x14ac:dyDescent="0.2">
      <c r="A83" s="72" t="s">
        <v>942</v>
      </c>
      <c r="B83" s="28" t="s">
        <v>772</v>
      </c>
      <c r="C83" s="73" t="s">
        <v>868</v>
      </c>
      <c r="D83" s="88">
        <f>+'Matriz de riesgos'!I84</f>
        <v>15</v>
      </c>
      <c r="E83" s="25">
        <v>1</v>
      </c>
      <c r="F83" s="25">
        <v>1</v>
      </c>
      <c r="G83" s="25">
        <v>1</v>
      </c>
      <c r="H83" s="25">
        <v>1</v>
      </c>
      <c r="I83" s="25">
        <v>1</v>
      </c>
      <c r="J83" s="25">
        <f t="shared" si="1"/>
        <v>5</v>
      </c>
      <c r="K83" s="64">
        <f>+'Matriz de riesgos'!K84</f>
        <v>75</v>
      </c>
      <c r="L83" s="93" t="str" cm="1">
        <f t="array" ref="L83">_xlfn.IFS(K83&lt;=0,"No aplica",K83&lt;=39,"Débil",K83&lt;=59,"Necesita mejora",K83&lt;=79,"Aceptable",K83&lt;=100,"Fuerte")</f>
        <v>Aceptable</v>
      </c>
      <c r="M83" s="25" t="s">
        <v>89</v>
      </c>
      <c r="N83" s="65"/>
      <c r="O83" s="65"/>
      <c r="P83" s="65"/>
      <c r="Q83" s="65"/>
      <c r="R83" s="65"/>
      <c r="S83" s="160"/>
    </row>
    <row r="84" spans="1:19" ht="111.75" customHeight="1" x14ac:dyDescent="0.2">
      <c r="A84" s="72" t="s">
        <v>944</v>
      </c>
      <c r="B84" s="28" t="s">
        <v>773</v>
      </c>
      <c r="C84" s="73" t="s">
        <v>869</v>
      </c>
      <c r="D84" s="88">
        <f>+'Matriz de riesgos'!I85</f>
        <v>15</v>
      </c>
      <c r="E84" s="25">
        <v>1</v>
      </c>
      <c r="F84" s="25">
        <v>0</v>
      </c>
      <c r="G84" s="25">
        <v>0</v>
      </c>
      <c r="H84" s="25">
        <v>1</v>
      </c>
      <c r="I84" s="25">
        <v>1</v>
      </c>
      <c r="J84" s="25">
        <f t="shared" si="1"/>
        <v>3</v>
      </c>
      <c r="K84" s="64">
        <f>+'Matriz de riesgos'!K85</f>
        <v>45</v>
      </c>
      <c r="L84" s="93" t="str" cm="1">
        <f t="array" ref="L84">_xlfn.IFS(K84&lt;=0,"No aplica",K84&lt;=39,"Débil",K84&lt;=59,"Necesita mejora",K84&lt;=79,"Aceptable",K84&lt;=100,"Fuerte")</f>
        <v>Necesita mejora</v>
      </c>
      <c r="M84" s="25" t="s">
        <v>89</v>
      </c>
      <c r="N84" s="65"/>
      <c r="O84" s="65"/>
      <c r="P84" s="65"/>
      <c r="Q84" s="65"/>
      <c r="R84" s="65"/>
      <c r="S84" s="160"/>
    </row>
    <row r="85" spans="1:19" ht="111.75" customHeight="1" x14ac:dyDescent="0.2">
      <c r="A85" s="72" t="s">
        <v>943</v>
      </c>
      <c r="B85" s="28" t="s">
        <v>774</v>
      </c>
      <c r="C85" s="73" t="s">
        <v>870</v>
      </c>
      <c r="D85" s="88">
        <f>+'Matriz de riesgos'!I86</f>
        <v>15</v>
      </c>
      <c r="E85" s="25">
        <v>1</v>
      </c>
      <c r="F85" s="25">
        <v>1</v>
      </c>
      <c r="G85" s="25">
        <v>0</v>
      </c>
      <c r="H85" s="25">
        <v>1</v>
      </c>
      <c r="I85" s="25">
        <v>1</v>
      </c>
      <c r="J85" s="25">
        <f t="shared" si="1"/>
        <v>4</v>
      </c>
      <c r="K85" s="64">
        <f>+'Matriz de riesgos'!K86</f>
        <v>60</v>
      </c>
      <c r="L85" s="93" t="str" cm="1">
        <f t="array" ref="L85">_xlfn.IFS(K85&lt;=0,"No aplica",K85&lt;=39,"Débil",K85&lt;=59,"Necesita mejora",K85&lt;=79,"Aceptable",K85&lt;=100,"Fuerte")</f>
        <v>Aceptable</v>
      </c>
      <c r="M85" s="25" t="s">
        <v>89</v>
      </c>
      <c r="N85" s="65"/>
      <c r="O85" s="65"/>
      <c r="P85" s="65"/>
      <c r="Q85" s="65"/>
      <c r="R85" s="65"/>
      <c r="S85" s="160"/>
    </row>
    <row r="86" spans="1:19" ht="111.75" customHeight="1" x14ac:dyDescent="0.2">
      <c r="A86" s="72" t="s">
        <v>943</v>
      </c>
      <c r="B86" s="28" t="s">
        <v>775</v>
      </c>
      <c r="C86" s="73" t="s">
        <v>871</v>
      </c>
      <c r="D86" s="88">
        <f>+'Matriz de riesgos'!I87</f>
        <v>15</v>
      </c>
      <c r="E86" s="25">
        <v>0</v>
      </c>
      <c r="F86" s="25">
        <v>1</v>
      </c>
      <c r="G86" s="25">
        <v>1</v>
      </c>
      <c r="H86" s="25">
        <v>1</v>
      </c>
      <c r="I86" s="25">
        <v>1</v>
      </c>
      <c r="J86" s="25">
        <f t="shared" si="1"/>
        <v>4</v>
      </c>
      <c r="K86" s="64">
        <f>+'Matriz de riesgos'!K87</f>
        <v>60</v>
      </c>
      <c r="L86" s="93" t="str" cm="1">
        <f t="array" ref="L86">_xlfn.IFS(K86&lt;=0,"No aplica",K86&lt;=39,"Débil",K86&lt;=59,"Necesita mejora",K86&lt;=79,"Aceptable",K86&lt;=100,"Fuerte")</f>
        <v>Aceptable</v>
      </c>
      <c r="M86" s="25" t="s">
        <v>89</v>
      </c>
      <c r="N86" s="65"/>
      <c r="O86" s="65"/>
      <c r="P86" s="65"/>
      <c r="Q86" s="65"/>
      <c r="R86" s="65"/>
      <c r="S86" s="160"/>
    </row>
    <row r="87" spans="1:19" ht="111.75" customHeight="1" x14ac:dyDescent="0.2">
      <c r="A87" s="72" t="s">
        <v>943</v>
      </c>
      <c r="B87" s="28" t="s">
        <v>776</v>
      </c>
      <c r="C87" s="73" t="s">
        <v>872</v>
      </c>
      <c r="D87" s="88">
        <f>+'Matriz de riesgos'!I88</f>
        <v>15</v>
      </c>
      <c r="E87" s="25">
        <v>1</v>
      </c>
      <c r="F87" s="25">
        <v>1</v>
      </c>
      <c r="G87" s="25">
        <v>0</v>
      </c>
      <c r="H87" s="25">
        <v>1</v>
      </c>
      <c r="I87" s="25">
        <v>1</v>
      </c>
      <c r="J87" s="25">
        <f t="shared" si="1"/>
        <v>4</v>
      </c>
      <c r="K87" s="64">
        <f>+'Matriz de riesgos'!K88</f>
        <v>60</v>
      </c>
      <c r="L87" s="93" t="str" cm="1">
        <f t="array" ref="L87">_xlfn.IFS(K87&lt;=0,"No aplica",K87&lt;=39,"Débil",K87&lt;=59,"Necesita mejora",K87&lt;=79,"Aceptable",K87&lt;=100,"Fuerte")</f>
        <v>Aceptable</v>
      </c>
      <c r="M87" s="25" t="s">
        <v>89</v>
      </c>
      <c r="N87" s="65"/>
      <c r="O87" s="65"/>
      <c r="P87" s="65"/>
      <c r="Q87" s="65"/>
      <c r="R87" s="65"/>
      <c r="S87" s="160"/>
    </row>
    <row r="88" spans="1:19" ht="111.75" customHeight="1" x14ac:dyDescent="0.2">
      <c r="A88" s="72" t="s">
        <v>942</v>
      </c>
      <c r="B88" s="28" t="s">
        <v>777</v>
      </c>
      <c r="C88" s="73" t="s">
        <v>873</v>
      </c>
      <c r="D88" s="88">
        <f>+'Matriz de riesgos'!I89</f>
        <v>15</v>
      </c>
      <c r="E88" s="25">
        <v>1</v>
      </c>
      <c r="F88" s="25">
        <v>1</v>
      </c>
      <c r="G88" s="25">
        <v>0</v>
      </c>
      <c r="H88" s="25">
        <v>1</v>
      </c>
      <c r="I88" s="25">
        <v>1</v>
      </c>
      <c r="J88" s="25">
        <f t="shared" si="1"/>
        <v>4</v>
      </c>
      <c r="K88" s="64">
        <f>+'Matriz de riesgos'!K89</f>
        <v>60</v>
      </c>
      <c r="L88" s="93" t="str" cm="1">
        <f t="array" ref="L88">_xlfn.IFS(K88&lt;=0,"No aplica",K88&lt;=39,"Débil",K88&lt;=59,"Necesita mejora",K88&lt;=79,"Aceptable",K88&lt;=100,"Fuerte")</f>
        <v>Aceptable</v>
      </c>
      <c r="M88" s="25" t="s">
        <v>89</v>
      </c>
      <c r="N88" s="65"/>
      <c r="O88" s="65"/>
      <c r="P88" s="65"/>
      <c r="Q88" s="65"/>
      <c r="R88" s="65"/>
      <c r="S88" s="160"/>
    </row>
    <row r="89" spans="1:19" ht="111.75" customHeight="1" x14ac:dyDescent="0.2">
      <c r="A89" s="72" t="s">
        <v>944</v>
      </c>
      <c r="B89" s="28" t="s">
        <v>778</v>
      </c>
      <c r="C89" s="73" t="s">
        <v>874</v>
      </c>
      <c r="D89" s="88">
        <f>+'Matriz de riesgos'!I90</f>
        <v>15</v>
      </c>
      <c r="E89" s="25">
        <v>1</v>
      </c>
      <c r="F89" s="25">
        <v>1</v>
      </c>
      <c r="G89" s="25">
        <v>1</v>
      </c>
      <c r="H89" s="25">
        <v>1</v>
      </c>
      <c r="I89" s="25">
        <v>1</v>
      </c>
      <c r="J89" s="25">
        <f t="shared" si="1"/>
        <v>5</v>
      </c>
      <c r="K89" s="64">
        <f>+'Matriz de riesgos'!K90</f>
        <v>75</v>
      </c>
      <c r="L89" s="93" t="str" cm="1">
        <f t="array" ref="L89">_xlfn.IFS(K89&lt;=0,"No aplica",K89&lt;=39,"Débil",K89&lt;=59,"Necesita mejora",K89&lt;=79,"Aceptable",K89&lt;=100,"Fuerte")</f>
        <v>Aceptable</v>
      </c>
      <c r="M89" s="25" t="s">
        <v>89</v>
      </c>
      <c r="N89" s="65"/>
      <c r="O89" s="65"/>
      <c r="P89" s="65"/>
      <c r="Q89" s="65"/>
      <c r="R89" s="65"/>
      <c r="S89" s="160"/>
    </row>
    <row r="90" spans="1:19" ht="111.75" customHeight="1" x14ac:dyDescent="0.2">
      <c r="A90" s="72" t="s">
        <v>944</v>
      </c>
      <c r="B90" s="28" t="s">
        <v>779</v>
      </c>
      <c r="C90" s="73" t="s">
        <v>875</v>
      </c>
      <c r="D90" s="88">
        <f>+'Matriz de riesgos'!I91</f>
        <v>15</v>
      </c>
      <c r="E90" s="25">
        <v>1</v>
      </c>
      <c r="F90" s="25">
        <v>1</v>
      </c>
      <c r="G90" s="25">
        <v>1</v>
      </c>
      <c r="H90" s="25">
        <v>1</v>
      </c>
      <c r="I90" s="25">
        <v>1</v>
      </c>
      <c r="J90" s="25">
        <f t="shared" si="1"/>
        <v>5</v>
      </c>
      <c r="K90" s="64">
        <f>+'Matriz de riesgos'!K91</f>
        <v>75</v>
      </c>
      <c r="L90" s="93" t="str" cm="1">
        <f t="array" ref="L90">_xlfn.IFS(K90&lt;=0,"No aplica",K90&lt;=39,"Débil",K90&lt;=59,"Necesita mejora",K90&lt;=79,"Aceptable",K90&lt;=100,"Fuerte")</f>
        <v>Aceptable</v>
      </c>
      <c r="M90" s="25" t="s">
        <v>89</v>
      </c>
      <c r="N90" s="65"/>
      <c r="O90" s="65"/>
      <c r="P90" s="65"/>
      <c r="Q90" s="65"/>
      <c r="R90" s="65"/>
      <c r="S90" s="160"/>
    </row>
    <row r="91" spans="1:19" ht="111.75" customHeight="1" x14ac:dyDescent="0.2">
      <c r="A91" s="72" t="s">
        <v>944</v>
      </c>
      <c r="B91" s="28" t="s">
        <v>780</v>
      </c>
      <c r="C91" s="73" t="s">
        <v>876</v>
      </c>
      <c r="D91" s="88">
        <f>+'Matriz de riesgos'!I92</f>
        <v>15</v>
      </c>
      <c r="E91" s="25">
        <v>1</v>
      </c>
      <c r="F91" s="25">
        <v>1</v>
      </c>
      <c r="G91" s="25">
        <v>0</v>
      </c>
      <c r="H91" s="25">
        <v>1</v>
      </c>
      <c r="I91" s="25">
        <v>1</v>
      </c>
      <c r="J91" s="25">
        <f t="shared" si="1"/>
        <v>4</v>
      </c>
      <c r="K91" s="64">
        <f>+'Matriz de riesgos'!K92</f>
        <v>60</v>
      </c>
      <c r="L91" s="93" t="str" cm="1">
        <f t="array" ref="L91">_xlfn.IFS(K91&lt;=0,"No aplica",K91&lt;=39,"Débil",K91&lt;=59,"Necesita mejora",K91&lt;=79,"Aceptable",K91&lt;=100,"Fuerte")</f>
        <v>Aceptable</v>
      </c>
      <c r="M91" s="25" t="s">
        <v>89</v>
      </c>
      <c r="N91" s="65"/>
      <c r="O91" s="65"/>
      <c r="P91" s="65"/>
      <c r="Q91" s="65"/>
      <c r="R91" s="65"/>
      <c r="S91" s="160"/>
    </row>
    <row r="92" spans="1:19" ht="111.75" customHeight="1" x14ac:dyDescent="0.2">
      <c r="A92" s="72" t="s">
        <v>943</v>
      </c>
      <c r="B92" s="28" t="s">
        <v>781</v>
      </c>
      <c r="C92" s="73" t="s">
        <v>877</v>
      </c>
      <c r="D92" s="88">
        <f>+'Matriz de riesgos'!I93</f>
        <v>15</v>
      </c>
      <c r="E92" s="25">
        <v>1</v>
      </c>
      <c r="F92" s="25">
        <v>1</v>
      </c>
      <c r="G92" s="25">
        <v>0</v>
      </c>
      <c r="H92" s="25">
        <v>1</v>
      </c>
      <c r="I92" s="25">
        <v>1</v>
      </c>
      <c r="J92" s="25">
        <f t="shared" si="1"/>
        <v>4</v>
      </c>
      <c r="K92" s="64">
        <f>+'Matriz de riesgos'!K93</f>
        <v>60</v>
      </c>
      <c r="L92" s="93" t="str" cm="1">
        <f t="array" ref="L92">_xlfn.IFS(K92&lt;=0,"No aplica",K92&lt;=39,"Débil",K92&lt;=59,"Necesita mejora",K92&lt;=79,"Aceptable",K92&lt;=100,"Fuerte")</f>
        <v>Aceptable</v>
      </c>
      <c r="M92" s="25" t="s">
        <v>89</v>
      </c>
      <c r="N92" s="65"/>
      <c r="O92" s="65"/>
      <c r="P92" s="65"/>
      <c r="Q92" s="65"/>
      <c r="R92" s="65"/>
      <c r="S92" s="160"/>
    </row>
    <row r="93" spans="1:19" ht="111.75" customHeight="1" x14ac:dyDescent="0.2">
      <c r="A93" s="72" t="s">
        <v>943</v>
      </c>
      <c r="B93" s="28" t="s">
        <v>782</v>
      </c>
      <c r="C93" s="73" t="s">
        <v>878</v>
      </c>
      <c r="D93" s="88">
        <f>+'Matriz de riesgos'!I94</f>
        <v>15</v>
      </c>
      <c r="E93" s="25">
        <v>1</v>
      </c>
      <c r="F93" s="25">
        <v>1</v>
      </c>
      <c r="G93" s="25">
        <v>1</v>
      </c>
      <c r="H93" s="25">
        <v>1</v>
      </c>
      <c r="I93" s="25">
        <v>1</v>
      </c>
      <c r="J93" s="25">
        <f t="shared" si="1"/>
        <v>5</v>
      </c>
      <c r="K93" s="64">
        <f>+'Matriz de riesgos'!K94</f>
        <v>75</v>
      </c>
      <c r="L93" s="93" t="str" cm="1">
        <f t="array" ref="L93">_xlfn.IFS(K93&lt;=0,"No aplica",K93&lt;=39,"Débil",K93&lt;=59,"Necesita mejora",K93&lt;=79,"Aceptable",K93&lt;=100,"Fuerte")</f>
        <v>Aceptable</v>
      </c>
      <c r="M93" s="25" t="s">
        <v>89</v>
      </c>
      <c r="N93" s="65"/>
      <c r="O93" s="65"/>
      <c r="P93" s="65"/>
      <c r="Q93" s="65"/>
      <c r="R93" s="65"/>
      <c r="S93" s="160"/>
    </row>
    <row r="94" spans="1:19" ht="111.75" customHeight="1" x14ac:dyDescent="0.2">
      <c r="A94" s="72" t="s">
        <v>943</v>
      </c>
      <c r="B94" s="28" t="s">
        <v>783</v>
      </c>
      <c r="C94" s="73" t="s">
        <v>879</v>
      </c>
      <c r="D94" s="88">
        <f>+'Matriz de riesgos'!I95</f>
        <v>15</v>
      </c>
      <c r="E94" s="25">
        <v>1</v>
      </c>
      <c r="F94" s="25">
        <v>0</v>
      </c>
      <c r="G94" s="25">
        <v>1</v>
      </c>
      <c r="H94" s="25">
        <v>1</v>
      </c>
      <c r="I94" s="25">
        <v>1</v>
      </c>
      <c r="J94" s="25">
        <f t="shared" si="1"/>
        <v>4</v>
      </c>
      <c r="K94" s="64">
        <f>+'Matriz de riesgos'!K95</f>
        <v>60</v>
      </c>
      <c r="L94" s="93" t="str" cm="1">
        <f t="array" ref="L94">_xlfn.IFS(K94&lt;=0,"No aplica",K94&lt;=39,"Débil",K94&lt;=59,"Necesita mejora",K94&lt;=79,"Aceptable",K94&lt;=100,"Fuerte")</f>
        <v>Aceptable</v>
      </c>
      <c r="M94" s="25" t="s">
        <v>89</v>
      </c>
      <c r="N94" s="65"/>
      <c r="O94" s="65"/>
      <c r="P94" s="65"/>
      <c r="Q94" s="65"/>
      <c r="R94" s="65"/>
      <c r="S94" s="160"/>
    </row>
    <row r="95" spans="1:19" ht="111.75" customHeight="1" x14ac:dyDescent="0.2">
      <c r="A95" s="72" t="s">
        <v>944</v>
      </c>
      <c r="B95" s="28" t="s">
        <v>784</v>
      </c>
      <c r="C95" s="73" t="s">
        <v>880</v>
      </c>
      <c r="D95" s="88">
        <f>+'Matriz de riesgos'!I96</f>
        <v>15</v>
      </c>
      <c r="E95" s="25">
        <v>1</v>
      </c>
      <c r="F95" s="25">
        <v>1</v>
      </c>
      <c r="G95" s="25">
        <v>1</v>
      </c>
      <c r="H95" s="25">
        <v>1</v>
      </c>
      <c r="I95" s="25">
        <v>1</v>
      </c>
      <c r="J95" s="25">
        <f t="shared" si="1"/>
        <v>5</v>
      </c>
      <c r="K95" s="64">
        <f>+'Matriz de riesgos'!K96</f>
        <v>75</v>
      </c>
      <c r="L95" s="93" t="str" cm="1">
        <f t="array" ref="L95">_xlfn.IFS(K95&lt;=0,"No aplica",K95&lt;=39,"Débil",K95&lt;=59,"Necesita mejora",K95&lt;=79,"Aceptable",K95&lt;=100,"Fuerte")</f>
        <v>Aceptable</v>
      </c>
      <c r="M95" s="25" t="s">
        <v>89</v>
      </c>
      <c r="N95" s="65"/>
      <c r="O95" s="65"/>
      <c r="P95" s="65"/>
      <c r="Q95" s="65"/>
      <c r="R95" s="65"/>
      <c r="S95" s="160"/>
    </row>
    <row r="96" spans="1:19" ht="111.75" customHeight="1" x14ac:dyDescent="0.2">
      <c r="A96" s="72" t="s">
        <v>943</v>
      </c>
      <c r="B96" s="28" t="s">
        <v>785</v>
      </c>
      <c r="C96" s="73" t="s">
        <v>881</v>
      </c>
      <c r="D96" s="88">
        <f>+'Matriz de riesgos'!I97</f>
        <v>15</v>
      </c>
      <c r="E96" s="25">
        <v>1</v>
      </c>
      <c r="F96" s="25">
        <v>1</v>
      </c>
      <c r="G96" s="25">
        <v>1</v>
      </c>
      <c r="H96" s="25">
        <v>1</v>
      </c>
      <c r="I96" s="25">
        <v>1</v>
      </c>
      <c r="J96" s="25">
        <f t="shared" si="1"/>
        <v>5</v>
      </c>
      <c r="K96" s="64">
        <f>+'Matriz de riesgos'!K97</f>
        <v>75</v>
      </c>
      <c r="L96" s="93" t="str" cm="1">
        <f t="array" ref="L96">_xlfn.IFS(K96&lt;=0,"No aplica",K96&lt;=39,"Débil",K96&lt;=59,"Necesita mejora",K96&lt;=79,"Aceptable",K96&lt;=100,"Fuerte")</f>
        <v>Aceptable</v>
      </c>
      <c r="M96" s="25" t="s">
        <v>89</v>
      </c>
      <c r="N96" s="65"/>
      <c r="O96" s="65"/>
      <c r="P96" s="65"/>
      <c r="Q96" s="65"/>
      <c r="R96" s="65"/>
      <c r="S96" s="160"/>
    </row>
    <row r="97" spans="1:19" ht="111.75" customHeight="1" x14ac:dyDescent="0.2">
      <c r="A97" s="72" t="s">
        <v>644</v>
      </c>
      <c r="B97" s="28" t="s">
        <v>786</v>
      </c>
      <c r="C97" s="73" t="s">
        <v>882</v>
      </c>
      <c r="D97" s="88">
        <f>+'Matriz de riesgos'!I98</f>
        <v>15</v>
      </c>
      <c r="E97" s="25">
        <v>1</v>
      </c>
      <c r="F97" s="25">
        <v>1</v>
      </c>
      <c r="G97" s="25">
        <v>1</v>
      </c>
      <c r="H97" s="25">
        <v>1</v>
      </c>
      <c r="I97" s="25">
        <v>1</v>
      </c>
      <c r="J97" s="25">
        <f t="shared" si="1"/>
        <v>5</v>
      </c>
      <c r="K97" s="64">
        <f>+'Matriz de riesgos'!K98</f>
        <v>75</v>
      </c>
      <c r="L97" s="93" t="str" cm="1">
        <f t="array" ref="L97">_xlfn.IFS(K97&lt;=0,"No aplica",K97&lt;=39,"Débil",K97&lt;=59,"Necesita mejora",K97&lt;=79,"Aceptable",K97&lt;=100,"Fuerte")</f>
        <v>Aceptable</v>
      </c>
      <c r="M97" s="25" t="s">
        <v>89</v>
      </c>
      <c r="N97" s="65"/>
      <c r="O97" s="65"/>
      <c r="P97" s="65"/>
      <c r="Q97" s="65"/>
      <c r="R97" s="65"/>
      <c r="S97" s="160"/>
    </row>
    <row r="98" spans="1:19" ht="111.75" customHeight="1" x14ac:dyDescent="0.2">
      <c r="A98" s="72" t="s">
        <v>644</v>
      </c>
      <c r="B98" s="28" t="s">
        <v>787</v>
      </c>
      <c r="C98" s="73" t="s">
        <v>883</v>
      </c>
      <c r="D98" s="88">
        <f>+'Matriz de riesgos'!I99</f>
        <v>20</v>
      </c>
      <c r="E98" s="25">
        <v>1</v>
      </c>
      <c r="F98" s="25">
        <v>1</v>
      </c>
      <c r="G98" s="25">
        <v>0</v>
      </c>
      <c r="H98" s="25">
        <v>1</v>
      </c>
      <c r="I98" s="25">
        <v>0</v>
      </c>
      <c r="J98" s="25">
        <f t="shared" si="1"/>
        <v>3</v>
      </c>
      <c r="K98" s="64">
        <f>+'Matriz de riesgos'!K99</f>
        <v>60</v>
      </c>
      <c r="L98" s="93" t="str" cm="1">
        <f t="array" ref="L98">_xlfn.IFS(K98&lt;=0,"No aplica",K98&lt;=39,"Débil",K98&lt;=59,"Necesita mejora",K98&lt;=79,"Aceptable",K98&lt;=100,"Fuerte")</f>
        <v>Aceptable</v>
      </c>
      <c r="M98" s="25" t="s">
        <v>89</v>
      </c>
      <c r="N98" s="65"/>
      <c r="O98" s="65"/>
      <c r="P98" s="65"/>
      <c r="Q98" s="65"/>
      <c r="R98" s="65"/>
      <c r="S98" s="160"/>
    </row>
    <row r="99" spans="1:19" ht="111.75" customHeight="1" x14ac:dyDescent="0.2">
      <c r="A99" s="72" t="s">
        <v>943</v>
      </c>
      <c r="B99" s="28" t="s">
        <v>788</v>
      </c>
      <c r="C99" s="73" t="s">
        <v>884</v>
      </c>
      <c r="D99" s="88">
        <f>+'Matriz de riesgos'!I100</f>
        <v>15</v>
      </c>
      <c r="E99" s="25">
        <v>1</v>
      </c>
      <c r="F99" s="25">
        <v>1</v>
      </c>
      <c r="G99" s="25">
        <v>1</v>
      </c>
      <c r="H99" s="25">
        <v>1</v>
      </c>
      <c r="I99" s="25">
        <v>1</v>
      </c>
      <c r="J99" s="25">
        <f t="shared" si="1"/>
        <v>5</v>
      </c>
      <c r="K99" s="64">
        <f>+'Matriz de riesgos'!K100</f>
        <v>75</v>
      </c>
      <c r="L99" s="93" t="str" cm="1">
        <f t="array" ref="L99">_xlfn.IFS(K99&lt;=0,"No aplica",K99&lt;=39,"Débil",K99&lt;=59,"Necesita mejora",K99&lt;=79,"Aceptable",K99&lt;=100,"Fuerte")</f>
        <v>Aceptable</v>
      </c>
      <c r="M99" s="25" t="s">
        <v>89</v>
      </c>
      <c r="N99" s="65"/>
      <c r="O99" s="65"/>
      <c r="P99" s="65"/>
      <c r="Q99" s="65"/>
      <c r="R99" s="65"/>
      <c r="S99" s="160"/>
    </row>
    <row r="100" spans="1:19" ht="111.75" customHeight="1" x14ac:dyDescent="0.2">
      <c r="A100" s="72" t="s">
        <v>943</v>
      </c>
      <c r="B100" s="28" t="s">
        <v>789</v>
      </c>
      <c r="C100" s="73" t="s">
        <v>885</v>
      </c>
      <c r="D100" s="88">
        <f>+'Matriz de riesgos'!I101</f>
        <v>20</v>
      </c>
      <c r="E100" s="25">
        <v>1</v>
      </c>
      <c r="F100" s="25">
        <v>1</v>
      </c>
      <c r="G100" s="25">
        <v>1</v>
      </c>
      <c r="H100" s="25">
        <v>1</v>
      </c>
      <c r="I100" s="25">
        <v>1</v>
      </c>
      <c r="J100" s="25">
        <f t="shared" si="1"/>
        <v>5</v>
      </c>
      <c r="K100" s="64">
        <f>+'Matriz de riesgos'!K101</f>
        <v>100</v>
      </c>
      <c r="L100" s="93" t="str" cm="1">
        <f t="array" ref="L100">_xlfn.IFS(K100&lt;=0,"No aplica",K100&lt;=39,"Débil",K100&lt;=59,"Necesita mejora",K100&lt;=79,"Aceptable",K100&lt;=100,"Fuerte")</f>
        <v>Fuerte</v>
      </c>
      <c r="M100" s="25" t="s">
        <v>89</v>
      </c>
      <c r="N100" s="65"/>
      <c r="O100" s="65"/>
      <c r="P100" s="65"/>
      <c r="Q100" s="65"/>
      <c r="R100" s="65"/>
      <c r="S100" s="160"/>
    </row>
    <row r="101" spans="1:19" ht="111.75" customHeight="1" x14ac:dyDescent="0.2">
      <c r="A101" s="72" t="s">
        <v>943</v>
      </c>
      <c r="B101" s="28" t="s">
        <v>790</v>
      </c>
      <c r="C101" s="73" t="s">
        <v>886</v>
      </c>
      <c r="D101" s="88">
        <f>+'Matriz de riesgos'!I102</f>
        <v>20</v>
      </c>
      <c r="E101" s="25">
        <v>1</v>
      </c>
      <c r="F101" s="25">
        <v>1</v>
      </c>
      <c r="G101" s="25">
        <v>1</v>
      </c>
      <c r="H101" s="25">
        <v>1</v>
      </c>
      <c r="I101" s="25">
        <v>1</v>
      </c>
      <c r="J101" s="25">
        <f t="shared" si="1"/>
        <v>5</v>
      </c>
      <c r="K101" s="64">
        <f>+'Matriz de riesgos'!K102</f>
        <v>100</v>
      </c>
      <c r="L101" s="93" t="str" cm="1">
        <f t="array" ref="L101">_xlfn.IFS(K101&lt;=0,"No aplica",K101&lt;=39,"Débil",K101&lt;=59,"Necesita mejora",K101&lt;=79,"Aceptable",K101&lt;=100,"Fuerte")</f>
        <v>Fuerte</v>
      </c>
      <c r="M101" s="25" t="s">
        <v>89</v>
      </c>
      <c r="N101" s="65"/>
      <c r="O101" s="65"/>
      <c r="P101" s="65"/>
      <c r="Q101" s="65"/>
      <c r="R101" s="65"/>
      <c r="S101" s="160"/>
    </row>
    <row r="102" spans="1:19" ht="111.75" customHeight="1" x14ac:dyDescent="0.2">
      <c r="A102" s="72" t="s">
        <v>942</v>
      </c>
      <c r="B102" s="28" t="s">
        <v>791</v>
      </c>
      <c r="C102" s="73" t="s">
        <v>887</v>
      </c>
      <c r="D102" s="88">
        <f>+'Matriz de riesgos'!I103</f>
        <v>20</v>
      </c>
      <c r="E102" s="25">
        <v>1</v>
      </c>
      <c r="F102" s="25">
        <v>1</v>
      </c>
      <c r="G102" s="25">
        <v>1</v>
      </c>
      <c r="H102" s="25">
        <v>1</v>
      </c>
      <c r="I102" s="25">
        <v>1</v>
      </c>
      <c r="J102" s="25">
        <f t="shared" si="1"/>
        <v>5</v>
      </c>
      <c r="K102" s="64">
        <f>+'Matriz de riesgos'!K103</f>
        <v>100</v>
      </c>
      <c r="L102" s="93" t="str" cm="1">
        <f t="array" ref="L102">_xlfn.IFS(K102&lt;=0,"No aplica",K102&lt;=39,"Débil",K102&lt;=59,"Necesita mejora",K102&lt;=79,"Aceptable",K102&lt;=100,"Fuerte")</f>
        <v>Fuerte</v>
      </c>
      <c r="M102" s="25" t="s">
        <v>89</v>
      </c>
      <c r="N102" s="65"/>
      <c r="O102" s="65"/>
      <c r="P102" s="65"/>
      <c r="Q102" s="65"/>
      <c r="R102" s="65"/>
      <c r="S102" s="160"/>
    </row>
    <row r="103" spans="1:19" ht="111.75" customHeight="1" x14ac:dyDescent="0.2">
      <c r="A103" s="72" t="s">
        <v>944</v>
      </c>
      <c r="B103" s="28" t="s">
        <v>792</v>
      </c>
      <c r="C103" s="73" t="s">
        <v>888</v>
      </c>
      <c r="D103" s="88">
        <f>+'Matriz de riesgos'!I104</f>
        <v>20</v>
      </c>
      <c r="E103" s="25">
        <v>0</v>
      </c>
      <c r="F103" s="25">
        <v>1</v>
      </c>
      <c r="G103" s="25">
        <v>1</v>
      </c>
      <c r="H103" s="25">
        <v>1</v>
      </c>
      <c r="I103" s="25">
        <v>1</v>
      </c>
      <c r="J103" s="25">
        <f t="shared" si="1"/>
        <v>4</v>
      </c>
      <c r="K103" s="64">
        <f>+'Matriz de riesgos'!K104</f>
        <v>80</v>
      </c>
      <c r="L103" s="93" t="str" cm="1">
        <f t="array" ref="L103">_xlfn.IFS(K103&lt;=0,"No aplica",K103&lt;=39,"Débil",K103&lt;=59,"Necesita mejora",K103&lt;=79,"Aceptable",K103&lt;=100,"Fuerte")</f>
        <v>Fuerte</v>
      </c>
      <c r="M103" s="25" t="s">
        <v>89</v>
      </c>
      <c r="N103" s="65"/>
      <c r="O103" s="65"/>
      <c r="P103" s="65"/>
      <c r="Q103" s="65"/>
      <c r="R103" s="65"/>
      <c r="S103" s="160"/>
    </row>
    <row r="104" spans="1:19" ht="111.75" customHeight="1" x14ac:dyDescent="0.2">
      <c r="A104" s="72" t="s">
        <v>943</v>
      </c>
      <c r="B104" s="28" t="s">
        <v>793</v>
      </c>
      <c r="C104" s="73" t="s">
        <v>889</v>
      </c>
      <c r="D104" s="88">
        <f>+'Matriz de riesgos'!I105</f>
        <v>20</v>
      </c>
      <c r="E104" s="25">
        <v>0</v>
      </c>
      <c r="F104" s="25">
        <v>1</v>
      </c>
      <c r="G104" s="25">
        <v>1</v>
      </c>
      <c r="H104" s="25">
        <v>1</v>
      </c>
      <c r="I104" s="25">
        <v>1</v>
      </c>
      <c r="J104" s="25">
        <f t="shared" si="1"/>
        <v>4</v>
      </c>
      <c r="K104" s="64">
        <f>+'Matriz de riesgos'!K105</f>
        <v>80</v>
      </c>
      <c r="L104" s="93" t="str" cm="1">
        <f t="array" ref="L104">_xlfn.IFS(K104&lt;=0,"No aplica",K104&lt;=39,"Débil",K104&lt;=59,"Necesita mejora",K104&lt;=79,"Aceptable",K104&lt;=100,"Fuerte")</f>
        <v>Fuerte</v>
      </c>
      <c r="M104" s="25" t="s">
        <v>89</v>
      </c>
      <c r="N104" s="65"/>
      <c r="O104" s="65"/>
      <c r="P104" s="65"/>
      <c r="Q104" s="65"/>
      <c r="R104" s="65"/>
      <c r="S104" s="160"/>
    </row>
    <row r="105" spans="1:19" ht="111.75" customHeight="1" x14ac:dyDescent="0.2">
      <c r="A105" s="72" t="s">
        <v>942</v>
      </c>
      <c r="B105" s="28" t="s">
        <v>794</v>
      </c>
      <c r="C105" s="73" t="s">
        <v>890</v>
      </c>
      <c r="D105" s="88">
        <f>+'Matriz de riesgos'!I106</f>
        <v>15</v>
      </c>
      <c r="E105" s="25">
        <v>1</v>
      </c>
      <c r="F105" s="25">
        <v>1</v>
      </c>
      <c r="G105" s="25">
        <v>1</v>
      </c>
      <c r="H105" s="25">
        <v>1</v>
      </c>
      <c r="I105" s="25">
        <v>1</v>
      </c>
      <c r="J105" s="25">
        <f t="shared" si="1"/>
        <v>5</v>
      </c>
      <c r="K105" s="64">
        <f>+'Matriz de riesgos'!K106</f>
        <v>75</v>
      </c>
      <c r="L105" s="93" t="str" cm="1">
        <f t="array" ref="L105">_xlfn.IFS(K105&lt;=0,"No aplica",K105&lt;=39,"Débil",K105&lt;=59,"Necesita mejora",K105&lt;=79,"Aceptable",K105&lt;=100,"Fuerte")</f>
        <v>Aceptable</v>
      </c>
      <c r="M105" s="25" t="s">
        <v>89</v>
      </c>
      <c r="N105" s="65"/>
      <c r="O105" s="65"/>
      <c r="P105" s="65"/>
      <c r="Q105" s="65"/>
      <c r="R105" s="65"/>
      <c r="S105" s="160"/>
    </row>
    <row r="106" spans="1:19" ht="111.75" customHeight="1" x14ac:dyDescent="0.2">
      <c r="A106" s="72" t="s">
        <v>943</v>
      </c>
      <c r="B106" s="28" t="s">
        <v>795</v>
      </c>
      <c r="C106" s="73" t="s">
        <v>891</v>
      </c>
      <c r="D106" s="88">
        <f>+'Matriz de riesgos'!I107</f>
        <v>15</v>
      </c>
      <c r="E106" s="25">
        <v>1</v>
      </c>
      <c r="F106" s="25">
        <v>1</v>
      </c>
      <c r="G106" s="25">
        <v>1</v>
      </c>
      <c r="H106" s="25">
        <v>1</v>
      </c>
      <c r="I106" s="25">
        <v>1</v>
      </c>
      <c r="J106" s="25">
        <f t="shared" si="1"/>
        <v>5</v>
      </c>
      <c r="K106" s="64">
        <f>+'Matriz de riesgos'!K107</f>
        <v>75</v>
      </c>
      <c r="L106" s="93" t="str" cm="1">
        <f t="array" ref="L106">_xlfn.IFS(K106&lt;=0,"No aplica",K106&lt;=39,"Débil",K106&lt;=59,"Necesita mejora",K106&lt;=79,"Aceptable",K106&lt;=100,"Fuerte")</f>
        <v>Aceptable</v>
      </c>
      <c r="M106" s="25" t="s">
        <v>89</v>
      </c>
      <c r="N106" s="65"/>
      <c r="O106" s="65"/>
      <c r="P106" s="65"/>
      <c r="Q106" s="65"/>
      <c r="R106" s="65"/>
      <c r="S106" s="160"/>
    </row>
    <row r="107" spans="1:19" ht="111.75" customHeight="1" x14ac:dyDescent="0.2">
      <c r="A107" s="72" t="s">
        <v>942</v>
      </c>
      <c r="B107" s="28" t="s">
        <v>796</v>
      </c>
      <c r="C107" s="73" t="s">
        <v>892</v>
      </c>
      <c r="D107" s="88">
        <f>+'Matriz de riesgos'!I108</f>
        <v>20</v>
      </c>
      <c r="E107" s="25">
        <v>1</v>
      </c>
      <c r="F107" s="25">
        <v>0</v>
      </c>
      <c r="G107" s="25">
        <v>1</v>
      </c>
      <c r="H107" s="25">
        <v>0</v>
      </c>
      <c r="I107" s="25">
        <v>1</v>
      </c>
      <c r="J107" s="25">
        <f t="shared" si="1"/>
        <v>3</v>
      </c>
      <c r="K107" s="64">
        <f>+'Matriz de riesgos'!K108</f>
        <v>60</v>
      </c>
      <c r="L107" s="93" t="str" cm="1">
        <f t="array" ref="L107">_xlfn.IFS(K107&lt;=0,"No aplica",K107&lt;=39,"Débil",K107&lt;=59,"Necesita mejora",K107&lt;=79,"Aceptable",K107&lt;=100,"Fuerte")</f>
        <v>Aceptable</v>
      </c>
      <c r="M107" s="25" t="s">
        <v>89</v>
      </c>
      <c r="N107" s="65"/>
      <c r="O107" s="65"/>
      <c r="P107" s="65"/>
      <c r="Q107" s="65"/>
      <c r="R107" s="65"/>
      <c r="S107" s="160"/>
    </row>
    <row r="108" spans="1:19" ht="111.75" customHeight="1" x14ac:dyDescent="0.2">
      <c r="A108" s="72" t="s">
        <v>942</v>
      </c>
      <c r="B108" s="28" t="s">
        <v>797</v>
      </c>
      <c r="C108" s="73" t="s">
        <v>893</v>
      </c>
      <c r="D108" s="88">
        <f>+'Matriz de riesgos'!I109</f>
        <v>20</v>
      </c>
      <c r="E108" s="25">
        <v>1</v>
      </c>
      <c r="F108" s="25">
        <v>0</v>
      </c>
      <c r="G108" s="25">
        <v>1</v>
      </c>
      <c r="H108" s="25">
        <v>0</v>
      </c>
      <c r="I108" s="25">
        <v>1</v>
      </c>
      <c r="J108" s="25">
        <f t="shared" si="1"/>
        <v>3</v>
      </c>
      <c r="K108" s="64">
        <f>+'Matriz de riesgos'!K109</f>
        <v>60</v>
      </c>
      <c r="L108" s="93" t="str" cm="1">
        <f t="array" ref="L108">_xlfn.IFS(K108&lt;=0,"No aplica",K108&lt;=39,"Débil",K108&lt;=59,"Necesita mejora",K108&lt;=79,"Aceptable",K108&lt;=100,"Fuerte")</f>
        <v>Aceptable</v>
      </c>
      <c r="M108" s="25" t="s">
        <v>89</v>
      </c>
      <c r="N108" s="65"/>
      <c r="O108" s="65"/>
      <c r="P108" s="65"/>
      <c r="Q108" s="65"/>
      <c r="R108" s="65"/>
      <c r="S108" s="160"/>
    </row>
    <row r="109" spans="1:19" ht="111.75" customHeight="1" x14ac:dyDescent="0.2">
      <c r="A109" s="72" t="s">
        <v>942</v>
      </c>
      <c r="B109" s="28" t="s">
        <v>798</v>
      </c>
      <c r="C109" s="73" t="s">
        <v>894</v>
      </c>
      <c r="D109" s="88">
        <f>+'Matriz de riesgos'!I110</f>
        <v>20</v>
      </c>
      <c r="E109" s="25">
        <v>1</v>
      </c>
      <c r="F109" s="25">
        <v>1</v>
      </c>
      <c r="G109" s="25">
        <v>1</v>
      </c>
      <c r="H109" s="25">
        <v>1</v>
      </c>
      <c r="I109" s="25">
        <v>1</v>
      </c>
      <c r="J109" s="25">
        <f t="shared" si="1"/>
        <v>5</v>
      </c>
      <c r="K109" s="64">
        <f>+'Matriz de riesgos'!K110</f>
        <v>100</v>
      </c>
      <c r="L109" s="93" t="str" cm="1">
        <f t="array" ref="L109">_xlfn.IFS(K109&lt;=0,"No aplica",K109&lt;=39,"Débil",K109&lt;=59,"Necesita mejora",K109&lt;=79,"Aceptable",K109&lt;=100,"Fuerte")</f>
        <v>Fuerte</v>
      </c>
      <c r="M109" s="25" t="s">
        <v>89</v>
      </c>
      <c r="N109" s="65"/>
      <c r="O109" s="65"/>
      <c r="P109" s="65"/>
      <c r="Q109" s="65"/>
      <c r="R109" s="65"/>
      <c r="S109" s="160"/>
    </row>
    <row r="110" spans="1:19" ht="111.75" customHeight="1" x14ac:dyDescent="0.2">
      <c r="A110" s="72" t="s">
        <v>943</v>
      </c>
      <c r="B110" s="28" t="s">
        <v>799</v>
      </c>
      <c r="C110" s="73" t="s">
        <v>895</v>
      </c>
      <c r="D110" s="88">
        <f>+'Matriz de riesgos'!I111</f>
        <v>15</v>
      </c>
      <c r="E110" s="25">
        <v>1</v>
      </c>
      <c r="F110" s="25">
        <v>0</v>
      </c>
      <c r="G110" s="25">
        <v>1</v>
      </c>
      <c r="H110" s="25">
        <v>1</v>
      </c>
      <c r="I110" s="25">
        <v>1</v>
      </c>
      <c r="J110" s="25">
        <f t="shared" si="1"/>
        <v>4</v>
      </c>
      <c r="K110" s="64">
        <f>+'Matriz de riesgos'!K111</f>
        <v>60</v>
      </c>
      <c r="L110" s="93" t="str" cm="1">
        <f t="array" ref="L110">_xlfn.IFS(K110&lt;=0,"No aplica",K110&lt;=39,"Débil",K110&lt;=59,"Necesita mejora",K110&lt;=79,"Aceptable",K110&lt;=100,"Fuerte")</f>
        <v>Aceptable</v>
      </c>
      <c r="M110" s="25" t="s">
        <v>89</v>
      </c>
      <c r="N110" s="65"/>
      <c r="O110" s="65"/>
      <c r="P110" s="65"/>
      <c r="Q110" s="65"/>
      <c r="R110" s="65"/>
      <c r="S110" s="160"/>
    </row>
    <row r="111" spans="1:19" ht="111.75" customHeight="1" x14ac:dyDescent="0.2">
      <c r="A111" s="72" t="s">
        <v>944</v>
      </c>
      <c r="B111" s="28" t="s">
        <v>800</v>
      </c>
      <c r="C111" s="73" t="s">
        <v>896</v>
      </c>
      <c r="D111" s="88">
        <f>+'Matriz de riesgos'!I112</f>
        <v>15</v>
      </c>
      <c r="E111" s="25">
        <v>1</v>
      </c>
      <c r="F111" s="25">
        <v>0</v>
      </c>
      <c r="G111" s="25">
        <v>1</v>
      </c>
      <c r="H111" s="25">
        <v>1</v>
      </c>
      <c r="I111" s="25">
        <v>1</v>
      </c>
      <c r="J111" s="25">
        <f t="shared" si="1"/>
        <v>4</v>
      </c>
      <c r="K111" s="64">
        <f>+'Matriz de riesgos'!K112</f>
        <v>60</v>
      </c>
      <c r="L111" s="93" t="str" cm="1">
        <f t="array" ref="L111">_xlfn.IFS(K111&lt;=0,"No aplica",K111&lt;=39,"Débil",K111&lt;=59,"Necesita mejora",K111&lt;=79,"Aceptable",K111&lt;=100,"Fuerte")</f>
        <v>Aceptable</v>
      </c>
      <c r="M111" s="25" t="s">
        <v>89</v>
      </c>
      <c r="N111" s="65"/>
      <c r="O111" s="65"/>
      <c r="P111" s="65"/>
      <c r="Q111" s="65"/>
      <c r="R111" s="65"/>
      <c r="S111" s="160"/>
    </row>
    <row r="112" spans="1:19" ht="111.75" customHeight="1" x14ac:dyDescent="0.2">
      <c r="A112" s="72" t="s">
        <v>943</v>
      </c>
      <c r="B112" s="28" t="s">
        <v>801</v>
      </c>
      <c r="C112" s="73" t="s">
        <v>897</v>
      </c>
      <c r="D112" s="88">
        <f>+'Matriz de riesgos'!I113</f>
        <v>15</v>
      </c>
      <c r="E112" s="25">
        <v>1</v>
      </c>
      <c r="F112" s="25">
        <v>1</v>
      </c>
      <c r="G112" s="25">
        <v>1</v>
      </c>
      <c r="H112" s="25">
        <v>1</v>
      </c>
      <c r="I112" s="25">
        <v>1</v>
      </c>
      <c r="J112" s="25">
        <f t="shared" si="1"/>
        <v>5</v>
      </c>
      <c r="K112" s="64">
        <f>+'Matriz de riesgos'!K113</f>
        <v>75</v>
      </c>
      <c r="L112" s="93" t="str" cm="1">
        <f t="array" ref="L112">_xlfn.IFS(K112&lt;=0,"No aplica",K112&lt;=39,"Débil",K112&lt;=59,"Necesita mejora",K112&lt;=79,"Aceptable",K112&lt;=100,"Fuerte")</f>
        <v>Aceptable</v>
      </c>
      <c r="M112" s="25" t="s">
        <v>89</v>
      </c>
      <c r="N112" s="65"/>
      <c r="O112" s="65"/>
      <c r="P112" s="65"/>
      <c r="Q112" s="65"/>
      <c r="R112" s="65"/>
      <c r="S112" s="160"/>
    </row>
    <row r="113" spans="1:19" ht="111.75" customHeight="1" x14ac:dyDescent="0.2">
      <c r="A113" s="72" t="s">
        <v>943</v>
      </c>
      <c r="B113" s="28" t="s">
        <v>802</v>
      </c>
      <c r="C113" s="73" t="s">
        <v>898</v>
      </c>
      <c r="D113" s="88">
        <f>+'Matriz de riesgos'!I114</f>
        <v>10</v>
      </c>
      <c r="E113" s="25">
        <v>1</v>
      </c>
      <c r="F113" s="25">
        <v>1</v>
      </c>
      <c r="G113" s="25">
        <v>1</v>
      </c>
      <c r="H113" s="25">
        <v>1</v>
      </c>
      <c r="I113" s="25">
        <v>1</v>
      </c>
      <c r="J113" s="25">
        <f t="shared" si="1"/>
        <v>5</v>
      </c>
      <c r="K113" s="64">
        <f>+'Matriz de riesgos'!K114</f>
        <v>50</v>
      </c>
      <c r="L113" s="93" t="str" cm="1">
        <f t="array" ref="L113">_xlfn.IFS(K113&lt;=0,"No aplica",K113&lt;=39,"Débil",K113&lt;=59,"Necesita mejora",K113&lt;=79,"Aceptable",K113&lt;=100,"Fuerte")</f>
        <v>Necesita mejora</v>
      </c>
      <c r="M113" s="25" t="s">
        <v>89</v>
      </c>
      <c r="N113" s="65" t="s">
        <v>141</v>
      </c>
      <c r="O113" s="65" t="s">
        <v>141</v>
      </c>
      <c r="P113" s="65" t="s">
        <v>141</v>
      </c>
      <c r="Q113" s="65"/>
      <c r="R113" s="65"/>
      <c r="S113" s="160" t="s">
        <v>1129</v>
      </c>
    </row>
    <row r="114" spans="1:19" ht="111.75" customHeight="1" x14ac:dyDescent="0.2">
      <c r="A114" s="72" t="s">
        <v>120</v>
      </c>
      <c r="B114" s="28" t="s">
        <v>945</v>
      </c>
      <c r="C114" s="73" t="s">
        <v>993</v>
      </c>
      <c r="D114" s="88">
        <f>+'Matriz de riesgos'!I115</f>
        <v>15</v>
      </c>
      <c r="E114" s="25">
        <v>1</v>
      </c>
      <c r="F114" s="25">
        <v>1</v>
      </c>
      <c r="G114" s="25">
        <v>1</v>
      </c>
      <c r="H114" s="25">
        <v>1</v>
      </c>
      <c r="I114" s="25">
        <v>1</v>
      </c>
      <c r="J114" s="25">
        <f t="shared" si="1"/>
        <v>5</v>
      </c>
      <c r="K114" s="64">
        <f>+'Matriz de riesgos'!K115</f>
        <v>75</v>
      </c>
      <c r="L114" s="93" t="str" cm="1">
        <f t="array" ref="L114">_xlfn.IFS(K114&lt;=0,"No aplica",K114&lt;=39,"Débil",K114&lt;=59,"Necesita mejora",K114&lt;=79,"Aceptable",K114&lt;=100,"Fuerte")</f>
        <v>Aceptable</v>
      </c>
      <c r="M114" s="25" t="s">
        <v>89</v>
      </c>
      <c r="N114" s="65"/>
      <c r="O114" s="65"/>
      <c r="P114" s="65"/>
      <c r="Q114" s="65"/>
      <c r="R114" s="65"/>
      <c r="S114" s="160"/>
    </row>
    <row r="115" spans="1:19" ht="111.75" customHeight="1" x14ac:dyDescent="0.2">
      <c r="A115" s="72" t="s">
        <v>120</v>
      </c>
      <c r="B115" s="28" t="s">
        <v>946</v>
      </c>
      <c r="C115" s="73" t="s">
        <v>994</v>
      </c>
      <c r="D115" s="88">
        <f>+'Matriz de riesgos'!I116</f>
        <v>15</v>
      </c>
      <c r="E115" s="25">
        <v>1</v>
      </c>
      <c r="F115" s="25">
        <v>0</v>
      </c>
      <c r="G115" s="25">
        <v>1</v>
      </c>
      <c r="H115" s="25">
        <v>1</v>
      </c>
      <c r="I115" s="25">
        <v>1</v>
      </c>
      <c r="J115" s="25">
        <f>+SUM(E115:I115)</f>
        <v>4</v>
      </c>
      <c r="K115" s="64">
        <f>+'Matriz de riesgos'!K116</f>
        <v>60</v>
      </c>
      <c r="L115" s="93" t="str" cm="1">
        <f t="array" ref="L115">_xlfn.IFS(K115&lt;=0,"No aplica",K115&lt;=39,"Débil",K115&lt;=59,"Necesita mejora",K115&lt;=79,"Aceptable",K115&lt;=100,"Fuerte")</f>
        <v>Aceptable</v>
      </c>
      <c r="M115" s="25" t="s">
        <v>89</v>
      </c>
      <c r="N115" s="65"/>
      <c r="O115" s="65"/>
      <c r="P115" s="65"/>
      <c r="Q115" s="65"/>
      <c r="R115" s="65"/>
      <c r="S115" s="160"/>
    </row>
    <row r="116" spans="1:19" ht="111.75" customHeight="1" x14ac:dyDescent="0.2">
      <c r="A116" s="72" t="s">
        <v>120</v>
      </c>
      <c r="B116" s="28" t="s">
        <v>947</v>
      </c>
      <c r="C116" s="73" t="s">
        <v>995</v>
      </c>
      <c r="D116" s="88">
        <f>+'Matriz de riesgos'!I117</f>
        <v>15</v>
      </c>
      <c r="E116" s="25">
        <v>1</v>
      </c>
      <c r="F116" s="25">
        <v>1</v>
      </c>
      <c r="G116" s="25">
        <v>1</v>
      </c>
      <c r="H116" s="25">
        <v>1</v>
      </c>
      <c r="I116" s="25">
        <v>1</v>
      </c>
      <c r="J116" s="25">
        <f t="shared" si="1"/>
        <v>5</v>
      </c>
      <c r="K116" s="64">
        <f>+'Matriz de riesgos'!K117</f>
        <v>75</v>
      </c>
      <c r="L116" s="93" t="str" cm="1">
        <f t="array" ref="L116">_xlfn.IFS(K116&lt;=0,"No aplica",K116&lt;=39,"Débil",K116&lt;=59,"Necesita mejora",K116&lt;=79,"Aceptable",K116&lt;=100,"Fuerte")</f>
        <v>Aceptable</v>
      </c>
      <c r="M116" s="25" t="s">
        <v>174</v>
      </c>
      <c r="N116" s="65"/>
      <c r="O116" s="65"/>
      <c r="P116" s="65"/>
      <c r="Q116" s="65"/>
      <c r="R116" s="65"/>
      <c r="S116" s="160" t="s">
        <v>1130</v>
      </c>
    </row>
    <row r="117" spans="1:19" ht="111.75" customHeight="1" x14ac:dyDescent="0.2">
      <c r="A117" s="72" t="s">
        <v>120</v>
      </c>
      <c r="B117" s="28" t="s">
        <v>948</v>
      </c>
      <c r="C117" s="73" t="s">
        <v>996</v>
      </c>
      <c r="D117" s="88">
        <f>+'Matriz de riesgos'!I118</f>
        <v>15</v>
      </c>
      <c r="E117" s="25">
        <v>1</v>
      </c>
      <c r="F117" s="25">
        <v>1</v>
      </c>
      <c r="G117" s="25">
        <v>1</v>
      </c>
      <c r="H117" s="25">
        <v>1</v>
      </c>
      <c r="I117" s="25">
        <v>1</v>
      </c>
      <c r="J117" s="25">
        <f t="shared" si="1"/>
        <v>5</v>
      </c>
      <c r="K117" s="64">
        <f>+'Matriz de riesgos'!K118</f>
        <v>75</v>
      </c>
      <c r="L117" s="93" t="str" cm="1">
        <f t="array" ref="L117">_xlfn.IFS(K117&lt;=0,"No aplica",K117&lt;=39,"Débil",K117&lt;=59,"Necesita mejora",K117&lt;=79,"Aceptable",K117&lt;=100,"Fuerte")</f>
        <v>Aceptable</v>
      </c>
      <c r="M117" s="25" t="s">
        <v>174</v>
      </c>
      <c r="N117" s="65"/>
      <c r="O117" s="65"/>
      <c r="P117" s="65"/>
      <c r="Q117" s="65"/>
      <c r="R117" s="65"/>
      <c r="S117" s="160" t="s">
        <v>1131</v>
      </c>
    </row>
    <row r="118" spans="1:19" ht="111.75" customHeight="1" x14ac:dyDescent="0.2">
      <c r="A118" s="72" t="s">
        <v>120</v>
      </c>
      <c r="B118" s="28" t="s">
        <v>949</v>
      </c>
      <c r="C118" s="73" t="s">
        <v>997</v>
      </c>
      <c r="D118" s="88">
        <f>+'Matriz de riesgos'!I119</f>
        <v>15</v>
      </c>
      <c r="E118" s="25">
        <v>1</v>
      </c>
      <c r="F118" s="25">
        <v>1</v>
      </c>
      <c r="G118" s="25">
        <v>0</v>
      </c>
      <c r="H118" s="25">
        <v>1</v>
      </c>
      <c r="I118" s="25">
        <v>1</v>
      </c>
      <c r="J118" s="25">
        <f t="shared" si="1"/>
        <v>4</v>
      </c>
      <c r="K118" s="64">
        <f>+'Matriz de riesgos'!K119</f>
        <v>60</v>
      </c>
      <c r="L118" s="93" t="str" cm="1">
        <f t="array" ref="L118">_xlfn.IFS(K118&lt;=0,"No aplica",K118&lt;=39,"Débil",K118&lt;=59,"Necesita mejora",K118&lt;=79,"Aceptable",K118&lt;=100,"Fuerte")</f>
        <v>Aceptable</v>
      </c>
      <c r="M118" s="25" t="s">
        <v>89</v>
      </c>
      <c r="N118" s="65"/>
      <c r="O118" s="65"/>
      <c r="P118" s="65"/>
      <c r="Q118" s="65"/>
      <c r="R118" s="65"/>
      <c r="S118" s="160"/>
    </row>
    <row r="119" spans="1:19" ht="111.75" customHeight="1" x14ac:dyDescent="0.2">
      <c r="A119" s="72" t="s">
        <v>120</v>
      </c>
      <c r="B119" s="28" t="s">
        <v>950</v>
      </c>
      <c r="C119" s="73" t="s">
        <v>998</v>
      </c>
      <c r="D119" s="88">
        <f>+'Matriz de riesgos'!I120</f>
        <v>5</v>
      </c>
      <c r="E119" s="25">
        <v>0</v>
      </c>
      <c r="F119" s="25">
        <v>0</v>
      </c>
      <c r="G119" s="25">
        <v>0</v>
      </c>
      <c r="H119" s="25">
        <v>1</v>
      </c>
      <c r="I119" s="25">
        <v>1</v>
      </c>
      <c r="J119" s="25">
        <f t="shared" si="1"/>
        <v>2</v>
      </c>
      <c r="K119" s="64">
        <f>+'Matriz de riesgos'!K120</f>
        <v>10</v>
      </c>
      <c r="L119" s="93" t="str" cm="1">
        <f t="array" ref="L119">_xlfn.IFS(K119&lt;=0,"No aplica",K119&lt;=39,"Débil",K119&lt;=59,"Necesita mejora",K119&lt;=79,"Aceptable",K119&lt;=100,"Fuerte")</f>
        <v>Débil</v>
      </c>
      <c r="M119" s="25" t="s">
        <v>89</v>
      </c>
      <c r="N119" s="65"/>
      <c r="O119" s="65"/>
      <c r="P119" s="65"/>
      <c r="Q119" s="65"/>
      <c r="R119" s="65"/>
      <c r="S119" s="160"/>
    </row>
    <row r="120" spans="1:19" ht="111.75" customHeight="1" x14ac:dyDescent="0.2">
      <c r="A120" s="72" t="s">
        <v>120</v>
      </c>
      <c r="B120" s="28" t="s">
        <v>951</v>
      </c>
      <c r="C120" s="73" t="s">
        <v>999</v>
      </c>
      <c r="D120" s="88">
        <f>+'Matriz de riesgos'!I121</f>
        <v>10</v>
      </c>
      <c r="E120" s="25">
        <v>1</v>
      </c>
      <c r="F120" s="25">
        <v>1</v>
      </c>
      <c r="G120" s="25">
        <v>1</v>
      </c>
      <c r="H120" s="25">
        <v>1</v>
      </c>
      <c r="I120" s="25">
        <v>1</v>
      </c>
      <c r="J120" s="25">
        <f t="shared" si="1"/>
        <v>5</v>
      </c>
      <c r="K120" s="64">
        <f>+'Matriz de riesgos'!K121</f>
        <v>30</v>
      </c>
      <c r="L120" s="93" t="str" cm="1">
        <f t="array" ref="L120">_xlfn.IFS(K120&lt;=0,"No aplica",K120&lt;=39,"Débil",K120&lt;=59,"Necesita mejora",K120&lt;=79,"Aceptable",K120&lt;=100,"Fuerte")</f>
        <v>Débil</v>
      </c>
      <c r="M120" s="25" t="s">
        <v>89</v>
      </c>
      <c r="N120" s="65"/>
      <c r="O120" s="65"/>
      <c r="P120" s="65"/>
      <c r="Q120" s="65"/>
      <c r="R120" s="65"/>
      <c r="S120" s="160"/>
    </row>
    <row r="121" spans="1:19" ht="111.75" customHeight="1" x14ac:dyDescent="0.2">
      <c r="A121" s="72" t="s">
        <v>120</v>
      </c>
      <c r="B121" s="28" t="s">
        <v>952</v>
      </c>
      <c r="C121" s="73" t="s">
        <v>1000</v>
      </c>
      <c r="D121" s="88">
        <f>+'Matriz de riesgos'!I122</f>
        <v>15</v>
      </c>
      <c r="E121" s="25">
        <v>1</v>
      </c>
      <c r="F121" s="25">
        <v>0</v>
      </c>
      <c r="G121" s="25">
        <v>0</v>
      </c>
      <c r="H121" s="25">
        <v>1</v>
      </c>
      <c r="I121" s="25">
        <v>1</v>
      </c>
      <c r="J121" s="25">
        <f t="shared" si="1"/>
        <v>3</v>
      </c>
      <c r="K121" s="64">
        <f>+'Matriz de riesgos'!K122</f>
        <v>75</v>
      </c>
      <c r="L121" s="93" t="str" cm="1">
        <f t="array" ref="L121">_xlfn.IFS(K121&lt;=0,"No aplica",K121&lt;=39,"Débil",K121&lt;=59,"Necesita mejora",K121&lt;=79,"Aceptable",K121&lt;=100,"Fuerte")</f>
        <v>Aceptable</v>
      </c>
      <c r="M121" s="25" t="s">
        <v>89</v>
      </c>
      <c r="N121" s="65"/>
      <c r="O121" s="65"/>
      <c r="P121" s="65"/>
      <c r="Q121" s="65"/>
      <c r="R121" s="65"/>
      <c r="S121" s="160"/>
    </row>
    <row r="122" spans="1:19" ht="111.75" customHeight="1" x14ac:dyDescent="0.2">
      <c r="A122" s="72" t="s">
        <v>120</v>
      </c>
      <c r="B122" s="28" t="s">
        <v>953</v>
      </c>
      <c r="C122" s="73" t="s">
        <v>1001</v>
      </c>
      <c r="D122" s="88">
        <f>+'Matriz de riesgos'!I123</f>
        <v>15</v>
      </c>
      <c r="E122" s="25">
        <v>1</v>
      </c>
      <c r="F122" s="25">
        <v>1</v>
      </c>
      <c r="G122" s="25">
        <v>1</v>
      </c>
      <c r="H122" s="25">
        <v>1</v>
      </c>
      <c r="I122" s="25">
        <v>1</v>
      </c>
      <c r="J122" s="25">
        <f t="shared" si="1"/>
        <v>5</v>
      </c>
      <c r="K122" s="64">
        <f>+'Matriz de riesgos'!K123</f>
        <v>75</v>
      </c>
      <c r="L122" s="93" t="str" cm="1">
        <f t="array" ref="L122">_xlfn.IFS(K122&lt;=0,"No aplica",K122&lt;=39,"Débil",K122&lt;=59,"Necesita mejora",K122&lt;=79,"Aceptable",K122&lt;=100,"Fuerte")</f>
        <v>Aceptable</v>
      </c>
      <c r="M122" s="25" t="s">
        <v>89</v>
      </c>
      <c r="N122" s="65"/>
      <c r="O122" s="65"/>
      <c r="P122" s="65"/>
      <c r="Q122" s="65"/>
      <c r="R122" s="65"/>
      <c r="S122" s="160"/>
    </row>
    <row r="123" spans="1:19" ht="111.75" customHeight="1" x14ac:dyDescent="0.2">
      <c r="A123" s="72" t="s">
        <v>120</v>
      </c>
      <c r="B123" s="28" t="s">
        <v>954</v>
      </c>
      <c r="C123" s="73" t="s">
        <v>1002</v>
      </c>
      <c r="D123" s="88">
        <f>+'Matriz de riesgos'!I124</f>
        <v>15</v>
      </c>
      <c r="E123" s="25">
        <v>1</v>
      </c>
      <c r="F123" s="25">
        <v>1</v>
      </c>
      <c r="G123" s="25">
        <v>1</v>
      </c>
      <c r="H123" s="25">
        <v>1</v>
      </c>
      <c r="I123" s="25">
        <v>1</v>
      </c>
      <c r="J123" s="25">
        <f t="shared" si="1"/>
        <v>5</v>
      </c>
      <c r="K123" s="64">
        <f>+'Matriz de riesgos'!K124</f>
        <v>60</v>
      </c>
      <c r="L123" s="93" t="str" cm="1">
        <f t="array" ref="L123">_xlfn.IFS(K123&lt;=0,"No aplica",K123&lt;=39,"Débil",K123&lt;=59,"Necesita mejora",K123&lt;=79,"Aceptable",K123&lt;=100,"Fuerte")</f>
        <v>Aceptable</v>
      </c>
      <c r="M123" s="25" t="s">
        <v>89</v>
      </c>
      <c r="N123" s="65"/>
      <c r="O123" s="65"/>
      <c r="P123" s="65"/>
      <c r="Q123" s="65"/>
      <c r="R123" s="65"/>
      <c r="S123" s="160"/>
    </row>
    <row r="124" spans="1:19" ht="111.75" customHeight="1" x14ac:dyDescent="0.2">
      <c r="A124" s="72" t="s">
        <v>120</v>
      </c>
      <c r="B124" s="28" t="s">
        <v>955</v>
      </c>
      <c r="C124" s="73" t="s">
        <v>1003</v>
      </c>
      <c r="D124" s="88">
        <f>+'Matriz de riesgos'!I125</f>
        <v>15</v>
      </c>
      <c r="E124" s="25">
        <v>1</v>
      </c>
      <c r="F124" s="25">
        <v>0</v>
      </c>
      <c r="G124" s="25">
        <v>1</v>
      </c>
      <c r="H124" s="25">
        <v>1</v>
      </c>
      <c r="I124" s="25">
        <v>1</v>
      </c>
      <c r="J124" s="25">
        <f t="shared" si="1"/>
        <v>4</v>
      </c>
      <c r="K124" s="64">
        <f>+'Matriz de riesgos'!K125</f>
        <v>75</v>
      </c>
      <c r="L124" s="93" t="str" cm="1">
        <f t="array" ref="L124">_xlfn.IFS(K124&lt;=0,"No aplica",K124&lt;=39,"Débil",K124&lt;=59,"Necesita mejora",K124&lt;=79,"Aceptable",K124&lt;=100,"Fuerte")</f>
        <v>Aceptable</v>
      </c>
      <c r="M124" s="25" t="s">
        <v>89</v>
      </c>
      <c r="N124" s="65"/>
      <c r="O124" s="65"/>
      <c r="P124" s="65"/>
      <c r="Q124" s="65"/>
      <c r="R124" s="65"/>
      <c r="S124" s="160"/>
    </row>
    <row r="125" spans="1:19" ht="111.75" customHeight="1" x14ac:dyDescent="0.2">
      <c r="A125" s="72" t="s">
        <v>120</v>
      </c>
      <c r="B125" s="28" t="s">
        <v>956</v>
      </c>
      <c r="C125" s="73" t="s">
        <v>1004</v>
      </c>
      <c r="D125" s="88">
        <f>+'Matriz de riesgos'!I126</f>
        <v>15</v>
      </c>
      <c r="E125" s="25">
        <v>1</v>
      </c>
      <c r="F125" s="25">
        <v>1</v>
      </c>
      <c r="G125" s="25">
        <v>1</v>
      </c>
      <c r="H125" s="25">
        <v>1</v>
      </c>
      <c r="I125" s="25">
        <v>1</v>
      </c>
      <c r="J125" s="25">
        <f t="shared" si="1"/>
        <v>5</v>
      </c>
      <c r="K125" s="64">
        <f>+'Matriz de riesgos'!K126</f>
        <v>75</v>
      </c>
      <c r="L125" s="93" t="str" cm="1">
        <f t="array" ref="L125">_xlfn.IFS(K125&lt;=0,"No aplica",K125&lt;=39,"Débil",K125&lt;=59,"Necesita mejora",K125&lt;=79,"Aceptable",K125&lt;=100,"Fuerte")</f>
        <v>Aceptable</v>
      </c>
      <c r="M125" s="25" t="s">
        <v>89</v>
      </c>
      <c r="N125" s="65"/>
      <c r="O125" s="65"/>
      <c r="P125" s="65"/>
      <c r="Q125" s="65"/>
      <c r="R125" s="65"/>
      <c r="S125" s="160"/>
    </row>
    <row r="126" spans="1:19" ht="111.75" customHeight="1" x14ac:dyDescent="0.2">
      <c r="A126" s="72" t="s">
        <v>120</v>
      </c>
      <c r="B126" s="28" t="s">
        <v>957</v>
      </c>
      <c r="C126" s="73" t="s">
        <v>1005</v>
      </c>
      <c r="D126" s="88">
        <f>+'Matriz de riesgos'!I127</f>
        <v>15</v>
      </c>
      <c r="E126" s="25">
        <v>1</v>
      </c>
      <c r="F126" s="25">
        <v>1</v>
      </c>
      <c r="G126" s="25">
        <v>1</v>
      </c>
      <c r="H126" s="25">
        <v>1</v>
      </c>
      <c r="I126" s="25">
        <v>1</v>
      </c>
      <c r="J126" s="25">
        <f t="shared" si="1"/>
        <v>5</v>
      </c>
      <c r="K126" s="64">
        <f>+'Matriz de riesgos'!K127</f>
        <v>75</v>
      </c>
      <c r="L126" s="93" t="str" cm="1">
        <f t="array" ref="L126">_xlfn.IFS(K126&lt;=0,"No aplica",K126&lt;=39,"Débil",K126&lt;=59,"Necesita mejora",K126&lt;=79,"Aceptable",K126&lt;=100,"Fuerte")</f>
        <v>Aceptable</v>
      </c>
      <c r="M126" s="25" t="s">
        <v>89</v>
      </c>
      <c r="N126" s="65"/>
      <c r="O126" s="65"/>
      <c r="P126" s="65"/>
      <c r="Q126" s="65"/>
      <c r="R126" s="65"/>
      <c r="S126" s="160"/>
    </row>
    <row r="127" spans="1:19" ht="111.75" customHeight="1" x14ac:dyDescent="0.2">
      <c r="A127" s="72" t="s">
        <v>120</v>
      </c>
      <c r="B127" s="28" t="s">
        <v>958</v>
      </c>
      <c r="C127" s="73" t="s">
        <v>1006</v>
      </c>
      <c r="D127" s="88">
        <f>+'Matriz de riesgos'!I128</f>
        <v>15</v>
      </c>
      <c r="E127" s="25">
        <v>1</v>
      </c>
      <c r="F127" s="25">
        <v>1</v>
      </c>
      <c r="G127" s="25">
        <v>1</v>
      </c>
      <c r="H127" s="25">
        <v>1</v>
      </c>
      <c r="I127" s="25">
        <v>1</v>
      </c>
      <c r="J127" s="25">
        <f t="shared" si="1"/>
        <v>5</v>
      </c>
      <c r="K127" s="64">
        <f>+'Matriz de riesgos'!K128</f>
        <v>75</v>
      </c>
      <c r="L127" s="93" t="str" cm="1">
        <f t="array" ref="L127">_xlfn.IFS(K127&lt;=0,"No aplica",K127&lt;=39,"Débil",K127&lt;=59,"Necesita mejora",K127&lt;=79,"Aceptable",K127&lt;=100,"Fuerte")</f>
        <v>Aceptable</v>
      </c>
      <c r="M127" s="25" t="s">
        <v>89</v>
      </c>
      <c r="N127" s="65"/>
      <c r="O127" s="65"/>
      <c r="P127" s="65"/>
      <c r="Q127" s="65"/>
      <c r="R127" s="65"/>
      <c r="S127" s="160"/>
    </row>
    <row r="128" spans="1:19" ht="111.75" customHeight="1" x14ac:dyDescent="0.2">
      <c r="A128" s="72" t="s">
        <v>120</v>
      </c>
      <c r="B128" s="28" t="s">
        <v>959</v>
      </c>
      <c r="C128" s="73" t="s">
        <v>1007</v>
      </c>
      <c r="D128" s="88">
        <f>+'Matriz de riesgos'!I129</f>
        <v>15</v>
      </c>
      <c r="E128" s="25">
        <v>1</v>
      </c>
      <c r="F128" s="25">
        <v>1</v>
      </c>
      <c r="G128" s="25">
        <v>1</v>
      </c>
      <c r="H128" s="25">
        <v>1</v>
      </c>
      <c r="I128" s="25">
        <v>1</v>
      </c>
      <c r="J128" s="25">
        <f t="shared" si="1"/>
        <v>5</v>
      </c>
      <c r="K128" s="64">
        <f>+'Matriz de riesgos'!K129</f>
        <v>60</v>
      </c>
      <c r="L128" s="93" t="str" cm="1">
        <f t="array" ref="L128">_xlfn.IFS(K128&lt;=0,"No aplica",K128&lt;=39,"Débil",K128&lt;=59,"Necesita mejora",K128&lt;=79,"Aceptable",K128&lt;=100,"Fuerte")</f>
        <v>Aceptable</v>
      </c>
      <c r="M128" s="25" t="s">
        <v>174</v>
      </c>
      <c r="N128" s="65"/>
      <c r="O128" s="65"/>
      <c r="P128" s="65"/>
      <c r="Q128" s="65"/>
      <c r="R128" s="65"/>
      <c r="S128" s="160"/>
    </row>
    <row r="129" spans="1:19" ht="111.75" customHeight="1" x14ac:dyDescent="0.2">
      <c r="A129" s="72" t="s">
        <v>120</v>
      </c>
      <c r="B129" s="28" t="s">
        <v>960</v>
      </c>
      <c r="C129" s="73" t="s">
        <v>1008</v>
      </c>
      <c r="D129" s="88">
        <f>+'Matriz de riesgos'!I130</f>
        <v>15</v>
      </c>
      <c r="E129" s="25">
        <v>1</v>
      </c>
      <c r="F129" s="25">
        <v>1</v>
      </c>
      <c r="G129" s="25">
        <v>1</v>
      </c>
      <c r="H129" s="25">
        <v>1</v>
      </c>
      <c r="I129" s="25">
        <v>1</v>
      </c>
      <c r="J129" s="25">
        <f t="shared" si="1"/>
        <v>5</v>
      </c>
      <c r="K129" s="64">
        <f>+'Matriz de riesgos'!K130</f>
        <v>75</v>
      </c>
      <c r="L129" s="93" t="str" cm="1">
        <f t="array" ref="L129">_xlfn.IFS(K129&lt;=0,"No aplica",K129&lt;=39,"Débil",K129&lt;=59,"Necesita mejora",K129&lt;=79,"Aceptable",K129&lt;=100,"Fuerte")</f>
        <v>Aceptable</v>
      </c>
      <c r="M129" s="25" t="s">
        <v>89</v>
      </c>
      <c r="N129" s="65"/>
      <c r="O129" s="65"/>
      <c r="P129" s="65"/>
      <c r="Q129" s="65"/>
      <c r="R129" s="65"/>
      <c r="S129" s="160"/>
    </row>
    <row r="130" spans="1:19" ht="111.75" customHeight="1" x14ac:dyDescent="0.2">
      <c r="A130" s="72" t="s">
        <v>170</v>
      </c>
      <c r="B130" s="28" t="s">
        <v>1042</v>
      </c>
      <c r="C130" s="73" t="s">
        <v>1059</v>
      </c>
      <c r="D130" s="88">
        <f>+'Matriz de riesgos'!I131</f>
        <v>5</v>
      </c>
      <c r="E130" s="25">
        <v>0</v>
      </c>
      <c r="F130" s="25">
        <v>0</v>
      </c>
      <c r="G130" s="25">
        <v>0</v>
      </c>
      <c r="H130" s="25">
        <v>1</v>
      </c>
      <c r="I130" s="25">
        <v>0</v>
      </c>
      <c r="J130" s="25">
        <f t="shared" si="1"/>
        <v>1</v>
      </c>
      <c r="K130" s="64">
        <f>+'Matriz de riesgos'!K131</f>
        <v>5</v>
      </c>
      <c r="L130" s="93" t="str" cm="1">
        <f t="array" ref="L130">_xlfn.IFS(K130&lt;=0,"No aplica",K130&lt;=39,"Débil",K130&lt;=59,"Necesita mejora",K130&lt;=79,"Aceptable",K130&lt;=100,"Fuerte")</f>
        <v>Débil</v>
      </c>
      <c r="M130" s="25" t="s">
        <v>89</v>
      </c>
      <c r="N130" s="65"/>
      <c r="O130" s="65"/>
      <c r="P130" s="65"/>
      <c r="Q130" s="65"/>
      <c r="R130" s="65"/>
      <c r="S130" s="160"/>
    </row>
    <row r="131" spans="1:19" ht="111.75" customHeight="1" x14ac:dyDescent="0.2">
      <c r="A131" s="72" t="s">
        <v>170</v>
      </c>
      <c r="B131" s="28" t="s">
        <v>1043</v>
      </c>
      <c r="C131" s="73" t="s">
        <v>1060</v>
      </c>
      <c r="D131" s="88">
        <f>+'Matriz de riesgos'!I132</f>
        <v>10</v>
      </c>
      <c r="E131" s="25">
        <v>0</v>
      </c>
      <c r="F131" s="25">
        <v>0</v>
      </c>
      <c r="G131" s="25">
        <v>0</v>
      </c>
      <c r="H131" s="25">
        <v>1</v>
      </c>
      <c r="I131" s="25">
        <v>0</v>
      </c>
      <c r="J131" s="25">
        <f t="shared" si="1"/>
        <v>1</v>
      </c>
      <c r="K131" s="64">
        <f>+'Matriz de riesgos'!K132</f>
        <v>10</v>
      </c>
      <c r="L131" s="93" t="str" cm="1">
        <f t="array" ref="L131">_xlfn.IFS(K131&lt;=0,"No aplica",K131&lt;=39,"Débil",K131&lt;=59,"Necesita mejora",K131&lt;=79,"Aceptable",K131&lt;=100,"Fuerte")</f>
        <v>Débil</v>
      </c>
      <c r="M131" s="25" t="s">
        <v>89</v>
      </c>
      <c r="N131" s="65"/>
      <c r="O131" s="65"/>
      <c r="P131" s="65"/>
      <c r="Q131" s="65"/>
      <c r="R131" s="65"/>
      <c r="S131" s="160"/>
    </row>
    <row r="132" spans="1:19" ht="111.75" customHeight="1" x14ac:dyDescent="0.2">
      <c r="A132" s="72" t="s">
        <v>170</v>
      </c>
      <c r="B132" s="28" t="s">
        <v>1044</v>
      </c>
      <c r="C132" s="73" t="s">
        <v>1061</v>
      </c>
      <c r="D132" s="88">
        <f>+'Matriz de riesgos'!I133</f>
        <v>5</v>
      </c>
      <c r="E132" s="25">
        <v>0</v>
      </c>
      <c r="F132" s="25">
        <v>0</v>
      </c>
      <c r="G132" s="25">
        <v>0</v>
      </c>
      <c r="H132" s="25">
        <v>1</v>
      </c>
      <c r="I132" s="25">
        <v>0</v>
      </c>
      <c r="J132" s="25">
        <f t="shared" si="1"/>
        <v>1</v>
      </c>
      <c r="K132" s="64">
        <f>+'Matriz de riesgos'!K133</f>
        <v>5</v>
      </c>
      <c r="L132" s="93" t="str" cm="1">
        <f t="array" ref="L132">_xlfn.IFS(K132&lt;=0,"No aplica",K132&lt;=39,"Débil",K132&lt;=59,"Necesita mejora",K132&lt;=79,"Aceptable",K132&lt;=100,"Fuerte")</f>
        <v>Débil</v>
      </c>
      <c r="M132" s="25" t="s">
        <v>89</v>
      </c>
      <c r="N132" s="65"/>
      <c r="O132" s="65"/>
      <c r="P132" s="65"/>
      <c r="Q132" s="65"/>
      <c r="R132" s="65"/>
      <c r="S132" s="160"/>
    </row>
    <row r="133" spans="1:19" ht="111.75" customHeight="1" x14ac:dyDescent="0.2">
      <c r="A133" s="72" t="s">
        <v>170</v>
      </c>
      <c r="B133" s="28" t="s">
        <v>1045</v>
      </c>
      <c r="C133" s="73" t="s">
        <v>1062</v>
      </c>
      <c r="D133" s="88">
        <f>+'Matriz de riesgos'!I134</f>
        <v>10</v>
      </c>
      <c r="E133" s="25">
        <v>0</v>
      </c>
      <c r="F133" s="25">
        <v>0</v>
      </c>
      <c r="G133" s="25">
        <v>0</v>
      </c>
      <c r="H133" s="25">
        <v>1</v>
      </c>
      <c r="I133" s="25">
        <v>0</v>
      </c>
      <c r="J133" s="25">
        <f t="shared" si="1"/>
        <v>1</v>
      </c>
      <c r="K133" s="64">
        <f>+'Matriz de riesgos'!K134</f>
        <v>10</v>
      </c>
      <c r="L133" s="93" t="str" cm="1">
        <f t="array" ref="L133">_xlfn.IFS(K133&lt;=0,"No aplica",K133&lt;=39,"Débil",K133&lt;=59,"Necesita mejora",K133&lt;=79,"Aceptable",K133&lt;=100,"Fuerte")</f>
        <v>Débil</v>
      </c>
      <c r="M133" s="25" t="s">
        <v>89</v>
      </c>
      <c r="N133" s="65"/>
      <c r="O133" s="65"/>
      <c r="P133" s="65"/>
      <c r="Q133" s="65"/>
      <c r="R133" s="65"/>
      <c r="S133" s="160"/>
    </row>
    <row r="134" spans="1:19" ht="111.75" customHeight="1" x14ac:dyDescent="0.2">
      <c r="A134" s="72" t="s">
        <v>170</v>
      </c>
      <c r="B134" s="28" t="s">
        <v>1046</v>
      </c>
      <c r="C134" s="73" t="s">
        <v>1063</v>
      </c>
      <c r="D134" s="88">
        <f>+'Matriz de riesgos'!I135</f>
        <v>15</v>
      </c>
      <c r="E134" s="25">
        <v>1</v>
      </c>
      <c r="F134" s="25">
        <v>0</v>
      </c>
      <c r="G134" s="25">
        <v>1</v>
      </c>
      <c r="H134" s="25">
        <v>1</v>
      </c>
      <c r="I134" s="25">
        <v>1</v>
      </c>
      <c r="J134" s="25">
        <f t="shared" si="1"/>
        <v>4</v>
      </c>
      <c r="K134" s="64">
        <f>+'Matriz de riesgos'!K135</f>
        <v>75</v>
      </c>
      <c r="L134" s="93" t="str" cm="1">
        <f t="array" ref="L134">_xlfn.IFS(K134&lt;=0,"No aplica",K134&lt;=39,"Débil",K134&lt;=59,"Necesita mejora",K134&lt;=79,"Aceptable",K134&lt;=100,"Fuerte")</f>
        <v>Aceptable</v>
      </c>
      <c r="M134" s="25" t="s">
        <v>89</v>
      </c>
      <c r="N134" s="65"/>
      <c r="O134" s="65"/>
      <c r="P134" s="65"/>
      <c r="Q134" s="65"/>
      <c r="R134" s="65"/>
      <c r="S134" s="160"/>
    </row>
    <row r="135" spans="1:19" ht="111.75" customHeight="1" x14ac:dyDescent="0.2">
      <c r="A135" s="72" t="s">
        <v>170</v>
      </c>
      <c r="B135" s="28" t="s">
        <v>1047</v>
      </c>
      <c r="C135" s="73" t="s">
        <v>1064</v>
      </c>
      <c r="D135" s="88">
        <f>+'Matriz de riesgos'!I136</f>
        <v>15</v>
      </c>
      <c r="E135" s="25">
        <v>1</v>
      </c>
      <c r="F135" s="25">
        <v>1</v>
      </c>
      <c r="G135" s="25">
        <v>1</v>
      </c>
      <c r="H135" s="25">
        <v>1</v>
      </c>
      <c r="I135" s="25">
        <v>1</v>
      </c>
      <c r="J135" s="25">
        <f t="shared" si="1"/>
        <v>5</v>
      </c>
      <c r="K135" s="64">
        <f>+'Matriz de riesgos'!K136</f>
        <v>75</v>
      </c>
      <c r="L135" s="93" t="str" cm="1">
        <f t="array" ref="L135">_xlfn.IFS(K135&lt;=0,"No aplica",K135&lt;=39,"Débil",K135&lt;=59,"Necesita mejora",K135&lt;=79,"Aceptable",K135&lt;=100,"Fuerte")</f>
        <v>Aceptable</v>
      </c>
      <c r="M135" s="25" t="s">
        <v>89</v>
      </c>
      <c r="N135" s="65"/>
      <c r="O135" s="65"/>
      <c r="P135" s="65"/>
      <c r="Q135" s="65"/>
      <c r="R135" s="65"/>
      <c r="S135" s="160"/>
    </row>
    <row r="136" spans="1:19" ht="111.75" customHeight="1" x14ac:dyDescent="0.2">
      <c r="A136" s="72" t="s">
        <v>119</v>
      </c>
      <c r="B136" s="28" t="s">
        <v>468</v>
      </c>
      <c r="C136" s="73" t="s">
        <v>1081</v>
      </c>
      <c r="D136" s="88">
        <f>+'Matriz de riesgos'!I137</f>
        <v>15</v>
      </c>
      <c r="E136" s="25">
        <v>1</v>
      </c>
      <c r="F136" s="25">
        <v>1</v>
      </c>
      <c r="G136" s="25">
        <v>1</v>
      </c>
      <c r="H136" s="25">
        <v>1</v>
      </c>
      <c r="I136" s="25">
        <v>1</v>
      </c>
      <c r="J136" s="25">
        <f t="shared" si="1"/>
        <v>5</v>
      </c>
      <c r="K136" s="64">
        <f>+'Matriz de riesgos'!K137</f>
        <v>75</v>
      </c>
      <c r="L136" s="93" t="str" cm="1">
        <f t="array" ref="L136">_xlfn.IFS(K136&lt;=0,"No aplica",K136&lt;=39,"Débil",K136&lt;=59,"Necesita mejora",K136&lt;=79,"Aceptable",K136&lt;=100,"Fuerte")</f>
        <v>Aceptable</v>
      </c>
      <c r="M136" s="25" t="s">
        <v>89</v>
      </c>
      <c r="N136" s="65" t="s">
        <v>140</v>
      </c>
      <c r="O136" s="65" t="s">
        <v>140</v>
      </c>
      <c r="P136" s="65" t="s">
        <v>140</v>
      </c>
      <c r="Q136" s="65" t="s">
        <v>140</v>
      </c>
      <c r="R136" s="65" t="s">
        <v>140</v>
      </c>
      <c r="S136" s="160" t="s">
        <v>1132</v>
      </c>
    </row>
    <row r="137" spans="1:19" ht="111.75" customHeight="1" x14ac:dyDescent="0.2">
      <c r="A137" s="72" t="s">
        <v>164</v>
      </c>
      <c r="B137" s="28" t="s">
        <v>1122</v>
      </c>
      <c r="C137" s="88"/>
      <c r="D137" s="25">
        <v>5</v>
      </c>
      <c r="E137" s="25">
        <v>0</v>
      </c>
      <c r="F137" s="25">
        <v>1</v>
      </c>
      <c r="G137" s="25">
        <v>0</v>
      </c>
      <c r="H137" s="25">
        <v>1</v>
      </c>
      <c r="I137" s="25">
        <v>1</v>
      </c>
      <c r="J137" s="64">
        <v>5</v>
      </c>
      <c r="K137" s="64">
        <f>+'Matriz de riesgos'!K138</f>
        <v>30</v>
      </c>
      <c r="L137" s="93" t="str" cm="1">
        <f t="array" ref="L137">_xlfn.IFS(K137&lt;=0,"No aplica",K137&lt;=39,"Débil",K137&lt;=59,"Necesita mejora",K137&lt;=79,"Aceptable",K137&lt;=100,"Fuerte")</f>
        <v>Débil</v>
      </c>
      <c r="M137" s="25" t="s">
        <v>89</v>
      </c>
      <c r="N137" s="65" t="s">
        <v>140</v>
      </c>
      <c r="O137" s="65" t="s">
        <v>140</v>
      </c>
      <c r="P137" s="65" t="s">
        <v>141</v>
      </c>
      <c r="Q137" s="65" t="s">
        <v>141</v>
      </c>
      <c r="R137" s="65" t="s">
        <v>140</v>
      </c>
      <c r="S137" s="160" t="s">
        <v>1123</v>
      </c>
    </row>
    <row r="138" spans="1:19" ht="50.25" customHeight="1" x14ac:dyDescent="0.2">
      <c r="A138" s="72"/>
      <c r="B138" s="28"/>
      <c r="C138" s="73"/>
      <c r="D138" s="88">
        <f>+'Matriz de riesgos'!I139</f>
        <v>0</v>
      </c>
      <c r="E138" s="25"/>
      <c r="F138" s="25"/>
      <c r="G138" s="25"/>
      <c r="H138" s="25"/>
      <c r="I138" s="25"/>
      <c r="J138" s="25"/>
      <c r="K138" s="64">
        <f>+'Matriz de riesgos'!K139</f>
        <v>0</v>
      </c>
      <c r="L138" s="93" t="str" cm="1">
        <f t="array" ref="L138">_xlfn.IFS(K138&lt;=0,"No aplica",K138&lt;=39,"Débil",K138&lt;=59,"Necesita mejora",K138&lt;=79,"Aceptable",K138&lt;=100,"Fuerte")</f>
        <v>No aplica</v>
      </c>
      <c r="M138" s="25"/>
      <c r="N138" s="65"/>
      <c r="O138" s="65"/>
      <c r="P138" s="65"/>
      <c r="Q138" s="65"/>
      <c r="R138" s="65"/>
      <c r="S138" s="160"/>
    </row>
    <row r="139" spans="1:19" ht="50.25" customHeight="1" x14ac:dyDescent="0.2">
      <c r="A139" s="72"/>
      <c r="B139" s="28"/>
      <c r="C139" s="73"/>
      <c r="D139" s="88">
        <f>+'Matriz de riesgos'!I140</f>
        <v>0</v>
      </c>
      <c r="E139" s="25"/>
      <c r="F139" s="25"/>
      <c r="G139" s="25"/>
      <c r="H139" s="25"/>
      <c r="I139" s="25"/>
      <c r="J139" s="25"/>
      <c r="K139" s="64">
        <f>+'Matriz de riesgos'!K140</f>
        <v>0</v>
      </c>
      <c r="L139" s="93" t="str" cm="1">
        <f t="array" ref="L139">_xlfn.IFS(K139&lt;=0,"No aplica",K139&lt;=39,"Débil",K139&lt;=59,"Necesita mejora",K139&lt;=79,"Aceptable",K139&lt;=100,"Fuerte")</f>
        <v>No aplica</v>
      </c>
      <c r="M139" s="25"/>
      <c r="N139" s="65"/>
      <c r="O139" s="65"/>
      <c r="P139" s="65"/>
      <c r="Q139" s="65"/>
      <c r="R139" s="65"/>
      <c r="S139" s="160"/>
    </row>
    <row r="140" spans="1:19" ht="50.25" customHeight="1" x14ac:dyDescent="0.2">
      <c r="A140" s="72"/>
      <c r="B140" s="28"/>
      <c r="C140" s="73"/>
      <c r="D140" s="88">
        <f>+'Matriz de riesgos'!I141</f>
        <v>0</v>
      </c>
      <c r="E140" s="25"/>
      <c r="F140" s="25"/>
      <c r="G140" s="25"/>
      <c r="H140" s="25"/>
      <c r="I140" s="25"/>
      <c r="J140" s="25"/>
      <c r="K140" s="64">
        <f>+'Matriz de riesgos'!K141</f>
        <v>0</v>
      </c>
      <c r="L140" s="93" t="str" cm="1">
        <f t="array" ref="L140">_xlfn.IFS(K140&lt;=0,"No aplica",K140&lt;=39,"Débil",K140&lt;=59,"Necesita mejora",K140&lt;=79,"Aceptable",K140&lt;=100,"Fuerte")</f>
        <v>No aplica</v>
      </c>
      <c r="M140" s="25"/>
      <c r="N140" s="65"/>
      <c r="O140" s="65"/>
      <c r="P140" s="65"/>
      <c r="Q140" s="65"/>
      <c r="R140" s="65"/>
      <c r="S140" s="160"/>
    </row>
    <row r="141" spans="1:19" ht="50.25" customHeight="1" x14ac:dyDescent="0.2">
      <c r="A141" s="72"/>
      <c r="B141" s="28"/>
      <c r="C141" s="73"/>
      <c r="D141" s="88">
        <f>+'Matriz de riesgos'!I142</f>
        <v>0</v>
      </c>
      <c r="E141" s="25"/>
      <c r="F141" s="25"/>
      <c r="G141" s="25"/>
      <c r="H141" s="25"/>
      <c r="I141" s="25"/>
      <c r="J141" s="25"/>
      <c r="K141" s="64">
        <f>+'Matriz de riesgos'!K142</f>
        <v>0</v>
      </c>
      <c r="L141" s="93" t="str" cm="1">
        <f t="array" ref="L141">_xlfn.IFS(K141&lt;=0,"No aplica",K141&lt;=39,"Débil",K141&lt;=59,"Necesita mejora",K141&lt;=79,"Aceptable",K141&lt;=100,"Fuerte")</f>
        <v>No aplica</v>
      </c>
      <c r="M141" s="25"/>
      <c r="N141" s="65"/>
      <c r="O141" s="65"/>
      <c r="P141" s="65"/>
      <c r="Q141" s="65"/>
      <c r="R141" s="65"/>
      <c r="S141" s="160"/>
    </row>
    <row r="142" spans="1:19" ht="50.25" customHeight="1" x14ac:dyDescent="0.2">
      <c r="A142" s="72"/>
      <c r="B142" s="28"/>
      <c r="C142" s="73"/>
      <c r="D142" s="88">
        <f>+'Matriz de riesgos'!I143</f>
        <v>0</v>
      </c>
      <c r="E142" s="25"/>
      <c r="F142" s="25"/>
      <c r="G142" s="25"/>
      <c r="H142" s="25"/>
      <c r="I142" s="25"/>
      <c r="J142" s="25"/>
      <c r="K142" s="64">
        <f>+'Matriz de riesgos'!K143</f>
        <v>0</v>
      </c>
      <c r="L142" s="93" t="str" cm="1">
        <f t="array" ref="L142">_xlfn.IFS(K142&lt;=0,"No aplica",K142&lt;=39,"Débil",K142&lt;=59,"Necesita mejora",K142&lt;=79,"Aceptable",K142&lt;=100,"Fuerte")</f>
        <v>No aplica</v>
      </c>
      <c r="M142" s="25"/>
      <c r="N142" s="65"/>
      <c r="O142" s="65"/>
      <c r="P142" s="65"/>
      <c r="Q142" s="65"/>
      <c r="R142" s="65"/>
      <c r="S142" s="160"/>
    </row>
    <row r="143" spans="1:19" ht="50.25" customHeight="1" x14ac:dyDescent="0.2">
      <c r="A143" s="72"/>
      <c r="B143" s="28"/>
      <c r="C143" s="73"/>
      <c r="D143" s="88">
        <f>+'Matriz de riesgos'!I144</f>
        <v>0</v>
      </c>
      <c r="E143" s="25"/>
      <c r="F143" s="25"/>
      <c r="G143" s="25"/>
      <c r="H143" s="25"/>
      <c r="I143" s="25"/>
      <c r="J143" s="25"/>
      <c r="K143" s="64">
        <f>+'Matriz de riesgos'!K144</f>
        <v>0</v>
      </c>
      <c r="L143" s="93" t="str" cm="1">
        <f t="array" ref="L143">_xlfn.IFS(K143&lt;=0,"No aplica",K143&lt;=39,"Débil",K143&lt;=59,"Necesita mejora",K143&lt;=79,"Aceptable",K143&lt;=100,"Fuerte")</f>
        <v>No aplica</v>
      </c>
      <c r="M143" s="25"/>
      <c r="N143" s="65"/>
      <c r="O143" s="65"/>
      <c r="P143" s="65"/>
      <c r="Q143" s="65"/>
      <c r="R143" s="65"/>
      <c r="S143" s="160"/>
    </row>
    <row r="144" spans="1:19" ht="50.25" customHeight="1" x14ac:dyDescent="0.2">
      <c r="A144" s="72"/>
      <c r="B144" s="28"/>
      <c r="C144" s="73"/>
      <c r="D144" s="88">
        <f>+'Matriz de riesgos'!I145</f>
        <v>0</v>
      </c>
      <c r="E144" s="25"/>
      <c r="F144" s="25"/>
      <c r="G144" s="25"/>
      <c r="H144" s="25"/>
      <c r="I144" s="25"/>
      <c r="J144" s="25"/>
      <c r="K144" s="64">
        <f>+'Matriz de riesgos'!K145</f>
        <v>0</v>
      </c>
      <c r="L144" s="93" t="str" cm="1">
        <f t="array" ref="L144">_xlfn.IFS(K144&lt;=0,"No aplica",K144&lt;=39,"Débil",K144&lt;=59,"Necesita mejora",K144&lt;=79,"Aceptable",K144&lt;=100,"Fuerte")</f>
        <v>No aplica</v>
      </c>
      <c r="M144" s="25"/>
      <c r="N144" s="65"/>
      <c r="O144" s="65"/>
      <c r="P144" s="65"/>
      <c r="Q144" s="65"/>
      <c r="R144" s="65"/>
      <c r="S144" s="160"/>
    </row>
    <row r="145" spans="1:19" ht="50.25" customHeight="1" x14ac:dyDescent="0.2">
      <c r="A145" s="72"/>
      <c r="B145" s="28"/>
      <c r="C145" s="73"/>
      <c r="D145" s="88">
        <f>+'Matriz de riesgos'!I146</f>
        <v>0</v>
      </c>
      <c r="E145" s="25"/>
      <c r="F145" s="25"/>
      <c r="G145" s="25"/>
      <c r="H145" s="25"/>
      <c r="I145" s="25"/>
      <c r="J145" s="25"/>
      <c r="K145" s="64">
        <f>+'Matriz de riesgos'!K146</f>
        <v>0</v>
      </c>
      <c r="L145" s="93" t="str" cm="1">
        <f t="array" ref="L145">_xlfn.IFS(K145&lt;=0,"No aplica",K145&lt;=39,"Débil",K145&lt;=59,"Necesita mejora",K145&lt;=79,"Aceptable",K145&lt;=100,"Fuerte")</f>
        <v>No aplica</v>
      </c>
      <c r="M145" s="25"/>
      <c r="N145" s="65"/>
      <c r="O145" s="65"/>
      <c r="P145" s="65"/>
      <c r="Q145" s="65"/>
      <c r="R145" s="65"/>
      <c r="S145" s="160"/>
    </row>
    <row r="146" spans="1:19" ht="50.25" customHeight="1" x14ac:dyDescent="0.2">
      <c r="A146" s="72"/>
      <c r="B146" s="28"/>
      <c r="C146" s="73"/>
      <c r="D146" s="88">
        <f>+'Matriz de riesgos'!I147</f>
        <v>0</v>
      </c>
      <c r="E146" s="25"/>
      <c r="F146" s="25"/>
      <c r="G146" s="25"/>
      <c r="H146" s="25"/>
      <c r="I146" s="25"/>
      <c r="J146" s="25"/>
      <c r="K146" s="64">
        <f>+'Matriz de riesgos'!K147</f>
        <v>0</v>
      </c>
      <c r="L146" s="93" t="str" cm="1">
        <f t="array" ref="L146">_xlfn.IFS(K146&lt;=0,"No aplica",K146&lt;=39,"Débil",K146&lt;=59,"Necesita mejora",K146&lt;=79,"Aceptable",K146&lt;=100,"Fuerte")</f>
        <v>No aplica</v>
      </c>
      <c r="M146" s="25"/>
      <c r="N146" s="65"/>
      <c r="O146" s="65"/>
      <c r="P146" s="65"/>
      <c r="Q146" s="65"/>
      <c r="R146" s="65"/>
      <c r="S146" s="160"/>
    </row>
    <row r="147" spans="1:19" ht="50.25" customHeight="1" x14ac:dyDescent="0.2">
      <c r="A147" s="72"/>
      <c r="B147" s="28"/>
      <c r="C147" s="73"/>
      <c r="D147" s="88">
        <f>+'Matriz de riesgos'!I148</f>
        <v>0</v>
      </c>
      <c r="E147" s="25"/>
      <c r="F147" s="25"/>
      <c r="G147" s="25"/>
      <c r="H147" s="25"/>
      <c r="I147" s="25"/>
      <c r="J147" s="25"/>
      <c r="K147" s="64">
        <f>+'Matriz de riesgos'!K148</f>
        <v>0</v>
      </c>
      <c r="L147" s="93" t="str" cm="1">
        <f t="array" ref="L147">_xlfn.IFS(K147&lt;=0,"No aplica",K147&lt;=39,"Débil",K147&lt;=59,"Necesita mejora",K147&lt;=79,"Aceptable",K147&lt;=100,"Fuerte")</f>
        <v>No aplica</v>
      </c>
      <c r="M147" s="25"/>
      <c r="N147" s="65"/>
      <c r="O147" s="65"/>
      <c r="P147" s="65"/>
      <c r="Q147" s="65"/>
      <c r="R147" s="65"/>
      <c r="S147" s="160"/>
    </row>
    <row r="148" spans="1:19" ht="50.25" customHeight="1" x14ac:dyDescent="0.2">
      <c r="A148" s="72"/>
      <c r="B148" s="28"/>
      <c r="C148" s="73"/>
      <c r="D148" s="88">
        <f>+'Matriz de riesgos'!I149</f>
        <v>0</v>
      </c>
      <c r="E148" s="25"/>
      <c r="F148" s="25"/>
      <c r="G148" s="25"/>
      <c r="H148" s="25"/>
      <c r="I148" s="25"/>
      <c r="J148" s="25"/>
      <c r="K148" s="64">
        <f>+'Matriz de riesgos'!K149</f>
        <v>0</v>
      </c>
      <c r="L148" s="93" t="str" cm="1">
        <f t="array" ref="L148">_xlfn.IFS(K148&lt;=0,"No aplica",K148&lt;=39,"Débil",K148&lt;=59,"Necesita mejora",K148&lt;=79,"Aceptable",K148&lt;=100,"Fuerte")</f>
        <v>No aplica</v>
      </c>
      <c r="M148" s="25"/>
      <c r="N148" s="65"/>
      <c r="O148" s="65"/>
      <c r="P148" s="65"/>
      <c r="Q148" s="65"/>
      <c r="R148" s="65"/>
      <c r="S148" s="160"/>
    </row>
    <row r="149" spans="1:19" ht="50.25" customHeight="1" x14ac:dyDescent="0.2">
      <c r="A149" s="72"/>
      <c r="B149" s="28"/>
      <c r="C149" s="73"/>
      <c r="D149" s="88">
        <f>+'Matriz de riesgos'!I150</f>
        <v>0</v>
      </c>
      <c r="E149" s="25"/>
      <c r="F149" s="25"/>
      <c r="G149" s="25"/>
      <c r="H149" s="25"/>
      <c r="I149" s="25"/>
      <c r="J149" s="25"/>
      <c r="K149" s="64">
        <f>+'Matriz de riesgos'!K150</f>
        <v>0</v>
      </c>
      <c r="L149" s="93" t="str" cm="1">
        <f t="array" ref="L149">_xlfn.IFS(K149&lt;=0,"No aplica",K149&lt;=39,"Débil",K149&lt;=59,"Necesita mejora",K149&lt;=79,"Aceptable",K149&lt;=100,"Fuerte")</f>
        <v>No aplica</v>
      </c>
      <c r="M149" s="25"/>
      <c r="N149" s="65"/>
      <c r="O149" s="65"/>
      <c r="P149" s="65"/>
      <c r="Q149" s="65"/>
      <c r="R149" s="65"/>
      <c r="S149" s="160"/>
    </row>
    <row r="150" spans="1:19" ht="50.25" customHeight="1" x14ac:dyDescent="0.2">
      <c r="A150" s="72"/>
      <c r="B150" s="28"/>
      <c r="C150" s="73"/>
      <c r="D150" s="88">
        <f>+'Matriz de riesgos'!I151</f>
        <v>0</v>
      </c>
      <c r="E150" s="25"/>
      <c r="F150" s="25"/>
      <c r="G150" s="25"/>
      <c r="H150" s="25"/>
      <c r="I150" s="25"/>
      <c r="J150" s="25"/>
      <c r="K150" s="64">
        <f>+'Matriz de riesgos'!K151</f>
        <v>0</v>
      </c>
      <c r="L150" s="93" t="str" cm="1">
        <f t="array" ref="L150">_xlfn.IFS(K150&lt;=0,"No aplica",K150&lt;=39,"Débil",K150&lt;=59,"Necesita mejora",K150&lt;=79,"Aceptable",K150&lt;=100,"Fuerte")</f>
        <v>No aplica</v>
      </c>
      <c r="M150" s="25"/>
      <c r="N150" s="65"/>
      <c r="O150" s="65"/>
      <c r="P150" s="65"/>
      <c r="Q150" s="65"/>
      <c r="R150" s="65"/>
      <c r="S150" s="160"/>
    </row>
    <row r="151" spans="1:19" ht="50.25" customHeight="1" x14ac:dyDescent="0.2">
      <c r="A151" s="72"/>
      <c r="B151" s="28"/>
      <c r="C151" s="73"/>
      <c r="D151" s="88">
        <f>+'Matriz de riesgos'!I152</f>
        <v>0</v>
      </c>
      <c r="E151" s="25"/>
      <c r="F151" s="25"/>
      <c r="G151" s="25"/>
      <c r="H151" s="25"/>
      <c r="I151" s="25"/>
      <c r="J151" s="25"/>
      <c r="K151" s="64">
        <f>+'Matriz de riesgos'!K152</f>
        <v>0</v>
      </c>
      <c r="L151" s="93" t="str" cm="1">
        <f t="array" ref="L151">_xlfn.IFS(K151&lt;=0,"No aplica",K151&lt;=39,"Débil",K151&lt;=59,"Necesita mejora",K151&lt;=79,"Aceptable",K151&lt;=100,"Fuerte")</f>
        <v>No aplica</v>
      </c>
      <c r="M151" s="25"/>
      <c r="N151" s="65"/>
      <c r="O151" s="65"/>
      <c r="P151" s="65"/>
      <c r="Q151" s="65"/>
      <c r="R151" s="65"/>
      <c r="S151" s="160"/>
    </row>
    <row r="152" spans="1:19" ht="50.25" customHeight="1" x14ac:dyDescent="0.2">
      <c r="A152" s="72"/>
      <c r="B152" s="28"/>
      <c r="C152" s="73"/>
      <c r="D152" s="88">
        <f>+'Matriz de riesgos'!I153</f>
        <v>0</v>
      </c>
      <c r="E152" s="25"/>
      <c r="F152" s="25"/>
      <c r="G152" s="25"/>
      <c r="H152" s="25"/>
      <c r="I152" s="25"/>
      <c r="J152" s="25"/>
      <c r="K152" s="64">
        <f>+'Matriz de riesgos'!K153</f>
        <v>0</v>
      </c>
      <c r="L152" s="93" t="str" cm="1">
        <f t="array" ref="L152">_xlfn.IFS(K152&lt;=0,"No aplica",K152&lt;=39,"Débil",K152&lt;=59,"Necesita mejora",K152&lt;=79,"Aceptable",K152&lt;=100,"Fuerte")</f>
        <v>No aplica</v>
      </c>
      <c r="M152" s="25"/>
      <c r="N152" s="65"/>
      <c r="O152" s="65"/>
      <c r="P152" s="65"/>
      <c r="Q152" s="65"/>
      <c r="R152" s="65"/>
      <c r="S152" s="160"/>
    </row>
    <row r="153" spans="1:19" ht="50.25" customHeight="1" x14ac:dyDescent="0.2">
      <c r="A153" s="72"/>
      <c r="B153" s="28"/>
      <c r="C153" s="73"/>
      <c r="D153" s="88">
        <f>+'Matriz de riesgos'!I154</f>
        <v>0</v>
      </c>
      <c r="E153" s="25"/>
      <c r="F153" s="25"/>
      <c r="G153" s="25"/>
      <c r="H153" s="25"/>
      <c r="I153" s="25"/>
      <c r="J153" s="25"/>
      <c r="K153" s="64">
        <f>+'Matriz de riesgos'!K154</f>
        <v>0</v>
      </c>
      <c r="L153" s="93" t="str" cm="1">
        <f t="array" ref="L153">_xlfn.IFS(K153&lt;=0,"No aplica",K153&lt;=39,"Débil",K153&lt;=59,"Necesita mejora",K153&lt;=79,"Aceptable",K153&lt;=100,"Fuerte")</f>
        <v>No aplica</v>
      </c>
      <c r="M153" s="25"/>
      <c r="N153" s="65"/>
      <c r="O153" s="65"/>
      <c r="P153" s="65"/>
      <c r="Q153" s="65"/>
      <c r="R153" s="65"/>
      <c r="S153" s="160"/>
    </row>
    <row r="154" spans="1:19" ht="50.25" customHeight="1" x14ac:dyDescent="0.2">
      <c r="A154" s="72"/>
      <c r="B154" s="28"/>
      <c r="C154" s="73"/>
      <c r="D154" s="88">
        <f>+'Matriz de riesgos'!I155</f>
        <v>0</v>
      </c>
      <c r="E154" s="25"/>
      <c r="F154" s="25"/>
      <c r="G154" s="25"/>
      <c r="H154" s="25"/>
      <c r="I154" s="25"/>
      <c r="J154" s="25"/>
      <c r="K154" s="64">
        <f>+'Matriz de riesgos'!K155</f>
        <v>0</v>
      </c>
      <c r="L154" s="93" t="str" cm="1">
        <f t="array" ref="L154">_xlfn.IFS(K154&lt;=0,"No aplica",K154&lt;=39,"Débil",K154&lt;=59,"Necesita mejora",K154&lt;=79,"Aceptable",K154&lt;=100,"Fuerte")</f>
        <v>No aplica</v>
      </c>
      <c r="M154" s="25"/>
      <c r="N154" s="65"/>
      <c r="O154" s="65"/>
      <c r="P154" s="65"/>
      <c r="Q154" s="65"/>
      <c r="R154" s="65"/>
      <c r="S154" s="160"/>
    </row>
    <row r="155" spans="1:19" ht="50.25" customHeight="1" x14ac:dyDescent="0.2">
      <c r="A155" s="72"/>
      <c r="B155" s="28"/>
      <c r="C155" s="73"/>
      <c r="D155" s="88">
        <f>+'Matriz de riesgos'!I156</f>
        <v>0</v>
      </c>
      <c r="E155" s="25"/>
      <c r="F155" s="25"/>
      <c r="G155" s="25"/>
      <c r="H155" s="25"/>
      <c r="I155" s="25"/>
      <c r="J155" s="25"/>
      <c r="K155" s="64">
        <f>+'Matriz de riesgos'!K156</f>
        <v>0</v>
      </c>
      <c r="L155" s="93" t="str" cm="1">
        <f t="array" ref="L155">_xlfn.IFS(K155&lt;=0,"No aplica",K155&lt;=39,"Débil",K155&lt;=59,"Necesita mejora",K155&lt;=79,"Aceptable",K155&lt;=100,"Fuerte")</f>
        <v>No aplica</v>
      </c>
      <c r="M155" s="25"/>
      <c r="N155" s="65"/>
      <c r="O155" s="65"/>
      <c r="P155" s="65"/>
      <c r="Q155" s="65"/>
      <c r="R155" s="65"/>
      <c r="S155" s="160"/>
    </row>
    <row r="156" spans="1:19" ht="50.25" customHeight="1" x14ac:dyDescent="0.2">
      <c r="A156" s="72"/>
      <c r="B156" s="28"/>
      <c r="C156" s="73"/>
      <c r="D156" s="88">
        <f>+'Matriz de riesgos'!I157</f>
        <v>0</v>
      </c>
      <c r="E156" s="25"/>
      <c r="F156" s="25"/>
      <c r="G156" s="25"/>
      <c r="H156" s="25"/>
      <c r="I156" s="25"/>
      <c r="J156" s="25"/>
      <c r="K156" s="64">
        <f>+'Matriz de riesgos'!K157</f>
        <v>0</v>
      </c>
      <c r="L156" s="93" t="str" cm="1">
        <f t="array" ref="L156">_xlfn.IFS(K156&lt;=0,"No aplica",K156&lt;=39,"Débil",K156&lt;=59,"Necesita mejora",K156&lt;=79,"Aceptable",K156&lt;=100,"Fuerte")</f>
        <v>No aplica</v>
      </c>
      <c r="M156" s="25"/>
      <c r="N156" s="65"/>
      <c r="O156" s="65"/>
      <c r="P156" s="65"/>
      <c r="Q156" s="65"/>
      <c r="R156" s="65"/>
      <c r="S156" s="160"/>
    </row>
    <row r="157" spans="1:19" ht="50.25" customHeight="1" x14ac:dyDescent="0.2">
      <c r="A157" s="72"/>
      <c r="B157" s="28"/>
      <c r="C157" s="73"/>
      <c r="D157" s="88">
        <f>+'Matriz de riesgos'!I158</f>
        <v>0</v>
      </c>
      <c r="E157" s="25"/>
      <c r="F157" s="25"/>
      <c r="G157" s="25"/>
      <c r="H157" s="25"/>
      <c r="I157" s="25"/>
      <c r="J157" s="25"/>
      <c r="K157" s="64">
        <f>+'Matriz de riesgos'!K158</f>
        <v>0</v>
      </c>
      <c r="L157" s="93" t="str" cm="1">
        <f t="array" ref="L157">_xlfn.IFS(K157&lt;=0,"No aplica",K157&lt;=39,"Débil",K157&lt;=59,"Necesita mejora",K157&lt;=79,"Aceptable",K157&lt;=100,"Fuerte")</f>
        <v>No aplica</v>
      </c>
      <c r="M157" s="25"/>
      <c r="N157" s="65"/>
      <c r="O157" s="65"/>
      <c r="P157" s="65"/>
      <c r="Q157" s="65"/>
      <c r="R157" s="65"/>
      <c r="S157" s="160"/>
    </row>
    <row r="158" spans="1:19" ht="50.25" customHeight="1" x14ac:dyDescent="0.2">
      <c r="A158" s="72"/>
      <c r="B158" s="28"/>
      <c r="C158" s="73"/>
      <c r="D158" s="88">
        <f>+'Matriz de riesgos'!I159</f>
        <v>0</v>
      </c>
      <c r="E158" s="25"/>
      <c r="F158" s="25"/>
      <c r="G158" s="25"/>
      <c r="H158" s="25"/>
      <c r="I158" s="25"/>
      <c r="J158" s="25"/>
      <c r="K158" s="64">
        <f>+'Matriz de riesgos'!K159</f>
        <v>0</v>
      </c>
      <c r="L158" s="93" t="str" cm="1">
        <f t="array" ref="L158">_xlfn.IFS(K158&lt;=0,"No aplica",K158&lt;=39,"Débil",K158&lt;=59,"Necesita mejora",K158&lt;=79,"Aceptable",K158&lt;=100,"Fuerte")</f>
        <v>No aplica</v>
      </c>
      <c r="M158" s="25"/>
      <c r="N158" s="65"/>
      <c r="O158" s="65"/>
      <c r="P158" s="65"/>
      <c r="Q158" s="65"/>
      <c r="R158" s="65"/>
      <c r="S158" s="160"/>
    </row>
    <row r="159" spans="1:19" ht="50.25" customHeight="1" x14ac:dyDescent="0.2">
      <c r="A159" s="72"/>
      <c r="B159" s="28"/>
      <c r="C159" s="73"/>
      <c r="D159" s="88">
        <f>+'Matriz de riesgos'!I160</f>
        <v>0</v>
      </c>
      <c r="E159" s="25"/>
      <c r="F159" s="25"/>
      <c r="G159" s="25"/>
      <c r="H159" s="25"/>
      <c r="I159" s="25"/>
      <c r="J159" s="25"/>
      <c r="K159" s="64">
        <f>+'Matriz de riesgos'!K160</f>
        <v>0</v>
      </c>
      <c r="L159" s="93" t="str" cm="1">
        <f t="array" ref="L159">_xlfn.IFS(K159&lt;=0,"No aplica",K159&lt;=39,"Débil",K159&lt;=59,"Necesita mejora",K159&lt;=79,"Aceptable",K159&lt;=100,"Fuerte")</f>
        <v>No aplica</v>
      </c>
      <c r="M159" s="25"/>
      <c r="N159" s="65"/>
      <c r="O159" s="65"/>
      <c r="P159" s="65"/>
      <c r="Q159" s="65"/>
      <c r="R159" s="65"/>
      <c r="S159" s="160"/>
    </row>
    <row r="160" spans="1:19" ht="50.25" customHeight="1" x14ac:dyDescent="0.2">
      <c r="A160" s="72"/>
      <c r="B160" s="28"/>
      <c r="C160" s="73"/>
      <c r="D160" s="88">
        <f>+'Matriz de riesgos'!I161</f>
        <v>0</v>
      </c>
      <c r="E160" s="25"/>
      <c r="F160" s="25"/>
      <c r="G160" s="25"/>
      <c r="H160" s="25"/>
      <c r="I160" s="25"/>
      <c r="J160" s="25"/>
      <c r="K160" s="64">
        <f>+'Matriz de riesgos'!K161</f>
        <v>0</v>
      </c>
      <c r="L160" s="93" t="str" cm="1">
        <f t="array" ref="L160">_xlfn.IFS(K160&lt;=0,"No aplica",K160&lt;=39,"Débil",K160&lt;=59,"Necesita mejora",K160&lt;=79,"Aceptable",K160&lt;=100,"Fuerte")</f>
        <v>No aplica</v>
      </c>
      <c r="M160" s="25"/>
      <c r="N160" s="65"/>
      <c r="O160" s="65"/>
      <c r="P160" s="65"/>
      <c r="Q160" s="65"/>
      <c r="R160" s="65"/>
      <c r="S160" s="160"/>
    </row>
    <row r="161" spans="1:19" ht="50.25" customHeight="1" x14ac:dyDescent="0.2">
      <c r="A161" s="72"/>
      <c r="B161" s="28"/>
      <c r="C161" s="73"/>
      <c r="D161" s="88">
        <f>+'Matriz de riesgos'!I162</f>
        <v>0</v>
      </c>
      <c r="E161" s="25"/>
      <c r="F161" s="25"/>
      <c r="G161" s="25"/>
      <c r="H161" s="25"/>
      <c r="I161" s="25"/>
      <c r="J161" s="25"/>
      <c r="K161" s="64">
        <f>+'Matriz de riesgos'!K162</f>
        <v>0</v>
      </c>
      <c r="L161" s="93" t="str" cm="1">
        <f t="array" ref="L161">_xlfn.IFS(K161&lt;=0,"No aplica",K161&lt;=39,"Débil",K161&lt;=59,"Necesita mejora",K161&lt;=79,"Aceptable",K161&lt;=100,"Fuerte")</f>
        <v>No aplica</v>
      </c>
      <c r="M161" s="25"/>
      <c r="N161" s="65"/>
      <c r="O161" s="65"/>
      <c r="P161" s="65"/>
      <c r="Q161" s="65"/>
      <c r="R161" s="65"/>
      <c r="S161" s="160"/>
    </row>
    <row r="162" spans="1:19" ht="50.25" customHeight="1" x14ac:dyDescent="0.2">
      <c r="A162" s="72"/>
      <c r="B162" s="28"/>
      <c r="C162" s="73"/>
      <c r="D162" s="88">
        <f>+'Matriz de riesgos'!I163</f>
        <v>0</v>
      </c>
      <c r="E162" s="25"/>
      <c r="F162" s="25"/>
      <c r="G162" s="25"/>
      <c r="H162" s="25"/>
      <c r="I162" s="25"/>
      <c r="J162" s="25"/>
      <c r="K162" s="64">
        <f>+'Matriz de riesgos'!K163</f>
        <v>0</v>
      </c>
      <c r="L162" s="93" t="str" cm="1">
        <f t="array" ref="L162">_xlfn.IFS(K162&lt;=0,"No aplica",K162&lt;=39,"Débil",K162&lt;=59,"Necesita mejora",K162&lt;=79,"Aceptable",K162&lt;=100,"Fuerte")</f>
        <v>No aplica</v>
      </c>
      <c r="M162" s="25"/>
      <c r="N162" s="65"/>
      <c r="O162" s="65"/>
      <c r="P162" s="65"/>
      <c r="Q162" s="65"/>
      <c r="R162" s="65"/>
      <c r="S162" s="160"/>
    </row>
    <row r="163" spans="1:19" ht="50.25" customHeight="1" x14ac:dyDescent="0.2">
      <c r="A163" s="72"/>
      <c r="B163" s="28"/>
      <c r="C163" s="73"/>
      <c r="D163" s="88">
        <f>+'Matriz de riesgos'!I164</f>
        <v>0</v>
      </c>
      <c r="E163" s="25"/>
      <c r="F163" s="25"/>
      <c r="G163" s="25"/>
      <c r="H163" s="25"/>
      <c r="I163" s="25"/>
      <c r="J163" s="25"/>
      <c r="K163" s="64">
        <f>+'Matriz de riesgos'!K164</f>
        <v>0</v>
      </c>
      <c r="L163" s="93" t="str" cm="1">
        <f t="array" ref="L163">_xlfn.IFS(K163&lt;=0,"No aplica",K163&lt;=39,"Débil",K163&lt;=59,"Necesita mejora",K163&lt;=79,"Aceptable",K163&lt;=100,"Fuerte")</f>
        <v>No aplica</v>
      </c>
      <c r="M163" s="25"/>
      <c r="N163" s="65"/>
      <c r="O163" s="65"/>
      <c r="P163" s="65"/>
      <c r="Q163" s="65"/>
      <c r="R163" s="65"/>
      <c r="S163" s="160"/>
    </row>
    <row r="164" spans="1:19" ht="50.25" customHeight="1" x14ac:dyDescent="0.2">
      <c r="A164" s="72"/>
      <c r="B164" s="28"/>
      <c r="C164" s="73"/>
      <c r="D164" s="88">
        <f>+'Matriz de riesgos'!I165</f>
        <v>0</v>
      </c>
      <c r="E164" s="25"/>
      <c r="F164" s="25"/>
      <c r="G164" s="25"/>
      <c r="H164" s="25"/>
      <c r="I164" s="25"/>
      <c r="J164" s="25"/>
      <c r="K164" s="64">
        <f>+'Matriz de riesgos'!K165</f>
        <v>0</v>
      </c>
      <c r="L164" s="93" t="str" cm="1">
        <f t="array" ref="L164">_xlfn.IFS(K164&lt;=0,"No aplica",K164&lt;=39,"Débil",K164&lt;=59,"Necesita mejora",K164&lt;=79,"Aceptable",K164&lt;=100,"Fuerte")</f>
        <v>No aplica</v>
      </c>
      <c r="M164" s="25"/>
      <c r="N164" s="65"/>
      <c r="O164" s="65"/>
      <c r="P164" s="65"/>
      <c r="Q164" s="65"/>
      <c r="R164" s="65"/>
      <c r="S164" s="160"/>
    </row>
    <row r="165" spans="1:19" ht="50.25" customHeight="1" x14ac:dyDescent="0.2">
      <c r="A165" s="72"/>
      <c r="B165" s="28"/>
      <c r="C165" s="73"/>
      <c r="D165" s="88">
        <f>+'Matriz de riesgos'!I166</f>
        <v>0</v>
      </c>
      <c r="E165" s="25"/>
      <c r="F165" s="25"/>
      <c r="G165" s="25"/>
      <c r="H165" s="25"/>
      <c r="I165" s="25"/>
      <c r="J165" s="25"/>
      <c r="K165" s="64">
        <f>+'Matriz de riesgos'!K166</f>
        <v>0</v>
      </c>
      <c r="L165" s="93" t="str" cm="1">
        <f t="array" ref="L165">_xlfn.IFS(K165&lt;=0,"No aplica",K165&lt;=39,"Débil",K165&lt;=59,"Necesita mejora",K165&lt;=79,"Aceptable",K165&lt;=100,"Fuerte")</f>
        <v>No aplica</v>
      </c>
      <c r="M165" s="25"/>
      <c r="N165" s="65"/>
      <c r="O165" s="65"/>
      <c r="P165" s="65"/>
      <c r="Q165" s="65"/>
      <c r="R165" s="65"/>
      <c r="S165" s="160"/>
    </row>
    <row r="166" spans="1:19" ht="50.25" customHeight="1" x14ac:dyDescent="0.2">
      <c r="A166" s="72"/>
      <c r="B166" s="28"/>
      <c r="C166" s="73"/>
      <c r="D166" s="88">
        <f>+'Matriz de riesgos'!I167</f>
        <v>0</v>
      </c>
      <c r="E166" s="25"/>
      <c r="F166" s="25"/>
      <c r="G166" s="25"/>
      <c r="H166" s="25"/>
      <c r="I166" s="25"/>
      <c r="J166" s="25"/>
      <c r="K166" s="64">
        <f>+'Matriz de riesgos'!K167</f>
        <v>0</v>
      </c>
      <c r="L166" s="93" t="str" cm="1">
        <f t="array" ref="L166">_xlfn.IFS(K166&lt;=0,"No aplica",K166&lt;=39,"Débil",K166&lt;=59,"Necesita mejora",K166&lt;=79,"Aceptable",K166&lt;=100,"Fuerte")</f>
        <v>No aplica</v>
      </c>
      <c r="M166" s="25"/>
      <c r="N166" s="65"/>
      <c r="O166" s="65"/>
      <c r="P166" s="65"/>
      <c r="Q166" s="65"/>
      <c r="R166" s="65"/>
      <c r="S166" s="160"/>
    </row>
    <row r="167" spans="1:19" ht="50.25" customHeight="1" x14ac:dyDescent="0.2">
      <c r="A167" s="72"/>
      <c r="B167" s="28"/>
      <c r="C167" s="73"/>
      <c r="D167" s="88">
        <f>+'Matriz de riesgos'!I168</f>
        <v>0</v>
      </c>
      <c r="E167" s="25"/>
      <c r="F167" s="25"/>
      <c r="G167" s="25"/>
      <c r="H167" s="25"/>
      <c r="I167" s="25"/>
      <c r="J167" s="25"/>
      <c r="K167" s="64">
        <f>+'Matriz de riesgos'!K168</f>
        <v>0</v>
      </c>
      <c r="L167" s="93" t="str" cm="1">
        <f t="array" ref="L167">_xlfn.IFS(K167&lt;=0,"No aplica",K167&lt;=39,"Débil",K167&lt;=59,"Necesita mejora",K167&lt;=79,"Aceptable",K167&lt;=100,"Fuerte")</f>
        <v>No aplica</v>
      </c>
      <c r="M167" s="25"/>
      <c r="N167" s="65"/>
      <c r="O167" s="65"/>
      <c r="P167" s="65"/>
      <c r="Q167" s="65"/>
      <c r="R167" s="65"/>
      <c r="S167" s="160"/>
    </row>
    <row r="168" spans="1:19" ht="50.25" customHeight="1" x14ac:dyDescent="0.2">
      <c r="A168" s="72"/>
      <c r="B168" s="28"/>
      <c r="C168" s="73"/>
      <c r="D168" s="88">
        <f>+'Matriz de riesgos'!I169</f>
        <v>0</v>
      </c>
      <c r="E168" s="25"/>
      <c r="F168" s="25"/>
      <c r="G168" s="25"/>
      <c r="H168" s="25"/>
      <c r="I168" s="25"/>
      <c r="J168" s="25"/>
      <c r="K168" s="64">
        <f>+'Matriz de riesgos'!K169</f>
        <v>0</v>
      </c>
      <c r="L168" s="93" t="str" cm="1">
        <f t="array" ref="L168">_xlfn.IFS(K168&lt;=0,"No aplica",K168&lt;=39,"Débil",K168&lt;=59,"Necesita mejora",K168&lt;=79,"Aceptable",K168&lt;=100,"Fuerte")</f>
        <v>No aplica</v>
      </c>
      <c r="M168" s="25"/>
      <c r="N168" s="65"/>
      <c r="O168" s="65"/>
      <c r="P168" s="65"/>
      <c r="Q168" s="65"/>
      <c r="R168" s="65"/>
      <c r="S168" s="160"/>
    </row>
    <row r="169" spans="1:19" ht="50.25" customHeight="1" x14ac:dyDescent="0.2">
      <c r="A169" s="72"/>
      <c r="B169" s="28"/>
      <c r="C169" s="73"/>
      <c r="D169" s="88">
        <f>+'Matriz de riesgos'!I170</f>
        <v>0</v>
      </c>
      <c r="E169" s="25"/>
      <c r="F169" s="25"/>
      <c r="G169" s="25"/>
      <c r="H169" s="25"/>
      <c r="I169" s="25"/>
      <c r="J169" s="25"/>
      <c r="K169" s="64">
        <f>+'Matriz de riesgos'!K170</f>
        <v>0</v>
      </c>
      <c r="L169" s="93" t="str" cm="1">
        <f t="array" ref="L169">_xlfn.IFS(K169&lt;=0,"No aplica",K169&lt;=39,"Débil",K169&lt;=59,"Necesita mejora",K169&lt;=79,"Aceptable",K169&lt;=100,"Fuerte")</f>
        <v>No aplica</v>
      </c>
      <c r="M169" s="25"/>
      <c r="N169" s="65"/>
      <c r="O169" s="65"/>
      <c r="P169" s="65"/>
      <c r="Q169" s="65"/>
      <c r="R169" s="65"/>
      <c r="S169" s="160"/>
    </row>
    <row r="170" spans="1:19" ht="50.25" customHeight="1" x14ac:dyDescent="0.2">
      <c r="A170" s="72"/>
      <c r="B170" s="28"/>
      <c r="C170" s="73"/>
      <c r="D170" s="88">
        <f>+'Matriz de riesgos'!I171</f>
        <v>0</v>
      </c>
      <c r="E170" s="25"/>
      <c r="F170" s="25"/>
      <c r="G170" s="25"/>
      <c r="H170" s="25"/>
      <c r="I170" s="25"/>
      <c r="J170" s="25"/>
      <c r="K170" s="64">
        <f>+'Matriz de riesgos'!K171</f>
        <v>0</v>
      </c>
      <c r="L170" s="93" t="str" cm="1">
        <f t="array" ref="L170">_xlfn.IFS(K170&lt;=0,"No aplica",K170&lt;=39,"Débil",K170&lt;=59,"Necesita mejora",K170&lt;=79,"Aceptable",K170&lt;=100,"Fuerte")</f>
        <v>No aplica</v>
      </c>
      <c r="M170" s="25"/>
      <c r="N170" s="65"/>
      <c r="O170" s="65"/>
      <c r="P170" s="65"/>
      <c r="Q170" s="65"/>
      <c r="R170" s="65"/>
      <c r="S170" s="160"/>
    </row>
    <row r="171" spans="1:19" ht="50.25" customHeight="1" x14ac:dyDescent="0.2">
      <c r="A171" s="72"/>
      <c r="B171" s="28"/>
      <c r="C171" s="73"/>
      <c r="D171" s="88">
        <f>+'Matriz de riesgos'!I172</f>
        <v>0</v>
      </c>
      <c r="E171" s="25"/>
      <c r="F171" s="25"/>
      <c r="G171" s="25"/>
      <c r="H171" s="25"/>
      <c r="I171" s="25"/>
      <c r="J171" s="25"/>
      <c r="K171" s="64">
        <f>+'Matriz de riesgos'!K172</f>
        <v>0</v>
      </c>
      <c r="L171" s="93" t="str" cm="1">
        <f t="array" ref="L171">_xlfn.IFS(K171&lt;=0,"No aplica",K171&lt;=39,"Débil",K171&lt;=59,"Necesita mejora",K171&lt;=79,"Aceptable",K171&lt;=100,"Fuerte")</f>
        <v>No aplica</v>
      </c>
      <c r="M171" s="25"/>
      <c r="N171" s="65"/>
      <c r="O171" s="65"/>
      <c r="P171" s="65"/>
      <c r="Q171" s="65"/>
      <c r="R171" s="65"/>
      <c r="S171" s="160"/>
    </row>
    <row r="172" spans="1:19" ht="50.25" customHeight="1" x14ac:dyDescent="0.2">
      <c r="A172" s="72"/>
      <c r="B172" s="28"/>
      <c r="C172" s="73"/>
      <c r="D172" s="88">
        <f>+'Matriz de riesgos'!I173</f>
        <v>0</v>
      </c>
      <c r="E172" s="25"/>
      <c r="F172" s="25"/>
      <c r="G172" s="25"/>
      <c r="H172" s="25"/>
      <c r="I172" s="25"/>
      <c r="J172" s="25"/>
      <c r="K172" s="64">
        <f>+'Matriz de riesgos'!K173</f>
        <v>0</v>
      </c>
      <c r="L172" s="93" t="str" cm="1">
        <f t="array" ref="L172">_xlfn.IFS(K172&lt;=0,"No aplica",K172&lt;=39,"Débil",K172&lt;=59,"Necesita mejora",K172&lt;=79,"Aceptable",K172&lt;=100,"Fuerte")</f>
        <v>No aplica</v>
      </c>
      <c r="M172" s="25"/>
      <c r="N172" s="65"/>
      <c r="O172" s="65"/>
      <c r="P172" s="65"/>
      <c r="Q172" s="65"/>
      <c r="R172" s="65"/>
      <c r="S172" s="160"/>
    </row>
    <row r="173" spans="1:19" ht="50.25" customHeight="1" x14ac:dyDescent="0.2">
      <c r="A173" s="72"/>
      <c r="B173" s="28"/>
      <c r="C173" s="73"/>
      <c r="D173" s="88">
        <f>+'Matriz de riesgos'!I174</f>
        <v>0</v>
      </c>
      <c r="E173" s="25"/>
      <c r="F173" s="25"/>
      <c r="G173" s="25"/>
      <c r="H173" s="25"/>
      <c r="I173" s="25"/>
      <c r="J173" s="25"/>
      <c r="K173" s="64">
        <f>+'Matriz de riesgos'!K174</f>
        <v>0</v>
      </c>
      <c r="L173" s="93" t="str" cm="1">
        <f t="array" ref="L173">_xlfn.IFS(K173&lt;=0,"No aplica",K173&lt;=39,"Débil",K173&lt;=59,"Necesita mejora",K173&lt;=79,"Aceptable",K173&lt;=100,"Fuerte")</f>
        <v>No aplica</v>
      </c>
      <c r="M173" s="25"/>
      <c r="N173" s="65"/>
      <c r="O173" s="65"/>
      <c r="P173" s="65"/>
      <c r="Q173" s="65"/>
      <c r="R173" s="65"/>
      <c r="S173" s="160"/>
    </row>
    <row r="174" spans="1:19" ht="50.25" customHeight="1" x14ac:dyDescent="0.2">
      <c r="A174" s="72"/>
      <c r="B174" s="28"/>
      <c r="C174" s="73"/>
      <c r="D174" s="88">
        <f>+'Matriz de riesgos'!I175</f>
        <v>0</v>
      </c>
      <c r="E174" s="25"/>
      <c r="F174" s="25"/>
      <c r="G174" s="25"/>
      <c r="H174" s="25"/>
      <c r="I174" s="25"/>
      <c r="J174" s="25"/>
      <c r="K174" s="64">
        <f>+'Matriz de riesgos'!K175</f>
        <v>0</v>
      </c>
      <c r="L174" s="93" t="str" cm="1">
        <f t="array" ref="L174">_xlfn.IFS(K174&lt;=0,"No aplica",K174&lt;=39,"Débil",K174&lt;=59,"Necesita mejora",K174&lt;=79,"Aceptable",K174&lt;=100,"Fuerte")</f>
        <v>No aplica</v>
      </c>
      <c r="M174" s="25"/>
      <c r="N174" s="65"/>
      <c r="O174" s="65"/>
      <c r="P174" s="65"/>
      <c r="Q174" s="65"/>
      <c r="R174" s="65"/>
      <c r="S174" s="160"/>
    </row>
    <row r="175" spans="1:19" ht="50.25" customHeight="1" x14ac:dyDescent="0.2">
      <c r="A175" s="72"/>
      <c r="B175" s="28"/>
      <c r="C175" s="73"/>
      <c r="D175" s="88">
        <f>+'Matriz de riesgos'!I176</f>
        <v>0</v>
      </c>
      <c r="E175" s="25"/>
      <c r="F175" s="25"/>
      <c r="G175" s="25"/>
      <c r="H175" s="25"/>
      <c r="I175" s="25"/>
      <c r="J175" s="25"/>
      <c r="K175" s="64">
        <f>+'Matriz de riesgos'!K176</f>
        <v>0</v>
      </c>
      <c r="L175" s="93" t="str" cm="1">
        <f t="array" ref="L175">_xlfn.IFS(K175&lt;=0,"No aplica",K175&lt;=39,"Débil",K175&lt;=59,"Necesita mejora",K175&lt;=79,"Aceptable",K175&lt;=100,"Fuerte")</f>
        <v>No aplica</v>
      </c>
      <c r="M175" s="25"/>
      <c r="N175" s="65"/>
      <c r="O175" s="65"/>
      <c r="P175" s="65"/>
      <c r="Q175" s="65"/>
      <c r="R175" s="65"/>
      <c r="S175" s="160"/>
    </row>
    <row r="176" spans="1:19" ht="50.25" customHeight="1" x14ac:dyDescent="0.2">
      <c r="A176" s="72"/>
      <c r="B176" s="28"/>
      <c r="C176" s="73"/>
      <c r="D176" s="88">
        <f>+'Matriz de riesgos'!I177</f>
        <v>0</v>
      </c>
      <c r="E176" s="25"/>
      <c r="F176" s="25"/>
      <c r="G176" s="25"/>
      <c r="H176" s="25"/>
      <c r="I176" s="25"/>
      <c r="J176" s="25"/>
      <c r="K176" s="64">
        <f>+'Matriz de riesgos'!K177</f>
        <v>0</v>
      </c>
      <c r="L176" s="93" t="str" cm="1">
        <f t="array" ref="L176">_xlfn.IFS(K176&lt;=0,"No aplica",K176&lt;=39,"Débil",K176&lt;=59,"Necesita mejora",K176&lt;=79,"Aceptable",K176&lt;=100,"Fuerte")</f>
        <v>No aplica</v>
      </c>
      <c r="M176" s="25"/>
      <c r="N176" s="65"/>
      <c r="O176" s="65"/>
      <c r="P176" s="65"/>
      <c r="Q176" s="65"/>
      <c r="R176" s="65"/>
      <c r="S176" s="160"/>
    </row>
    <row r="177" spans="1:19" ht="50.25" customHeight="1" x14ac:dyDescent="0.2">
      <c r="A177" s="72"/>
      <c r="B177" s="28"/>
      <c r="C177" s="73"/>
      <c r="D177" s="88">
        <f>+'Matriz de riesgos'!I178</f>
        <v>0</v>
      </c>
      <c r="E177" s="25"/>
      <c r="F177" s="25"/>
      <c r="G177" s="25"/>
      <c r="H177" s="25"/>
      <c r="I177" s="25"/>
      <c r="J177" s="25"/>
      <c r="K177" s="64">
        <f>+'Matriz de riesgos'!K178</f>
        <v>0</v>
      </c>
      <c r="L177" s="93" t="str" cm="1">
        <f t="array" ref="L177">_xlfn.IFS(K177&lt;=0,"No aplica",K177&lt;=39,"Débil",K177&lt;=59,"Necesita mejora",K177&lt;=79,"Aceptable",K177&lt;=100,"Fuerte")</f>
        <v>No aplica</v>
      </c>
      <c r="M177" s="25"/>
      <c r="N177" s="65"/>
      <c r="O177" s="65"/>
      <c r="P177" s="65"/>
      <c r="Q177" s="65"/>
      <c r="R177" s="65"/>
      <c r="S177" s="160"/>
    </row>
    <row r="178" spans="1:19" ht="50.25" customHeight="1" x14ac:dyDescent="0.2">
      <c r="A178" s="72"/>
      <c r="B178" s="28"/>
      <c r="C178" s="73"/>
      <c r="D178" s="88">
        <f>+'Matriz de riesgos'!I179</f>
        <v>0</v>
      </c>
      <c r="E178" s="25"/>
      <c r="F178" s="25"/>
      <c r="G178" s="25"/>
      <c r="H178" s="25"/>
      <c r="I178" s="25"/>
      <c r="J178" s="25"/>
      <c r="K178" s="64">
        <f>+'Matriz de riesgos'!K179</f>
        <v>0</v>
      </c>
      <c r="L178" s="93" t="str" cm="1">
        <f t="array" ref="L178">_xlfn.IFS(K178&lt;=0,"No aplica",K178&lt;=39,"Débil",K178&lt;=59,"Necesita mejora",K178&lt;=79,"Aceptable",K178&lt;=100,"Fuerte")</f>
        <v>No aplica</v>
      </c>
      <c r="M178" s="25"/>
      <c r="N178" s="65"/>
      <c r="O178" s="65"/>
      <c r="P178" s="65"/>
      <c r="Q178" s="65"/>
      <c r="R178" s="65"/>
      <c r="S178" s="160"/>
    </row>
    <row r="179" spans="1:19" ht="50.25" customHeight="1" x14ac:dyDescent="0.2">
      <c r="A179" s="72"/>
      <c r="B179" s="28"/>
      <c r="C179" s="73"/>
      <c r="D179" s="88">
        <f>+'Matriz de riesgos'!I180</f>
        <v>0</v>
      </c>
      <c r="E179" s="25"/>
      <c r="F179" s="25"/>
      <c r="G179" s="25"/>
      <c r="H179" s="25"/>
      <c r="I179" s="25"/>
      <c r="J179" s="25"/>
      <c r="K179" s="64">
        <f>+'Matriz de riesgos'!K180</f>
        <v>0</v>
      </c>
      <c r="L179" s="93" t="str" cm="1">
        <f t="array" ref="L179">_xlfn.IFS(K179&lt;=0,"No aplica",K179&lt;=39,"Débil",K179&lt;=59,"Necesita mejora",K179&lt;=79,"Aceptable",K179&lt;=100,"Fuerte")</f>
        <v>No aplica</v>
      </c>
      <c r="M179" s="25"/>
      <c r="N179" s="65"/>
      <c r="O179" s="65"/>
      <c r="P179" s="65"/>
      <c r="Q179" s="65"/>
      <c r="R179" s="65"/>
      <c r="S179" s="160"/>
    </row>
    <row r="180" spans="1:19" ht="50.25" customHeight="1" x14ac:dyDescent="0.2">
      <c r="A180" s="72"/>
      <c r="B180" s="28"/>
      <c r="C180" s="73"/>
      <c r="D180" s="88">
        <f>+'Matriz de riesgos'!I181</f>
        <v>0</v>
      </c>
      <c r="E180" s="25"/>
      <c r="F180" s="25"/>
      <c r="G180" s="25"/>
      <c r="H180" s="25"/>
      <c r="I180" s="25"/>
      <c r="J180" s="25"/>
      <c r="K180" s="64">
        <f>+'Matriz de riesgos'!K181</f>
        <v>0</v>
      </c>
      <c r="L180" s="93" t="str" cm="1">
        <f t="array" ref="L180">_xlfn.IFS(K180&lt;=0,"No aplica",K180&lt;=39,"Débil",K180&lt;=59,"Necesita mejora",K180&lt;=79,"Aceptable",K180&lt;=100,"Fuerte")</f>
        <v>No aplica</v>
      </c>
      <c r="M180" s="25"/>
      <c r="N180" s="65"/>
      <c r="O180" s="65"/>
      <c r="P180" s="65"/>
      <c r="Q180" s="65"/>
      <c r="R180" s="65"/>
      <c r="S180" s="160"/>
    </row>
    <row r="181" spans="1:19" ht="50.25" customHeight="1" x14ac:dyDescent="0.2">
      <c r="A181" s="72"/>
      <c r="B181" s="28"/>
      <c r="C181" s="73"/>
      <c r="D181" s="88">
        <f>+'Matriz de riesgos'!I182</f>
        <v>0</v>
      </c>
      <c r="E181" s="25"/>
      <c r="F181" s="25"/>
      <c r="G181" s="25"/>
      <c r="H181" s="25"/>
      <c r="I181" s="25"/>
      <c r="J181" s="25"/>
      <c r="K181" s="64">
        <f>+'Matriz de riesgos'!K182</f>
        <v>0</v>
      </c>
      <c r="L181" s="93" t="str" cm="1">
        <f t="array" ref="L181">_xlfn.IFS(K181&lt;=0,"No aplica",K181&lt;=39,"Débil",K181&lt;=59,"Necesita mejora",K181&lt;=79,"Aceptable",K181&lt;=100,"Fuerte")</f>
        <v>No aplica</v>
      </c>
      <c r="M181" s="25"/>
      <c r="N181" s="65"/>
      <c r="O181" s="65"/>
      <c r="P181" s="65"/>
      <c r="Q181" s="65"/>
      <c r="R181" s="65"/>
      <c r="S181" s="160"/>
    </row>
    <row r="182" spans="1:19" ht="50.25" customHeight="1" x14ac:dyDescent="0.2">
      <c r="A182" s="72"/>
      <c r="B182" s="28"/>
      <c r="C182" s="73"/>
      <c r="D182" s="88">
        <f>+'Matriz de riesgos'!I183</f>
        <v>0</v>
      </c>
      <c r="E182" s="25"/>
      <c r="F182" s="25"/>
      <c r="G182" s="25"/>
      <c r="H182" s="25"/>
      <c r="I182" s="25"/>
      <c r="J182" s="25"/>
      <c r="K182" s="64">
        <f>+'Matriz de riesgos'!K183</f>
        <v>0</v>
      </c>
      <c r="L182" s="93" t="str" cm="1">
        <f t="array" ref="L182">_xlfn.IFS(K182&lt;=0,"No aplica",K182&lt;=39,"Débil",K182&lt;=59,"Necesita mejora",K182&lt;=79,"Aceptable",K182&lt;=100,"Fuerte")</f>
        <v>No aplica</v>
      </c>
      <c r="M182" s="25"/>
      <c r="N182" s="65"/>
      <c r="O182" s="65"/>
      <c r="P182" s="65"/>
      <c r="Q182" s="65"/>
      <c r="R182" s="65"/>
      <c r="S182" s="160"/>
    </row>
    <row r="183" spans="1:19" ht="50.25" customHeight="1" x14ac:dyDescent="0.2">
      <c r="A183" s="72"/>
      <c r="B183" s="28"/>
      <c r="C183" s="73"/>
      <c r="D183" s="88">
        <f>+'Matriz de riesgos'!I184</f>
        <v>0</v>
      </c>
      <c r="E183" s="25"/>
      <c r="F183" s="25"/>
      <c r="G183" s="25"/>
      <c r="H183" s="25"/>
      <c r="I183" s="25"/>
      <c r="J183" s="25"/>
      <c r="K183" s="64">
        <f>+'Matriz de riesgos'!K184</f>
        <v>0</v>
      </c>
      <c r="L183" s="93" t="str" cm="1">
        <f t="array" ref="L183">_xlfn.IFS(K183&lt;=0,"No aplica",K183&lt;=39,"Débil",K183&lt;=59,"Necesita mejora",K183&lt;=79,"Aceptable",K183&lt;=100,"Fuerte")</f>
        <v>No aplica</v>
      </c>
      <c r="M183" s="25"/>
      <c r="N183" s="65"/>
      <c r="O183" s="65"/>
      <c r="P183" s="65"/>
      <c r="Q183" s="65"/>
      <c r="R183" s="65"/>
      <c r="S183" s="160"/>
    </row>
    <row r="184" spans="1:19" ht="50.25" customHeight="1" x14ac:dyDescent="0.2">
      <c r="A184" s="72"/>
      <c r="B184" s="28"/>
      <c r="C184" s="73"/>
      <c r="D184" s="88">
        <f>+'Matriz de riesgos'!I185</f>
        <v>0</v>
      </c>
      <c r="E184" s="25"/>
      <c r="F184" s="25"/>
      <c r="G184" s="25"/>
      <c r="H184" s="25"/>
      <c r="I184" s="25"/>
      <c r="J184" s="25"/>
      <c r="K184" s="64">
        <f>+'Matriz de riesgos'!K185</f>
        <v>0</v>
      </c>
      <c r="L184" s="93" t="str" cm="1">
        <f t="array" ref="L184">_xlfn.IFS(K184&lt;=0,"No aplica",K184&lt;=39,"Débil",K184&lt;=59,"Necesita mejora",K184&lt;=79,"Aceptable",K184&lt;=100,"Fuerte")</f>
        <v>No aplica</v>
      </c>
      <c r="M184" s="25"/>
      <c r="N184" s="65"/>
      <c r="O184" s="65"/>
      <c r="P184" s="65"/>
      <c r="Q184" s="65"/>
      <c r="R184" s="65"/>
      <c r="S184" s="160"/>
    </row>
    <row r="185" spans="1:19" ht="50.25" customHeight="1" x14ac:dyDescent="0.2">
      <c r="A185" s="72"/>
      <c r="B185" s="28"/>
      <c r="C185" s="73"/>
      <c r="D185" s="88">
        <f>+'Matriz de riesgos'!I186</f>
        <v>0</v>
      </c>
      <c r="E185" s="25"/>
      <c r="F185" s="25"/>
      <c r="G185" s="25"/>
      <c r="H185" s="25"/>
      <c r="I185" s="25"/>
      <c r="J185" s="25"/>
      <c r="K185" s="64">
        <f>+'Matriz de riesgos'!K186</f>
        <v>0</v>
      </c>
      <c r="L185" s="93" t="str" cm="1">
        <f t="array" ref="L185">_xlfn.IFS(K185&lt;=0,"No aplica",K185&lt;=39,"Débil",K185&lt;=59,"Necesita mejora",K185&lt;=79,"Aceptable",K185&lt;=100,"Fuerte")</f>
        <v>No aplica</v>
      </c>
      <c r="M185" s="25"/>
      <c r="N185" s="65"/>
      <c r="O185" s="65"/>
      <c r="P185" s="65"/>
      <c r="Q185" s="65"/>
      <c r="R185" s="65"/>
      <c r="S185" s="160"/>
    </row>
    <row r="186" spans="1:19" ht="50.25" customHeight="1" x14ac:dyDescent="0.2">
      <c r="A186" s="72"/>
      <c r="B186" s="28"/>
      <c r="C186" s="73"/>
      <c r="D186" s="88">
        <f>+'Matriz de riesgos'!I187</f>
        <v>0</v>
      </c>
      <c r="E186" s="25"/>
      <c r="F186" s="25"/>
      <c r="G186" s="25"/>
      <c r="H186" s="25"/>
      <c r="I186" s="25"/>
      <c r="J186" s="25"/>
      <c r="K186" s="64">
        <f>+'Matriz de riesgos'!K187</f>
        <v>0</v>
      </c>
      <c r="L186" s="93" t="str" cm="1">
        <f t="array" ref="L186">_xlfn.IFS(K186&lt;=0,"No aplica",K186&lt;=39,"Débil",K186&lt;=59,"Necesita mejora",K186&lt;=79,"Aceptable",K186&lt;=100,"Fuerte")</f>
        <v>No aplica</v>
      </c>
      <c r="M186" s="25"/>
      <c r="N186" s="65"/>
      <c r="O186" s="65"/>
      <c r="P186" s="65"/>
      <c r="Q186" s="65"/>
      <c r="R186" s="65"/>
      <c r="S186" s="160"/>
    </row>
    <row r="187" spans="1:19" ht="50.25" customHeight="1" x14ac:dyDescent="0.2">
      <c r="A187" s="72"/>
      <c r="B187" s="28"/>
      <c r="C187" s="73"/>
      <c r="D187" s="88">
        <f>+'Matriz de riesgos'!I188</f>
        <v>0</v>
      </c>
      <c r="E187" s="25"/>
      <c r="F187" s="25"/>
      <c r="G187" s="25"/>
      <c r="H187" s="25"/>
      <c r="I187" s="25"/>
      <c r="J187" s="25"/>
      <c r="K187" s="64">
        <f>+'Matriz de riesgos'!K188</f>
        <v>0</v>
      </c>
      <c r="L187" s="93" t="str" cm="1">
        <f t="array" ref="L187">_xlfn.IFS(K187&lt;=0,"No aplica",K187&lt;=39,"Débil",K187&lt;=59,"Necesita mejora",K187&lt;=79,"Aceptable",K187&lt;=100,"Fuerte")</f>
        <v>No aplica</v>
      </c>
      <c r="M187" s="25"/>
      <c r="N187" s="65"/>
      <c r="O187" s="65"/>
      <c r="P187" s="65"/>
      <c r="Q187" s="65"/>
      <c r="R187" s="65"/>
      <c r="S187" s="160"/>
    </row>
    <row r="188" spans="1:19" ht="50.25" customHeight="1" x14ac:dyDescent="0.2">
      <c r="A188" s="72"/>
      <c r="B188" s="28"/>
      <c r="C188" s="73"/>
      <c r="D188" s="88">
        <f>+'Matriz de riesgos'!I189</f>
        <v>0</v>
      </c>
      <c r="E188" s="25"/>
      <c r="F188" s="25"/>
      <c r="G188" s="25"/>
      <c r="H188" s="25"/>
      <c r="I188" s="25"/>
      <c r="J188" s="25"/>
      <c r="K188" s="64">
        <f>+'Matriz de riesgos'!K189</f>
        <v>0</v>
      </c>
      <c r="L188" s="93" t="str" cm="1">
        <f t="array" ref="L188">_xlfn.IFS(K188&lt;=0,"No aplica",K188&lt;=39,"Débil",K188&lt;=59,"Necesita mejora",K188&lt;=79,"Aceptable",K188&lt;=100,"Fuerte")</f>
        <v>No aplica</v>
      </c>
      <c r="M188" s="25"/>
      <c r="N188" s="65"/>
      <c r="O188" s="65"/>
      <c r="P188" s="65"/>
      <c r="Q188" s="65"/>
      <c r="R188" s="65"/>
      <c r="S188" s="160"/>
    </row>
    <row r="189" spans="1:19" ht="50.25" customHeight="1" x14ac:dyDescent="0.2">
      <c r="A189" s="72"/>
      <c r="B189" s="28"/>
      <c r="C189" s="73"/>
      <c r="D189" s="88">
        <f>+'Matriz de riesgos'!I190</f>
        <v>0</v>
      </c>
      <c r="E189" s="25"/>
      <c r="F189" s="25"/>
      <c r="G189" s="25"/>
      <c r="H189" s="25"/>
      <c r="I189" s="25"/>
      <c r="J189" s="25"/>
      <c r="K189" s="64">
        <f>+'Matriz de riesgos'!K190</f>
        <v>0</v>
      </c>
      <c r="L189" s="93" t="str" cm="1">
        <f t="array" ref="L189">_xlfn.IFS(K189&lt;=0,"No aplica",K189&lt;=39,"Débil",K189&lt;=59,"Necesita mejora",K189&lt;=79,"Aceptable",K189&lt;=100,"Fuerte")</f>
        <v>No aplica</v>
      </c>
      <c r="M189" s="25"/>
      <c r="N189" s="65"/>
      <c r="O189" s="65"/>
      <c r="P189" s="65"/>
      <c r="Q189" s="65"/>
      <c r="R189" s="65"/>
      <c r="S189" s="160"/>
    </row>
    <row r="190" spans="1:19" ht="50.25" customHeight="1" x14ac:dyDescent="0.2">
      <c r="A190" s="72"/>
      <c r="B190" s="28"/>
      <c r="C190" s="73"/>
      <c r="D190" s="88">
        <f>+'Matriz de riesgos'!I191</f>
        <v>0</v>
      </c>
      <c r="E190" s="25"/>
      <c r="F190" s="25"/>
      <c r="G190" s="25"/>
      <c r="H190" s="25"/>
      <c r="I190" s="25"/>
      <c r="J190" s="25"/>
      <c r="K190" s="64">
        <f>+'Matriz de riesgos'!K191</f>
        <v>0</v>
      </c>
      <c r="L190" s="93" t="str" cm="1">
        <f t="array" ref="L190">_xlfn.IFS(K190&lt;=0,"No aplica",K190&lt;=39,"Débil",K190&lt;=59,"Necesita mejora",K190&lt;=79,"Aceptable",K190&lt;=100,"Fuerte")</f>
        <v>No aplica</v>
      </c>
      <c r="M190" s="25"/>
      <c r="N190" s="65"/>
      <c r="O190" s="65"/>
      <c r="P190" s="65"/>
      <c r="Q190" s="65"/>
      <c r="R190" s="65"/>
      <c r="S190" s="160"/>
    </row>
    <row r="191" spans="1:19" ht="50.25" customHeight="1" x14ac:dyDescent="0.2">
      <c r="A191" s="72"/>
      <c r="B191" s="28"/>
      <c r="C191" s="73"/>
      <c r="D191" s="88">
        <f>+'Matriz de riesgos'!I192</f>
        <v>0</v>
      </c>
      <c r="E191" s="25"/>
      <c r="F191" s="25"/>
      <c r="G191" s="25"/>
      <c r="H191" s="25"/>
      <c r="I191" s="25"/>
      <c r="J191" s="25"/>
      <c r="K191" s="64">
        <f>+'Matriz de riesgos'!K192</f>
        <v>0</v>
      </c>
      <c r="L191" s="93" t="str" cm="1">
        <f t="array" ref="L191">_xlfn.IFS(K191&lt;=0,"No aplica",K191&lt;=39,"Débil",K191&lt;=59,"Necesita mejora",K191&lt;=79,"Aceptable",K191&lt;=100,"Fuerte")</f>
        <v>No aplica</v>
      </c>
      <c r="M191" s="25"/>
      <c r="N191" s="65"/>
      <c r="O191" s="65"/>
      <c r="P191" s="65"/>
      <c r="Q191" s="65"/>
      <c r="R191" s="65"/>
      <c r="S191" s="160"/>
    </row>
    <row r="192" spans="1:19" ht="50.25" customHeight="1" x14ac:dyDescent="0.2">
      <c r="A192" s="72"/>
      <c r="B192" s="28"/>
      <c r="C192" s="73"/>
      <c r="D192" s="88">
        <f>+'Matriz de riesgos'!I193</f>
        <v>0</v>
      </c>
      <c r="E192" s="25"/>
      <c r="F192" s="25"/>
      <c r="G192" s="25"/>
      <c r="H192" s="25"/>
      <c r="I192" s="25"/>
      <c r="J192" s="25"/>
      <c r="K192" s="64">
        <f>+'Matriz de riesgos'!K193</f>
        <v>0</v>
      </c>
      <c r="L192" s="93" t="str" cm="1">
        <f t="array" ref="L192">_xlfn.IFS(K192&lt;=0,"No aplica",K192&lt;=39,"Débil",K192&lt;=59,"Necesita mejora",K192&lt;=79,"Aceptable",K192&lt;=100,"Fuerte")</f>
        <v>No aplica</v>
      </c>
      <c r="M192" s="25"/>
      <c r="N192" s="65"/>
      <c r="O192" s="65"/>
      <c r="P192" s="65"/>
      <c r="Q192" s="65"/>
      <c r="R192" s="65"/>
      <c r="S192" s="160"/>
    </row>
    <row r="193" spans="1:19" ht="50.25" customHeight="1" x14ac:dyDescent="0.2">
      <c r="A193" s="72"/>
      <c r="B193" s="28"/>
      <c r="C193" s="73"/>
      <c r="D193" s="88">
        <f>+'Matriz de riesgos'!I194</f>
        <v>0</v>
      </c>
      <c r="E193" s="25"/>
      <c r="F193" s="25"/>
      <c r="G193" s="25"/>
      <c r="H193" s="25"/>
      <c r="I193" s="25"/>
      <c r="J193" s="25"/>
      <c r="K193" s="64">
        <f>+'Matriz de riesgos'!K194</f>
        <v>0</v>
      </c>
      <c r="L193" s="93" t="str" cm="1">
        <f t="array" ref="L193">_xlfn.IFS(K193&lt;=0,"No aplica",K193&lt;=39,"Débil",K193&lt;=59,"Necesita mejora",K193&lt;=79,"Aceptable",K193&lt;=100,"Fuerte")</f>
        <v>No aplica</v>
      </c>
      <c r="M193" s="25"/>
      <c r="N193" s="65"/>
      <c r="O193" s="65"/>
      <c r="P193" s="65"/>
      <c r="Q193" s="65"/>
      <c r="R193" s="65"/>
      <c r="S193" s="160"/>
    </row>
    <row r="194" spans="1:19" ht="50.25" customHeight="1" x14ac:dyDescent="0.2">
      <c r="A194" s="72"/>
      <c r="B194" s="28"/>
      <c r="C194" s="73"/>
      <c r="D194" s="88">
        <f>+'Matriz de riesgos'!I195</f>
        <v>0</v>
      </c>
      <c r="E194" s="25"/>
      <c r="F194" s="25"/>
      <c r="G194" s="25"/>
      <c r="H194" s="25"/>
      <c r="I194" s="25"/>
      <c r="J194" s="25"/>
      <c r="K194" s="64">
        <f>+'Matriz de riesgos'!K195</f>
        <v>0</v>
      </c>
      <c r="L194" s="93" t="str" cm="1">
        <f t="array" ref="L194">_xlfn.IFS(K194&lt;=0,"No aplica",K194&lt;=39,"Débil",K194&lt;=59,"Necesita mejora",K194&lt;=79,"Aceptable",K194&lt;=100,"Fuerte")</f>
        <v>No aplica</v>
      </c>
      <c r="M194" s="25"/>
      <c r="N194" s="65"/>
      <c r="O194" s="65"/>
      <c r="P194" s="65"/>
      <c r="Q194" s="65"/>
      <c r="R194" s="65"/>
      <c r="S194" s="160"/>
    </row>
    <row r="195" spans="1:19" ht="50.25" customHeight="1" x14ac:dyDescent="0.2">
      <c r="A195" s="72"/>
      <c r="B195" s="28"/>
      <c r="C195" s="73"/>
      <c r="D195" s="88">
        <f>+'Matriz de riesgos'!I196</f>
        <v>0</v>
      </c>
      <c r="E195" s="25"/>
      <c r="F195" s="25"/>
      <c r="G195" s="25"/>
      <c r="H195" s="25"/>
      <c r="I195" s="25"/>
      <c r="J195" s="25"/>
      <c r="K195" s="64">
        <f>+'Matriz de riesgos'!K196</f>
        <v>0</v>
      </c>
      <c r="L195" s="93" t="str" cm="1">
        <f t="array" ref="L195">_xlfn.IFS(K195&lt;=0,"No aplica",K195&lt;=39,"Débil",K195&lt;=59,"Necesita mejora",K195&lt;=79,"Aceptable",K195&lt;=100,"Fuerte")</f>
        <v>No aplica</v>
      </c>
      <c r="M195" s="25"/>
      <c r="N195" s="65"/>
      <c r="O195" s="65"/>
      <c r="P195" s="65"/>
      <c r="Q195" s="65"/>
      <c r="R195" s="65"/>
      <c r="S195" s="160"/>
    </row>
    <row r="196" spans="1:19" ht="50.25" customHeight="1" x14ac:dyDescent="0.2">
      <c r="A196" s="72"/>
      <c r="B196" s="28"/>
      <c r="C196" s="73"/>
      <c r="D196" s="88">
        <f>+'Matriz de riesgos'!I197</f>
        <v>0</v>
      </c>
      <c r="E196" s="25"/>
      <c r="F196" s="25"/>
      <c r="G196" s="25"/>
      <c r="H196" s="25"/>
      <c r="I196" s="25"/>
      <c r="J196" s="25"/>
      <c r="K196" s="64">
        <f>+'Matriz de riesgos'!K197</f>
        <v>0</v>
      </c>
      <c r="L196" s="93" t="str" cm="1">
        <f t="array" ref="L196">_xlfn.IFS(K196&lt;=0,"No aplica",K196&lt;=39,"Débil",K196&lt;=59,"Necesita mejora",K196&lt;=79,"Aceptable",K196&lt;=100,"Fuerte")</f>
        <v>No aplica</v>
      </c>
      <c r="M196" s="25"/>
      <c r="N196" s="65"/>
      <c r="O196" s="65"/>
      <c r="P196" s="65"/>
      <c r="Q196" s="65"/>
      <c r="R196" s="65"/>
      <c r="S196" s="160"/>
    </row>
    <row r="197" spans="1:19" ht="50.25" customHeight="1" x14ac:dyDescent="0.2">
      <c r="A197" s="72"/>
      <c r="B197" s="28"/>
      <c r="C197" s="73"/>
      <c r="D197" s="88">
        <f>+'Matriz de riesgos'!I198</f>
        <v>0</v>
      </c>
      <c r="E197" s="25"/>
      <c r="F197" s="25"/>
      <c r="G197" s="25"/>
      <c r="H197" s="25"/>
      <c r="I197" s="25"/>
      <c r="J197" s="25"/>
      <c r="K197" s="64">
        <f>+'Matriz de riesgos'!K198</f>
        <v>0</v>
      </c>
      <c r="L197" s="93" t="str" cm="1">
        <f t="array" ref="L197">_xlfn.IFS(K197&lt;=0,"No aplica",K197&lt;=39,"Débil",K197&lt;=59,"Necesita mejora",K197&lt;=79,"Aceptable",K197&lt;=100,"Fuerte")</f>
        <v>No aplica</v>
      </c>
      <c r="M197" s="25"/>
      <c r="N197" s="65"/>
      <c r="O197" s="65"/>
      <c r="P197" s="65"/>
      <c r="Q197" s="65"/>
      <c r="R197" s="65"/>
      <c r="S197" s="160"/>
    </row>
    <row r="198" spans="1:19" ht="50.25" customHeight="1" x14ac:dyDescent="0.2">
      <c r="A198" s="72"/>
      <c r="B198" s="28"/>
      <c r="C198" s="73"/>
      <c r="D198" s="88">
        <f>+'Matriz de riesgos'!I199</f>
        <v>0</v>
      </c>
      <c r="E198" s="25"/>
      <c r="F198" s="25"/>
      <c r="G198" s="25"/>
      <c r="H198" s="25"/>
      <c r="I198" s="25"/>
      <c r="J198" s="25"/>
      <c r="K198" s="64">
        <f>+'Matriz de riesgos'!K199</f>
        <v>0</v>
      </c>
      <c r="L198" s="93" t="str" cm="1">
        <f t="array" ref="L198">_xlfn.IFS(K198&lt;=0,"No aplica",K198&lt;=39,"Débil",K198&lt;=59,"Necesita mejora",K198&lt;=79,"Aceptable",K198&lt;=100,"Fuerte")</f>
        <v>No aplica</v>
      </c>
      <c r="M198" s="25"/>
      <c r="N198" s="65"/>
      <c r="O198" s="65"/>
      <c r="P198" s="65"/>
      <c r="Q198" s="65"/>
      <c r="R198" s="65"/>
      <c r="S198" s="160"/>
    </row>
    <row r="199" spans="1:19" ht="50.25" customHeight="1" x14ac:dyDescent="0.2">
      <c r="A199" s="72"/>
      <c r="B199" s="28"/>
      <c r="C199" s="73"/>
      <c r="D199" s="88">
        <f>+'Matriz de riesgos'!I200</f>
        <v>0</v>
      </c>
      <c r="E199" s="25"/>
      <c r="F199" s="25"/>
      <c r="G199" s="25"/>
      <c r="H199" s="25"/>
      <c r="I199" s="25"/>
      <c r="J199" s="25"/>
      <c r="K199" s="64">
        <f>+'Matriz de riesgos'!K200</f>
        <v>0</v>
      </c>
      <c r="L199" s="93" t="str" cm="1">
        <f t="array" ref="L199">_xlfn.IFS(K199&lt;=0,"No aplica",K199&lt;=39,"Débil",K199&lt;=59,"Necesita mejora",K199&lt;=79,"Aceptable",K199&lt;=100,"Fuerte")</f>
        <v>No aplica</v>
      </c>
      <c r="M199" s="25"/>
      <c r="N199" s="65"/>
      <c r="O199" s="65"/>
      <c r="P199" s="65"/>
      <c r="Q199" s="65"/>
      <c r="R199" s="65"/>
      <c r="S199" s="160"/>
    </row>
    <row r="200" spans="1:19" ht="50.25" customHeight="1" x14ac:dyDescent="0.2">
      <c r="A200" s="72"/>
      <c r="B200" s="28"/>
      <c r="C200" s="73"/>
      <c r="D200" s="88">
        <f>+'Matriz de riesgos'!I201</f>
        <v>0</v>
      </c>
      <c r="E200" s="25"/>
      <c r="F200" s="25"/>
      <c r="G200" s="25"/>
      <c r="H200" s="25"/>
      <c r="I200" s="25"/>
      <c r="J200" s="25"/>
      <c r="K200" s="64">
        <f>+'Matriz de riesgos'!K201</f>
        <v>0</v>
      </c>
      <c r="L200" s="93" t="str" cm="1">
        <f t="array" ref="L200">_xlfn.IFS(K200&lt;=0,"No aplica",K200&lt;=39,"Débil",K200&lt;=59,"Necesita mejora",K200&lt;=79,"Aceptable",K200&lt;=100,"Fuerte")</f>
        <v>No aplica</v>
      </c>
      <c r="M200" s="25"/>
      <c r="N200" s="65"/>
      <c r="O200" s="65"/>
      <c r="P200" s="65"/>
      <c r="Q200" s="65"/>
      <c r="R200" s="65"/>
      <c r="S200" s="160"/>
    </row>
    <row r="201" spans="1:19" ht="50.25" customHeight="1" x14ac:dyDescent="0.2">
      <c r="A201" s="72"/>
      <c r="B201" s="28"/>
      <c r="C201" s="73"/>
      <c r="D201" s="88">
        <f>+'Matriz de riesgos'!I202</f>
        <v>0</v>
      </c>
      <c r="E201" s="25"/>
      <c r="F201" s="25"/>
      <c r="G201" s="25"/>
      <c r="H201" s="25"/>
      <c r="I201" s="25"/>
      <c r="J201" s="25"/>
      <c r="K201" s="64">
        <f>+'Matriz de riesgos'!K202</f>
        <v>0</v>
      </c>
      <c r="L201" s="93" t="str" cm="1">
        <f t="array" ref="L201">_xlfn.IFS(K201&lt;=0,"No aplica",K201&lt;=39,"Débil",K201&lt;=59,"Necesita mejora",K201&lt;=79,"Aceptable",K201&lt;=100,"Fuerte")</f>
        <v>No aplica</v>
      </c>
      <c r="M201" s="25"/>
      <c r="N201" s="65"/>
      <c r="O201" s="65"/>
      <c r="P201" s="65"/>
      <c r="Q201" s="65"/>
      <c r="R201" s="65"/>
      <c r="S201" s="160"/>
    </row>
    <row r="202" spans="1:19" ht="50.25" customHeight="1" x14ac:dyDescent="0.2">
      <c r="A202" s="72"/>
      <c r="B202" s="28"/>
      <c r="C202" s="73"/>
      <c r="D202" s="88">
        <f>+'Matriz de riesgos'!I203</f>
        <v>0</v>
      </c>
      <c r="E202" s="25"/>
      <c r="F202" s="25"/>
      <c r="G202" s="25"/>
      <c r="H202" s="25"/>
      <c r="I202" s="25"/>
      <c r="J202" s="25"/>
      <c r="K202" s="64">
        <f>+'Matriz de riesgos'!K203</f>
        <v>0</v>
      </c>
      <c r="L202" s="93" t="str" cm="1">
        <f t="array" ref="L202">_xlfn.IFS(K202&lt;=0,"No aplica",K202&lt;=39,"Débil",K202&lt;=59,"Necesita mejora",K202&lt;=79,"Aceptable",K202&lt;=100,"Fuerte")</f>
        <v>No aplica</v>
      </c>
      <c r="M202" s="25"/>
      <c r="N202" s="65"/>
      <c r="O202" s="65"/>
      <c r="P202" s="65"/>
      <c r="Q202" s="65"/>
      <c r="R202" s="65"/>
      <c r="S202" s="160"/>
    </row>
    <row r="203" spans="1:19" ht="50.25" customHeight="1" x14ac:dyDescent="0.2">
      <c r="A203" s="72"/>
      <c r="B203" s="28"/>
      <c r="C203" s="73"/>
      <c r="D203" s="88">
        <f>+'Matriz de riesgos'!I204</f>
        <v>0</v>
      </c>
      <c r="E203" s="25"/>
      <c r="F203" s="25"/>
      <c r="G203" s="25"/>
      <c r="H203" s="25"/>
      <c r="I203" s="25"/>
      <c r="J203" s="25"/>
      <c r="K203" s="64">
        <f>+'Matriz de riesgos'!K204</f>
        <v>0</v>
      </c>
      <c r="L203" s="93" t="str" cm="1">
        <f t="array" ref="L203">_xlfn.IFS(K203&lt;=0,"No aplica",K203&lt;=39,"Débil",K203&lt;=59,"Necesita mejora",K203&lt;=79,"Aceptable",K203&lt;=100,"Fuerte")</f>
        <v>No aplica</v>
      </c>
      <c r="M203" s="25"/>
      <c r="N203" s="65"/>
      <c r="O203" s="65"/>
      <c r="P203" s="65"/>
      <c r="Q203" s="65"/>
      <c r="R203" s="65"/>
      <c r="S203" s="160"/>
    </row>
    <row r="204" spans="1:19" ht="50.25" customHeight="1" x14ac:dyDescent="0.2">
      <c r="A204" s="72"/>
      <c r="B204" s="28"/>
      <c r="C204" s="73"/>
      <c r="D204" s="88">
        <f>+'Matriz de riesgos'!I205</f>
        <v>0</v>
      </c>
      <c r="E204" s="25"/>
      <c r="F204" s="25"/>
      <c r="G204" s="25"/>
      <c r="H204" s="25"/>
      <c r="I204" s="25"/>
      <c r="J204" s="25"/>
      <c r="K204" s="64">
        <f>+'Matriz de riesgos'!K205</f>
        <v>0</v>
      </c>
      <c r="L204" s="93" t="str" cm="1">
        <f t="array" ref="L204">_xlfn.IFS(K204&lt;=0,"No aplica",K204&lt;=39,"Débil",K204&lt;=59,"Necesita mejora",K204&lt;=79,"Aceptable",K204&lt;=100,"Fuerte")</f>
        <v>No aplica</v>
      </c>
      <c r="M204" s="25"/>
      <c r="N204" s="65"/>
      <c r="O204" s="65"/>
      <c r="P204" s="65"/>
      <c r="Q204" s="65"/>
      <c r="R204" s="65"/>
      <c r="S204" s="160"/>
    </row>
    <row r="205" spans="1:19" ht="50.25" customHeight="1" x14ac:dyDescent="0.2">
      <c r="A205" s="72"/>
      <c r="B205" s="28"/>
      <c r="C205" s="73"/>
      <c r="D205" s="88">
        <f>+'Matriz de riesgos'!I206</f>
        <v>0</v>
      </c>
      <c r="E205" s="25"/>
      <c r="F205" s="25"/>
      <c r="G205" s="25"/>
      <c r="H205" s="25"/>
      <c r="I205" s="25"/>
      <c r="J205" s="25"/>
      <c r="K205" s="64">
        <f>+'Matriz de riesgos'!K206</f>
        <v>0</v>
      </c>
      <c r="L205" s="93" t="str" cm="1">
        <f t="array" ref="L205">_xlfn.IFS(K205&lt;=0,"No aplica",K205&lt;=39,"Débil",K205&lt;=59,"Necesita mejora",K205&lt;=79,"Aceptable",K205&lt;=100,"Fuerte")</f>
        <v>No aplica</v>
      </c>
      <c r="M205" s="25"/>
      <c r="N205" s="65"/>
      <c r="O205" s="65"/>
      <c r="P205" s="65"/>
      <c r="Q205" s="65"/>
      <c r="R205" s="65"/>
      <c r="S205" s="160"/>
    </row>
    <row r="206" spans="1:19" ht="50.25" customHeight="1" x14ac:dyDescent="0.2">
      <c r="A206" s="72"/>
      <c r="B206" s="28"/>
      <c r="C206" s="73"/>
      <c r="D206" s="88">
        <f>+'Matriz de riesgos'!I207</f>
        <v>0</v>
      </c>
      <c r="E206" s="25"/>
      <c r="F206" s="25"/>
      <c r="G206" s="25"/>
      <c r="H206" s="25"/>
      <c r="I206" s="25"/>
      <c r="J206" s="25"/>
      <c r="K206" s="64">
        <f>+'Matriz de riesgos'!K207</f>
        <v>0</v>
      </c>
      <c r="L206" s="93" t="str" cm="1">
        <f t="array" ref="L206">_xlfn.IFS(K206&lt;=0,"No aplica",K206&lt;=39,"Débil",K206&lt;=59,"Necesita mejora",K206&lt;=79,"Aceptable",K206&lt;=100,"Fuerte")</f>
        <v>No aplica</v>
      </c>
      <c r="M206" s="25"/>
      <c r="N206" s="65"/>
      <c r="O206" s="65"/>
      <c r="P206" s="65"/>
      <c r="Q206" s="65"/>
      <c r="R206" s="65"/>
      <c r="S206" s="160"/>
    </row>
    <row r="207" spans="1:19" ht="50.25" customHeight="1" x14ac:dyDescent="0.2">
      <c r="A207" s="72"/>
      <c r="B207" s="28"/>
      <c r="C207" s="73"/>
      <c r="D207" s="88">
        <f>+'Matriz de riesgos'!I208</f>
        <v>0</v>
      </c>
      <c r="E207" s="25"/>
      <c r="F207" s="25"/>
      <c r="G207" s="25"/>
      <c r="H207" s="25"/>
      <c r="I207" s="25"/>
      <c r="J207" s="25"/>
      <c r="K207" s="64">
        <f>+'Matriz de riesgos'!K208</f>
        <v>0</v>
      </c>
      <c r="L207" s="93" t="str" cm="1">
        <f t="array" ref="L207">_xlfn.IFS(K207&lt;=0,"No aplica",K207&lt;=39,"Débil",K207&lt;=59,"Necesita mejora",K207&lt;=79,"Aceptable",K207&lt;=100,"Fuerte")</f>
        <v>No aplica</v>
      </c>
      <c r="M207" s="25"/>
      <c r="N207" s="65"/>
      <c r="O207" s="65"/>
      <c r="P207" s="65"/>
      <c r="Q207" s="65"/>
      <c r="R207" s="65"/>
      <c r="S207" s="160"/>
    </row>
    <row r="208" spans="1:19" ht="50.25" customHeight="1" x14ac:dyDescent="0.2">
      <c r="A208" s="72"/>
      <c r="B208" s="28"/>
      <c r="C208" s="73"/>
      <c r="D208" s="88">
        <f>+'Matriz de riesgos'!I209</f>
        <v>0</v>
      </c>
      <c r="E208" s="25"/>
      <c r="F208" s="25"/>
      <c r="G208" s="25"/>
      <c r="H208" s="25"/>
      <c r="I208" s="25"/>
      <c r="J208" s="25"/>
      <c r="K208" s="64">
        <f>+'Matriz de riesgos'!K209</f>
        <v>0</v>
      </c>
      <c r="L208" s="93" t="str" cm="1">
        <f t="array" ref="L208">_xlfn.IFS(K208&lt;=0,"No aplica",K208&lt;=39,"Débil",K208&lt;=59,"Necesita mejora",K208&lt;=79,"Aceptable",K208&lt;=100,"Fuerte")</f>
        <v>No aplica</v>
      </c>
      <c r="M208" s="25"/>
      <c r="N208" s="65"/>
      <c r="O208" s="65"/>
      <c r="P208" s="65"/>
      <c r="Q208" s="65"/>
      <c r="R208" s="65"/>
      <c r="S208" s="160"/>
    </row>
    <row r="209" spans="1:19 16382:16383" x14ac:dyDescent="0.2">
      <c r="A209" s="72"/>
      <c r="B209" s="28"/>
      <c r="C209" s="88"/>
      <c r="D209" s="25"/>
      <c r="E209" s="25"/>
      <c r="F209" s="25"/>
      <c r="G209" s="25"/>
      <c r="H209" s="25"/>
      <c r="I209" s="25"/>
      <c r="J209" s="64"/>
      <c r="K209" s="64">
        <f>+'Matriz de riesgos'!K210</f>
        <v>0</v>
      </c>
      <c r="L209" s="25"/>
      <c r="M209" s="65"/>
      <c r="N209" s="65"/>
      <c r="O209" s="65"/>
      <c r="P209" s="65"/>
      <c r="Q209" s="65"/>
      <c r="R209" s="160"/>
      <c r="S209" s="38"/>
      <c r="XFB209" s="72"/>
      <c r="XFC209" s="28"/>
    </row>
  </sheetData>
  <mergeCells count="11">
    <mergeCell ref="S6:S7"/>
    <mergeCell ref="A1:A4"/>
    <mergeCell ref="B1:Q2"/>
    <mergeCell ref="B3:Q4"/>
    <mergeCell ref="A6:A7"/>
    <mergeCell ref="B6:B7"/>
    <mergeCell ref="C6:C7"/>
    <mergeCell ref="D6:D7"/>
    <mergeCell ref="E6:J6"/>
    <mergeCell ref="K6:L6"/>
    <mergeCell ref="N6:R6"/>
  </mergeCells>
  <conditionalFormatting sqref="L8:L208">
    <cfRule type="cellIs" dxfId="3" priority="9" operator="equal">
      <formula>"Débil"</formula>
    </cfRule>
    <cfRule type="cellIs" dxfId="2" priority="10" operator="equal">
      <formula>"Necesita mejora"</formula>
    </cfRule>
    <cfRule type="cellIs" dxfId="1" priority="11" operator="equal">
      <formula>"Aceptable"</formula>
    </cfRule>
    <cfRule type="cellIs" dxfId="0" priority="12" operator="equal">
      <formula>"Fuerte"</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AE71AD8-EC75-4BA9-B9BB-C950C4628CF0}">
          <x14:formula1>
            <xm:f>'Herramienta escala calificación'!$A$25:$A$26</xm:f>
          </x14:formula1>
          <xm:sqref>N8:R208</xm:sqref>
        </x14:dataValidation>
        <x14:dataValidation type="list" allowBlank="1" showInputMessage="1" showErrorMessage="1" xr:uid="{15D25FC9-0CE4-45FE-9CA3-8F8520626F69}">
          <x14:formula1>
            <xm:f>'Herramienta escala calificación'!$A$30:$A$32</xm:f>
          </x14:formula1>
          <xm:sqref>M8:M208</xm:sqref>
        </x14:dataValidation>
        <x14:dataValidation type="list" allowBlank="1" showInputMessage="1" showErrorMessage="1" xr:uid="{319E5148-3C85-49AA-AB9E-774A566CA07F}">
          <x14:formula1>
            <xm:f>'Herramienta escala calificación'!$L$15:$L$16</xm:f>
          </x14:formula1>
          <xm:sqref>E8:I136 E138:I208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4"/>
  <sheetViews>
    <sheetView showGridLines="0" tabSelected="1" zoomScale="80" zoomScaleNormal="80" workbookViewId="0">
      <selection activeCell="A6" sqref="A6:A7"/>
    </sheetView>
  </sheetViews>
  <sheetFormatPr baseColWidth="10" defaultColWidth="11.42578125" defaultRowHeight="14.25" x14ac:dyDescent="0.2"/>
  <cols>
    <col min="1" max="1" width="30" style="75" customWidth="1"/>
    <col min="2" max="2" width="14.42578125" style="75" customWidth="1"/>
    <col min="3" max="3" width="14.140625" style="75" customWidth="1"/>
    <col min="4" max="5" width="15.5703125" style="75" customWidth="1"/>
    <col min="6" max="6" width="15.7109375" style="75" customWidth="1"/>
    <col min="7" max="8" width="16.85546875" style="75" customWidth="1"/>
    <col min="9" max="9" width="22.5703125" style="75" customWidth="1"/>
    <col min="10" max="10" width="19.85546875" style="75" customWidth="1"/>
    <col min="11" max="11" width="18.7109375" style="75" customWidth="1"/>
    <col min="12" max="12" width="14.85546875" style="75" customWidth="1"/>
    <col min="13" max="13" width="14.28515625" style="75" bestFit="1" customWidth="1"/>
    <col min="14" max="16384" width="11.42578125" style="75"/>
  </cols>
  <sheetData>
    <row r="1" spans="1:12" s="23" customFormat="1" ht="15" customHeight="1" x14ac:dyDescent="0.2">
      <c r="A1" s="241"/>
      <c r="B1" s="222" t="s">
        <v>90</v>
      </c>
      <c r="C1" s="244"/>
      <c r="D1" s="244"/>
      <c r="E1" s="244"/>
      <c r="F1" s="244"/>
      <c r="G1" s="244"/>
      <c r="H1" s="244"/>
      <c r="I1" s="244"/>
      <c r="J1" s="223"/>
      <c r="K1" s="2" t="s">
        <v>24</v>
      </c>
      <c r="L1" s="3" t="s">
        <v>25</v>
      </c>
    </row>
    <row r="2" spans="1:12" s="23" customFormat="1" ht="15" customHeight="1" x14ac:dyDescent="0.2">
      <c r="A2" s="242"/>
      <c r="B2" s="224"/>
      <c r="C2" s="245"/>
      <c r="D2" s="245"/>
      <c r="E2" s="245"/>
      <c r="F2" s="245"/>
      <c r="G2" s="245"/>
      <c r="H2" s="245"/>
      <c r="I2" s="245"/>
      <c r="J2" s="225"/>
      <c r="K2" s="2" t="s">
        <v>26</v>
      </c>
      <c r="L2" s="139" t="s">
        <v>1134</v>
      </c>
    </row>
    <row r="3" spans="1:12" s="23" customFormat="1" ht="15" customHeight="1" x14ac:dyDescent="0.2">
      <c r="A3" s="242"/>
      <c r="B3" s="246" t="s">
        <v>23</v>
      </c>
      <c r="C3" s="247"/>
      <c r="D3" s="247"/>
      <c r="E3" s="247"/>
      <c r="F3" s="247"/>
      <c r="G3" s="247"/>
      <c r="H3" s="247"/>
      <c r="I3" s="247"/>
      <c r="J3" s="248"/>
      <c r="K3" s="2" t="s">
        <v>27</v>
      </c>
      <c r="L3" s="140">
        <v>45120</v>
      </c>
    </row>
    <row r="4" spans="1:12" s="23" customFormat="1" ht="15" customHeight="1" x14ac:dyDescent="0.2">
      <c r="A4" s="243"/>
      <c r="B4" s="249"/>
      <c r="C4" s="250"/>
      <c r="D4" s="250"/>
      <c r="E4" s="250"/>
      <c r="F4" s="250"/>
      <c r="G4" s="250"/>
      <c r="H4" s="250"/>
      <c r="I4" s="250"/>
      <c r="J4" s="251"/>
      <c r="K4" s="2" t="s">
        <v>28</v>
      </c>
      <c r="L4" s="3" t="s">
        <v>96</v>
      </c>
    </row>
    <row r="5" spans="1:12" s="23" customFormat="1" ht="12.75" thickBot="1" x14ac:dyDescent="0.25"/>
    <row r="6" spans="1:12" s="23" customFormat="1" ht="36.75" customHeight="1" x14ac:dyDescent="0.2">
      <c r="A6" s="218" t="s">
        <v>163</v>
      </c>
      <c r="B6" s="237" t="s">
        <v>177</v>
      </c>
      <c r="C6" s="238"/>
      <c r="D6" s="238"/>
      <c r="E6" s="238"/>
      <c r="F6" s="238"/>
      <c r="G6" s="238"/>
      <c r="H6" s="238"/>
      <c r="I6" s="238"/>
      <c r="J6" s="238"/>
      <c r="K6" s="238"/>
      <c r="L6" s="239"/>
    </row>
    <row r="7" spans="1:12" s="126" customFormat="1" ht="95.25" customHeight="1" x14ac:dyDescent="0.25">
      <c r="A7" s="240"/>
      <c r="B7" s="131" t="s">
        <v>153</v>
      </c>
      <c r="C7" s="131" t="s">
        <v>154</v>
      </c>
      <c r="D7" s="131" t="s">
        <v>155</v>
      </c>
      <c r="E7" s="131" t="s">
        <v>156</v>
      </c>
      <c r="F7" s="131" t="s">
        <v>157</v>
      </c>
      <c r="G7" s="131" t="s">
        <v>158</v>
      </c>
      <c r="H7" s="131" t="s">
        <v>159</v>
      </c>
      <c r="I7" s="131" t="s">
        <v>160</v>
      </c>
      <c r="J7" s="131" t="s">
        <v>161</v>
      </c>
      <c r="K7" s="131" t="s">
        <v>162</v>
      </c>
      <c r="L7" s="136" t="s">
        <v>77</v>
      </c>
    </row>
    <row r="8" spans="1:12" ht="39" customHeight="1" x14ac:dyDescent="0.2">
      <c r="A8" s="132" t="s">
        <v>20</v>
      </c>
      <c r="B8" s="127">
        <v>2</v>
      </c>
      <c r="C8" s="127">
        <v>2</v>
      </c>
      <c r="D8" s="127">
        <v>2</v>
      </c>
      <c r="E8" s="127">
        <v>2</v>
      </c>
      <c r="F8" s="127">
        <v>2</v>
      </c>
      <c r="G8" s="127">
        <v>1</v>
      </c>
      <c r="H8" s="127">
        <v>0</v>
      </c>
      <c r="I8" s="127">
        <v>1</v>
      </c>
      <c r="J8" s="127">
        <v>2</v>
      </c>
      <c r="K8" s="127">
        <v>1</v>
      </c>
      <c r="L8" s="137">
        <f>+SUM(B8:K8)</f>
        <v>15</v>
      </c>
    </row>
    <row r="9" spans="1:12" ht="39" customHeight="1" x14ac:dyDescent="0.2">
      <c r="A9" s="132" t="s">
        <v>70</v>
      </c>
      <c r="B9" s="127">
        <v>2</v>
      </c>
      <c r="C9" s="127">
        <v>1</v>
      </c>
      <c r="D9" s="127">
        <v>0</v>
      </c>
      <c r="E9" s="127">
        <v>0</v>
      </c>
      <c r="F9" s="127">
        <v>1</v>
      </c>
      <c r="G9" s="127">
        <v>2</v>
      </c>
      <c r="H9" s="127">
        <v>2</v>
      </c>
      <c r="I9" s="127">
        <v>2</v>
      </c>
      <c r="J9" s="127">
        <v>2</v>
      </c>
      <c r="K9" s="127">
        <v>2</v>
      </c>
      <c r="L9" s="137">
        <f>+SUM(B9:K9)</f>
        <v>14</v>
      </c>
    </row>
    <row r="10" spans="1:12" ht="39" customHeight="1" x14ac:dyDescent="0.2">
      <c r="A10" s="132" t="s">
        <v>164</v>
      </c>
      <c r="B10" s="127">
        <v>2</v>
      </c>
      <c r="C10" s="127">
        <v>1</v>
      </c>
      <c r="D10" s="127">
        <v>2</v>
      </c>
      <c r="E10" s="127">
        <v>1</v>
      </c>
      <c r="F10" s="127">
        <v>0</v>
      </c>
      <c r="G10" s="127">
        <v>2</v>
      </c>
      <c r="H10" s="127">
        <v>2</v>
      </c>
      <c r="I10" s="127">
        <v>2</v>
      </c>
      <c r="J10" s="127">
        <v>0</v>
      </c>
      <c r="K10" s="127">
        <v>1</v>
      </c>
      <c r="L10" s="137">
        <f t="shared" ref="L10:L11" si="0">+SUM(B10:K10)</f>
        <v>13</v>
      </c>
    </row>
    <row r="11" spans="1:12" ht="39" customHeight="1" x14ac:dyDescent="0.2">
      <c r="A11" s="132" t="s">
        <v>22</v>
      </c>
      <c r="B11" s="127">
        <v>2</v>
      </c>
      <c r="C11" s="127">
        <v>1</v>
      </c>
      <c r="D11" s="127">
        <v>1</v>
      </c>
      <c r="E11" s="127">
        <v>2</v>
      </c>
      <c r="F11" s="127">
        <v>1</v>
      </c>
      <c r="G11" s="127">
        <v>1</v>
      </c>
      <c r="H11" s="127">
        <v>1</v>
      </c>
      <c r="I11" s="127">
        <v>2</v>
      </c>
      <c r="J11" s="127">
        <v>1</v>
      </c>
      <c r="K11" s="127">
        <v>1</v>
      </c>
      <c r="L11" s="137">
        <f t="shared" si="0"/>
        <v>13</v>
      </c>
    </row>
    <row r="12" spans="1:12" ht="39" customHeight="1" x14ac:dyDescent="0.2">
      <c r="A12" s="133" t="s">
        <v>165</v>
      </c>
      <c r="B12" s="128">
        <v>2</v>
      </c>
      <c r="C12" s="128">
        <v>2</v>
      </c>
      <c r="D12" s="128">
        <v>1</v>
      </c>
      <c r="E12" s="128">
        <v>0</v>
      </c>
      <c r="F12" s="128">
        <v>0</v>
      </c>
      <c r="G12" s="128">
        <v>1</v>
      </c>
      <c r="H12" s="128">
        <v>1</v>
      </c>
      <c r="I12" s="128">
        <v>1</v>
      </c>
      <c r="J12" s="128">
        <v>2</v>
      </c>
      <c r="K12" s="128">
        <v>0</v>
      </c>
      <c r="L12" s="138">
        <f>+SUM(B12:K12)</f>
        <v>10</v>
      </c>
    </row>
    <row r="13" spans="1:12" ht="39" customHeight="1" x14ac:dyDescent="0.2">
      <c r="A13" s="133" t="s">
        <v>168</v>
      </c>
      <c r="B13" s="128">
        <v>2</v>
      </c>
      <c r="C13" s="128">
        <v>1</v>
      </c>
      <c r="D13" s="128">
        <v>1</v>
      </c>
      <c r="E13" s="128">
        <v>1</v>
      </c>
      <c r="F13" s="128">
        <v>0</v>
      </c>
      <c r="G13" s="128">
        <v>0</v>
      </c>
      <c r="H13" s="128">
        <v>1</v>
      </c>
      <c r="I13" s="128">
        <v>0</v>
      </c>
      <c r="J13" s="128">
        <v>1</v>
      </c>
      <c r="K13" s="128">
        <v>2</v>
      </c>
      <c r="L13" s="138">
        <f t="shared" ref="L13:L15" si="1">+SUM(B13:K13)</f>
        <v>9</v>
      </c>
    </row>
    <row r="14" spans="1:12" ht="39" customHeight="1" x14ac:dyDescent="0.2">
      <c r="A14" s="133" t="s">
        <v>120</v>
      </c>
      <c r="B14" s="128">
        <v>2</v>
      </c>
      <c r="C14" s="128">
        <v>1</v>
      </c>
      <c r="D14" s="128">
        <v>1</v>
      </c>
      <c r="E14" s="128">
        <v>1</v>
      </c>
      <c r="F14" s="128">
        <v>0</v>
      </c>
      <c r="G14" s="128">
        <v>0</v>
      </c>
      <c r="H14" s="128">
        <v>0</v>
      </c>
      <c r="I14" s="128">
        <v>1</v>
      </c>
      <c r="J14" s="128">
        <v>0</v>
      </c>
      <c r="K14" s="128">
        <v>2</v>
      </c>
      <c r="L14" s="138">
        <f t="shared" si="1"/>
        <v>8</v>
      </c>
    </row>
    <row r="15" spans="1:12" ht="39" customHeight="1" x14ac:dyDescent="0.2">
      <c r="A15" s="133" t="s">
        <v>169</v>
      </c>
      <c r="B15" s="128">
        <v>2</v>
      </c>
      <c r="C15" s="128">
        <v>2</v>
      </c>
      <c r="D15" s="128">
        <v>2</v>
      </c>
      <c r="E15" s="128">
        <v>1</v>
      </c>
      <c r="F15" s="128">
        <v>0</v>
      </c>
      <c r="G15" s="128">
        <v>0</v>
      </c>
      <c r="H15" s="128">
        <v>0</v>
      </c>
      <c r="I15" s="128">
        <v>0</v>
      </c>
      <c r="J15" s="128">
        <v>0</v>
      </c>
      <c r="K15" s="128">
        <v>0</v>
      </c>
      <c r="L15" s="138">
        <f t="shared" si="1"/>
        <v>7</v>
      </c>
    </row>
    <row r="16" spans="1:12" ht="39" customHeight="1" x14ac:dyDescent="0.2">
      <c r="A16" s="134" t="s">
        <v>166</v>
      </c>
      <c r="B16" s="129">
        <v>2</v>
      </c>
      <c r="C16" s="129">
        <v>2</v>
      </c>
      <c r="D16" s="129">
        <v>1</v>
      </c>
      <c r="E16" s="129">
        <v>1</v>
      </c>
      <c r="F16" s="129">
        <v>0</v>
      </c>
      <c r="G16" s="129">
        <v>0</v>
      </c>
      <c r="H16" s="129">
        <v>0</v>
      </c>
      <c r="I16" s="129">
        <v>0</v>
      </c>
      <c r="J16" s="129">
        <v>0</v>
      </c>
      <c r="K16" s="129">
        <v>0</v>
      </c>
      <c r="L16" s="162">
        <f>+SUM(B16:K16)</f>
        <v>6</v>
      </c>
    </row>
    <row r="17" spans="1:12" ht="39" customHeight="1" x14ac:dyDescent="0.2">
      <c r="A17" s="134" t="s">
        <v>119</v>
      </c>
      <c r="B17" s="129">
        <v>1</v>
      </c>
      <c r="C17" s="129">
        <v>1</v>
      </c>
      <c r="D17" s="129">
        <v>1</v>
      </c>
      <c r="E17" s="129">
        <v>0</v>
      </c>
      <c r="F17" s="129">
        <v>0</v>
      </c>
      <c r="G17" s="129">
        <v>0</v>
      </c>
      <c r="H17" s="129">
        <v>0</v>
      </c>
      <c r="I17" s="129">
        <v>0</v>
      </c>
      <c r="J17" s="129">
        <v>0</v>
      </c>
      <c r="K17" s="129">
        <v>2</v>
      </c>
      <c r="L17" s="162">
        <f t="shared" ref="L17:L20" si="2">+SUM(B17:K17)</f>
        <v>5</v>
      </c>
    </row>
    <row r="18" spans="1:12" ht="39" customHeight="1" x14ac:dyDescent="0.2">
      <c r="A18" s="134" t="s">
        <v>21</v>
      </c>
      <c r="B18" s="129">
        <v>1</v>
      </c>
      <c r="C18" s="129">
        <v>2</v>
      </c>
      <c r="D18" s="129">
        <v>1</v>
      </c>
      <c r="E18" s="129">
        <v>0</v>
      </c>
      <c r="F18" s="129">
        <v>0</v>
      </c>
      <c r="G18" s="129">
        <v>0</v>
      </c>
      <c r="H18" s="129">
        <v>0</v>
      </c>
      <c r="I18" s="129">
        <v>0</v>
      </c>
      <c r="J18" s="129">
        <v>0</v>
      </c>
      <c r="K18" s="129">
        <v>0</v>
      </c>
      <c r="L18" s="162">
        <f t="shared" si="2"/>
        <v>4</v>
      </c>
    </row>
    <row r="19" spans="1:12" ht="39" customHeight="1" x14ac:dyDescent="0.2">
      <c r="A19" s="134" t="s">
        <v>176</v>
      </c>
      <c r="B19" s="129">
        <v>2</v>
      </c>
      <c r="C19" s="129">
        <v>2</v>
      </c>
      <c r="D19" s="129">
        <v>0</v>
      </c>
      <c r="E19" s="129">
        <v>0</v>
      </c>
      <c r="F19" s="129">
        <v>0</v>
      </c>
      <c r="G19" s="129">
        <v>0</v>
      </c>
      <c r="H19" s="129">
        <v>0</v>
      </c>
      <c r="I19" s="129">
        <v>0</v>
      </c>
      <c r="J19" s="129">
        <v>0</v>
      </c>
      <c r="K19" s="129">
        <v>0</v>
      </c>
      <c r="L19" s="162">
        <f t="shared" si="2"/>
        <v>4</v>
      </c>
    </row>
    <row r="20" spans="1:12" ht="39" customHeight="1" thickBot="1" x14ac:dyDescent="0.25">
      <c r="A20" s="135" t="s">
        <v>170</v>
      </c>
      <c r="B20" s="130">
        <v>2</v>
      </c>
      <c r="C20" s="130">
        <v>0</v>
      </c>
      <c r="D20" s="130">
        <v>1</v>
      </c>
      <c r="E20" s="130">
        <v>0</v>
      </c>
      <c r="F20" s="130">
        <v>0</v>
      </c>
      <c r="G20" s="130">
        <v>0</v>
      </c>
      <c r="H20" s="130">
        <v>0</v>
      </c>
      <c r="I20" s="130">
        <v>0</v>
      </c>
      <c r="J20" s="130">
        <v>0</v>
      </c>
      <c r="K20" s="130">
        <v>0</v>
      </c>
      <c r="L20" s="163">
        <f t="shared" si="2"/>
        <v>3</v>
      </c>
    </row>
    <row r="21" spans="1:12" ht="39" hidden="1" customHeight="1" thickBot="1" x14ac:dyDescent="0.25">
      <c r="A21" s="164" t="s">
        <v>167</v>
      </c>
      <c r="B21" s="165">
        <v>0</v>
      </c>
      <c r="C21" s="165">
        <v>0</v>
      </c>
      <c r="D21" s="165">
        <v>0</v>
      </c>
      <c r="E21" s="165">
        <v>0</v>
      </c>
      <c r="F21" s="165">
        <v>0</v>
      </c>
      <c r="G21" s="165">
        <v>0</v>
      </c>
      <c r="H21" s="165">
        <v>0</v>
      </c>
      <c r="I21" s="165">
        <v>0</v>
      </c>
      <c r="J21" s="165">
        <v>0</v>
      </c>
      <c r="K21" s="165">
        <v>0</v>
      </c>
      <c r="L21" s="166">
        <f>+SUM(B21:K21)</f>
        <v>0</v>
      </c>
    </row>
    <row r="22" spans="1:12" ht="12.95" customHeight="1" x14ac:dyDescent="0.2">
      <c r="C22" s="82"/>
      <c r="D22" s="82"/>
      <c r="E22" s="82"/>
      <c r="F22" s="82"/>
      <c r="G22" s="82"/>
      <c r="H22" s="82"/>
      <c r="I22" s="82"/>
      <c r="J22" s="82"/>
      <c r="K22" s="82"/>
    </row>
    <row r="23" spans="1:12" ht="12.95" customHeight="1" x14ac:dyDescent="0.2">
      <c r="C23" s="82"/>
      <c r="D23" s="82"/>
      <c r="E23" s="82"/>
      <c r="F23" s="82"/>
      <c r="G23" s="82"/>
      <c r="H23" s="82"/>
      <c r="I23" s="82"/>
      <c r="J23" s="82"/>
      <c r="K23" s="82"/>
    </row>
    <row r="24" spans="1:12" ht="12.95" customHeight="1" x14ac:dyDescent="0.2">
      <c r="C24" s="82"/>
      <c r="D24" s="82"/>
      <c r="E24" s="82"/>
      <c r="F24" s="82"/>
      <c r="G24" s="82"/>
      <c r="H24" s="82"/>
      <c r="I24" s="82"/>
      <c r="J24" s="82"/>
      <c r="K24" s="82"/>
    </row>
  </sheetData>
  <mergeCells count="5">
    <mergeCell ref="B6:L6"/>
    <mergeCell ref="A6:A7"/>
    <mergeCell ref="A1:A4"/>
    <mergeCell ref="B1:J2"/>
    <mergeCell ref="B3:J4"/>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DA44142-4DF7-444D-A10F-E382CA60DE77}">
          <x14:formula1>
            <xm:f>'Herramienta escala calificación'!$A$38:$A$51</xm:f>
          </x14:formula1>
          <xm:sqref>A8:A21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Matriz de riesgos</vt:lpstr>
      <vt:lpstr>Herramienta escala calificación</vt:lpstr>
      <vt:lpstr>Analisis mapa de calor</vt:lpstr>
      <vt:lpstr>Verificación calidad control</vt:lpstr>
      <vt:lpstr>Actividades significativas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Patiño Murillo</dc:creator>
  <cp:lastModifiedBy>Carlos Andres Yepes Quiroz</cp:lastModifiedBy>
  <dcterms:created xsi:type="dcterms:W3CDTF">2018-10-24T17:01:17Z</dcterms:created>
  <dcterms:modified xsi:type="dcterms:W3CDTF">2023-07-13T12:31:28Z</dcterms:modified>
</cp:coreProperties>
</file>