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Contratación\Rias\RIAS AUTOINMUNE\INVITACION Y ANEXO\"/>
    </mc:Choice>
  </mc:AlternateContent>
  <xr:revisionPtr revIDLastSave="0" documentId="8_{91ADEED5-7258-4579-9281-EC6514134764}" xr6:coauthVersionLast="47" xr6:coauthVersionMax="47" xr10:uidLastSave="{00000000-0000-0000-0000-000000000000}"/>
  <bookViews>
    <workbookView xWindow="-120" yWindow="-120" windowWidth="20730" windowHeight="11160" xr2:uid="{B9052DDB-593F-4551-9846-B1E8A8FC87FC}"/>
  </bookViews>
  <sheets>
    <sheet name="NT Ambulatorio" sheetId="2" r:id="rId1"/>
    <sheet name="NT Medicamentos " sheetId="6" r:id="rId2"/>
    <sheet name=" referencia Hospitalización" sheetId="4" r:id="rId3"/>
    <sheet name="población" sheetId="5" r:id="rId4"/>
  </sheets>
  <externalReferences>
    <externalReference r:id="rId5"/>
    <externalReference r:id="rId6"/>
    <externalReference r:id="rId7"/>
  </externalReferences>
  <definedNames>
    <definedName name="_xlnm._FilterDatabase" localSheetId="0" hidden="1">'NT Ambulatorio'!$A$2:$E$328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6" l="1"/>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10" i="6"/>
  <c r="F10" i="6"/>
  <c r="E10" i="6"/>
  <c r="D10" i="6"/>
  <c r="G9" i="6"/>
  <c r="F9" i="6"/>
  <c r="E9" i="6"/>
  <c r="D9" i="6"/>
  <c r="G8" i="6"/>
  <c r="F8" i="6"/>
  <c r="E8" i="6"/>
  <c r="D8" i="6"/>
  <c r="G7" i="6"/>
  <c r="F7" i="6"/>
  <c r="E7" i="6"/>
  <c r="D7" i="6"/>
  <c r="G6" i="6"/>
  <c r="F6" i="6"/>
  <c r="E6" i="6"/>
  <c r="D6" i="6"/>
  <c r="G5" i="6"/>
  <c r="F5" i="6"/>
  <c r="E5" i="6"/>
  <c r="D5" i="6"/>
  <c r="G4" i="6"/>
  <c r="F4" i="6"/>
  <c r="E4" i="6"/>
  <c r="D4" i="6"/>
  <c r="G3" i="6"/>
  <c r="F3" i="6"/>
  <c r="E3" i="6"/>
  <c r="D3" i="6"/>
  <c r="B27" i="5"/>
  <c r="C27" i="5" s="1"/>
  <c r="D27" i="5" s="1"/>
  <c r="E27" i="5" s="1"/>
  <c r="F27" i="5" s="1"/>
  <c r="G27" i="5" s="1"/>
  <c r="H27" i="5" s="1"/>
  <c r="I27" i="5" s="1"/>
  <c r="J27" i="5" s="1"/>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I27" i="5" s="1"/>
  <c r="AJ27" i="5" s="1"/>
  <c r="AK27" i="5" s="1"/>
  <c r="B26" i="5"/>
  <c r="C26" i="5" s="1"/>
  <c r="D26" i="5" s="1"/>
  <c r="E26" i="5" s="1"/>
  <c r="F26" i="5" s="1"/>
  <c r="G26" i="5" s="1"/>
  <c r="H26" i="5" s="1"/>
  <c r="I26" i="5" s="1"/>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B25" i="5"/>
  <c r="C25" i="5" s="1"/>
  <c r="D25" i="5" s="1"/>
  <c r="E25" i="5" s="1"/>
  <c r="F25" i="5" s="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C24" i="5"/>
  <c r="B24" i="5"/>
  <c r="B23" i="5" s="1"/>
  <c r="C22" i="5"/>
  <c r="D22" i="5" s="1"/>
  <c r="E22" i="5" s="1"/>
  <c r="F22" i="5" s="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B22" i="5"/>
  <c r="B21" i="5"/>
  <c r="C21" i="5" s="1"/>
  <c r="D21" i="5" s="1"/>
  <c r="E21" i="5" s="1"/>
  <c r="F21" i="5" s="1"/>
  <c r="G21" i="5" s="1"/>
  <c r="H21" i="5" s="1"/>
  <c r="I21" i="5" s="1"/>
  <c r="J21" i="5" s="1"/>
  <c r="K21" i="5" s="1"/>
  <c r="L21" i="5" s="1"/>
  <c r="M21" i="5" s="1"/>
  <c r="N21" i="5" s="1"/>
  <c r="O21" i="5" s="1"/>
  <c r="P21" i="5" s="1"/>
  <c r="Q21" i="5" s="1"/>
  <c r="R21" i="5" s="1"/>
  <c r="S21" i="5" s="1"/>
  <c r="T21" i="5" s="1"/>
  <c r="U21" i="5" s="1"/>
  <c r="V21" i="5" s="1"/>
  <c r="W21" i="5" s="1"/>
  <c r="X21" i="5" s="1"/>
  <c r="Y21" i="5" s="1"/>
  <c r="Z21" i="5" s="1"/>
  <c r="AA21" i="5" s="1"/>
  <c r="AB21" i="5" s="1"/>
  <c r="AC21" i="5" s="1"/>
  <c r="AD21" i="5" s="1"/>
  <c r="AE21" i="5" s="1"/>
  <c r="AF21" i="5" s="1"/>
  <c r="AG21" i="5" s="1"/>
  <c r="AH21" i="5" s="1"/>
  <c r="AI21" i="5" s="1"/>
  <c r="AJ21" i="5" s="1"/>
  <c r="AK21" i="5" s="1"/>
  <c r="C20" i="5"/>
  <c r="D20" i="5" s="1"/>
  <c r="E20" i="5" s="1"/>
  <c r="F20" i="5" s="1"/>
  <c r="G20" i="5" s="1"/>
  <c r="H20" i="5" s="1"/>
  <c r="I20" i="5" s="1"/>
  <c r="J20" i="5" s="1"/>
  <c r="K20" i="5" s="1"/>
  <c r="L20" i="5" s="1"/>
  <c r="M20" i="5" s="1"/>
  <c r="N20" i="5" s="1"/>
  <c r="O20" i="5" s="1"/>
  <c r="P20" i="5" s="1"/>
  <c r="Q20" i="5" s="1"/>
  <c r="R20" i="5" s="1"/>
  <c r="S20" i="5" s="1"/>
  <c r="T20" i="5" s="1"/>
  <c r="U20" i="5" s="1"/>
  <c r="V20" i="5" s="1"/>
  <c r="W20" i="5" s="1"/>
  <c r="X20" i="5" s="1"/>
  <c r="Y20" i="5" s="1"/>
  <c r="Z20" i="5" s="1"/>
  <c r="AA20" i="5" s="1"/>
  <c r="AB20" i="5" s="1"/>
  <c r="AC20" i="5" s="1"/>
  <c r="AD20" i="5" s="1"/>
  <c r="AE20" i="5" s="1"/>
  <c r="AF20" i="5" s="1"/>
  <c r="AG20" i="5" s="1"/>
  <c r="AH20" i="5" s="1"/>
  <c r="AI20" i="5" s="1"/>
  <c r="AJ20" i="5" s="1"/>
  <c r="AK20" i="5" s="1"/>
  <c r="B20" i="5"/>
  <c r="E19" i="5"/>
  <c r="B19" i="5"/>
  <c r="C19" i="5" s="1"/>
  <c r="D19" i="5" s="1"/>
  <c r="D18" i="5" s="1"/>
  <c r="B18" i="5"/>
  <c r="E17" i="5"/>
  <c r="F17" i="5" s="1"/>
  <c r="G17" i="5" s="1"/>
  <c r="H17" i="5" s="1"/>
  <c r="I17" i="5" s="1"/>
  <c r="J17" i="5" s="1"/>
  <c r="K17" i="5" s="1"/>
  <c r="L17" i="5" s="1"/>
  <c r="M17" i="5" s="1"/>
  <c r="N17" i="5" s="1"/>
  <c r="O17" i="5" s="1"/>
  <c r="P17" i="5" s="1"/>
  <c r="Q17" i="5" s="1"/>
  <c r="R17" i="5" s="1"/>
  <c r="S17" i="5" s="1"/>
  <c r="T17" i="5" s="1"/>
  <c r="U17" i="5" s="1"/>
  <c r="V17" i="5" s="1"/>
  <c r="W17" i="5" s="1"/>
  <c r="X17" i="5" s="1"/>
  <c r="Y17" i="5" s="1"/>
  <c r="Z17" i="5" s="1"/>
  <c r="AA17" i="5" s="1"/>
  <c r="AB17" i="5" s="1"/>
  <c r="AC17" i="5" s="1"/>
  <c r="AD17" i="5" s="1"/>
  <c r="AE17" i="5" s="1"/>
  <c r="AF17" i="5" s="1"/>
  <c r="AG17" i="5" s="1"/>
  <c r="AH17" i="5" s="1"/>
  <c r="AI17" i="5" s="1"/>
  <c r="AJ17" i="5" s="1"/>
  <c r="AK17" i="5" s="1"/>
  <c r="B17" i="5"/>
  <c r="C17" i="5" s="1"/>
  <c r="D17" i="5" s="1"/>
  <c r="B16" i="5"/>
  <c r="C16" i="5" s="1"/>
  <c r="D16" i="5" s="1"/>
  <c r="E16" i="5" s="1"/>
  <c r="F16" i="5" s="1"/>
  <c r="G16" i="5" s="1"/>
  <c r="H16" i="5" s="1"/>
  <c r="I16" i="5" s="1"/>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AH16" i="5" s="1"/>
  <c r="AI16" i="5" s="1"/>
  <c r="AJ16" i="5" s="1"/>
  <c r="AK16" i="5" s="1"/>
  <c r="G15" i="5"/>
  <c r="H15" i="5" s="1"/>
  <c r="I15" i="5" s="1"/>
  <c r="J15" i="5" s="1"/>
  <c r="K15" i="5" s="1"/>
  <c r="L15" i="5" s="1"/>
  <c r="M15" i="5" s="1"/>
  <c r="N15" i="5" s="1"/>
  <c r="O15" i="5" s="1"/>
  <c r="P15" i="5" s="1"/>
  <c r="Q15" i="5" s="1"/>
  <c r="R15" i="5" s="1"/>
  <c r="S15" i="5" s="1"/>
  <c r="T15" i="5" s="1"/>
  <c r="U15" i="5" s="1"/>
  <c r="V15" i="5" s="1"/>
  <c r="W15" i="5" s="1"/>
  <c r="X15" i="5" s="1"/>
  <c r="Y15" i="5" s="1"/>
  <c r="Z15" i="5" s="1"/>
  <c r="AA15" i="5" s="1"/>
  <c r="AB15" i="5" s="1"/>
  <c r="AC15" i="5" s="1"/>
  <c r="AD15" i="5" s="1"/>
  <c r="AE15" i="5" s="1"/>
  <c r="AF15" i="5" s="1"/>
  <c r="AG15" i="5" s="1"/>
  <c r="AH15" i="5" s="1"/>
  <c r="AI15" i="5" s="1"/>
  <c r="AJ15" i="5" s="1"/>
  <c r="AK15" i="5" s="1"/>
  <c r="E15" i="5"/>
  <c r="F15" i="5" s="1"/>
  <c r="B15" i="5"/>
  <c r="C15" i="5" s="1"/>
  <c r="D15" i="5" s="1"/>
  <c r="B14" i="5"/>
  <c r="C14" i="5" s="1"/>
  <c r="C13" i="5" s="1"/>
  <c r="B13" i="5"/>
  <c r="L12" i="5"/>
  <c r="M12" i="5" s="1"/>
  <c r="N12" i="5" s="1"/>
  <c r="O12" i="5" s="1"/>
  <c r="P12" i="5" s="1"/>
  <c r="Q12" i="5" s="1"/>
  <c r="R12" i="5" s="1"/>
  <c r="S12" i="5" s="1"/>
  <c r="T12" i="5" s="1"/>
  <c r="U12" i="5" s="1"/>
  <c r="V12" i="5" s="1"/>
  <c r="W12" i="5" s="1"/>
  <c r="X12" i="5" s="1"/>
  <c r="Y12" i="5" s="1"/>
  <c r="Z12" i="5" s="1"/>
  <c r="AA12" i="5" s="1"/>
  <c r="AB12" i="5" s="1"/>
  <c r="AC12" i="5" s="1"/>
  <c r="AD12" i="5" s="1"/>
  <c r="AE12" i="5" s="1"/>
  <c r="AF12" i="5" s="1"/>
  <c r="AG12" i="5" s="1"/>
  <c r="AH12" i="5" s="1"/>
  <c r="AI12" i="5" s="1"/>
  <c r="AJ12" i="5" s="1"/>
  <c r="AK12" i="5" s="1"/>
  <c r="D12" i="5"/>
  <c r="E12" i="5" s="1"/>
  <c r="F12" i="5" s="1"/>
  <c r="G12" i="5" s="1"/>
  <c r="H12" i="5" s="1"/>
  <c r="I12" i="5" s="1"/>
  <c r="J12" i="5" s="1"/>
  <c r="K12" i="5" s="1"/>
  <c r="C12" i="5"/>
  <c r="B12" i="5"/>
  <c r="B11" i="5"/>
  <c r="C11" i="5" s="1"/>
  <c r="D11" i="5" s="1"/>
  <c r="E11" i="5" s="1"/>
  <c r="F11" i="5" s="1"/>
  <c r="G11" i="5" s="1"/>
  <c r="H11" i="5" s="1"/>
  <c r="I11" i="5" s="1"/>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D10" i="5"/>
  <c r="E10" i="5" s="1"/>
  <c r="F10" i="5" s="1"/>
  <c r="G10" i="5" s="1"/>
  <c r="H10" i="5" s="1"/>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AF10" i="5" s="1"/>
  <c r="AG10" i="5" s="1"/>
  <c r="AH10" i="5" s="1"/>
  <c r="AI10" i="5" s="1"/>
  <c r="AJ10" i="5" s="1"/>
  <c r="AK10" i="5" s="1"/>
  <c r="C10" i="5"/>
  <c r="B10" i="5"/>
  <c r="C9" i="5"/>
  <c r="D9" i="5" s="1"/>
  <c r="D8" i="5" s="1"/>
  <c r="B9" i="5"/>
  <c r="B8" i="5" s="1"/>
  <c r="E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C7" i="5"/>
  <c r="D7" i="5" s="1"/>
  <c r="B7" i="5"/>
  <c r="I6" i="5"/>
  <c r="J6" i="5" s="1"/>
  <c r="K6" i="5" s="1"/>
  <c r="L6" i="5" s="1"/>
  <c r="M6" i="5" s="1"/>
  <c r="N6" i="5" s="1"/>
  <c r="O6" i="5" s="1"/>
  <c r="P6" i="5" s="1"/>
  <c r="Q6" i="5" s="1"/>
  <c r="R6" i="5" s="1"/>
  <c r="S6" i="5" s="1"/>
  <c r="T6" i="5" s="1"/>
  <c r="U6" i="5" s="1"/>
  <c r="V6" i="5" s="1"/>
  <c r="W6" i="5" s="1"/>
  <c r="X6" i="5" s="1"/>
  <c r="Y6" i="5" s="1"/>
  <c r="Z6" i="5" s="1"/>
  <c r="AA6" i="5" s="1"/>
  <c r="AB6" i="5" s="1"/>
  <c r="AC6" i="5" s="1"/>
  <c r="AD6" i="5" s="1"/>
  <c r="AE6" i="5" s="1"/>
  <c r="AF6" i="5" s="1"/>
  <c r="AG6" i="5" s="1"/>
  <c r="AH6" i="5" s="1"/>
  <c r="AI6" i="5" s="1"/>
  <c r="AJ6" i="5" s="1"/>
  <c r="AK6" i="5" s="1"/>
  <c r="D6" i="5"/>
  <c r="E6" i="5" s="1"/>
  <c r="F6" i="5" s="1"/>
  <c r="G6" i="5" s="1"/>
  <c r="H6" i="5" s="1"/>
  <c r="C6" i="5"/>
  <c r="B6" i="5"/>
  <c r="E5" i="5"/>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C5" i="5"/>
  <c r="D5" i="5" s="1"/>
  <c r="B5" i="5"/>
  <c r="D4" i="5"/>
  <c r="C4" i="5"/>
  <c r="B4" i="5"/>
  <c r="C3" i="5"/>
  <c r="B3" i="5"/>
  <c r="P328" i="2"/>
  <c r="O328" i="2"/>
  <c r="N328" i="2"/>
  <c r="M328" i="2"/>
  <c r="L328" i="2"/>
  <c r="K328" i="2"/>
  <c r="J328" i="2"/>
  <c r="I328" i="2"/>
  <c r="H328" i="2"/>
  <c r="G328" i="2"/>
  <c r="F328" i="2"/>
  <c r="E328" i="2"/>
  <c r="D328" i="2"/>
  <c r="C328" i="2"/>
  <c r="P327" i="2"/>
  <c r="O327" i="2"/>
  <c r="N327" i="2"/>
  <c r="M327" i="2"/>
  <c r="L327" i="2"/>
  <c r="K327" i="2"/>
  <c r="J327" i="2"/>
  <c r="I327" i="2"/>
  <c r="H327" i="2"/>
  <c r="G327" i="2"/>
  <c r="F327" i="2"/>
  <c r="E327" i="2"/>
  <c r="D327" i="2"/>
  <c r="C327" i="2"/>
  <c r="P326" i="2"/>
  <c r="O326" i="2"/>
  <c r="N326" i="2"/>
  <c r="M326" i="2"/>
  <c r="L326" i="2"/>
  <c r="K326" i="2"/>
  <c r="J326" i="2"/>
  <c r="I326" i="2"/>
  <c r="H326" i="2"/>
  <c r="G326" i="2"/>
  <c r="F326" i="2"/>
  <c r="E326" i="2"/>
  <c r="D326" i="2"/>
  <c r="C326" i="2"/>
  <c r="P325" i="2"/>
  <c r="O325" i="2"/>
  <c r="N325" i="2"/>
  <c r="M325" i="2"/>
  <c r="L325" i="2"/>
  <c r="K325" i="2"/>
  <c r="J325" i="2"/>
  <c r="I325" i="2"/>
  <c r="H325" i="2"/>
  <c r="G325" i="2"/>
  <c r="F325" i="2"/>
  <c r="E325" i="2"/>
  <c r="D325" i="2"/>
  <c r="C325" i="2"/>
  <c r="P324" i="2"/>
  <c r="O324" i="2"/>
  <c r="N324" i="2"/>
  <c r="M324" i="2"/>
  <c r="L324" i="2"/>
  <c r="K324" i="2"/>
  <c r="J324" i="2"/>
  <c r="I324" i="2"/>
  <c r="H324" i="2"/>
  <c r="G324" i="2"/>
  <c r="F324" i="2"/>
  <c r="E324" i="2"/>
  <c r="D324" i="2"/>
  <c r="C324" i="2"/>
  <c r="P323" i="2"/>
  <c r="O323" i="2"/>
  <c r="N323" i="2"/>
  <c r="M323" i="2"/>
  <c r="L323" i="2"/>
  <c r="K323" i="2"/>
  <c r="J323" i="2"/>
  <c r="I323" i="2"/>
  <c r="H323" i="2"/>
  <c r="G323" i="2"/>
  <c r="F323" i="2"/>
  <c r="E323" i="2"/>
  <c r="D323" i="2"/>
  <c r="C323" i="2"/>
  <c r="P322" i="2"/>
  <c r="O322" i="2"/>
  <c r="N322" i="2"/>
  <c r="M322" i="2"/>
  <c r="L322" i="2"/>
  <c r="K322" i="2"/>
  <c r="J322" i="2"/>
  <c r="I322" i="2"/>
  <c r="H322" i="2"/>
  <c r="G322" i="2"/>
  <c r="F322" i="2"/>
  <c r="E322" i="2"/>
  <c r="D322" i="2"/>
  <c r="C322" i="2"/>
  <c r="P321" i="2"/>
  <c r="O321" i="2"/>
  <c r="N321" i="2"/>
  <c r="M321" i="2"/>
  <c r="L321" i="2"/>
  <c r="K321" i="2"/>
  <c r="J321" i="2"/>
  <c r="I321" i="2"/>
  <c r="H321" i="2"/>
  <c r="G321" i="2"/>
  <c r="F321" i="2"/>
  <c r="E321" i="2"/>
  <c r="D321" i="2"/>
  <c r="C321" i="2"/>
  <c r="P320" i="2"/>
  <c r="O320" i="2"/>
  <c r="N320" i="2"/>
  <c r="M320" i="2"/>
  <c r="L320" i="2"/>
  <c r="K320" i="2"/>
  <c r="J320" i="2"/>
  <c r="I320" i="2"/>
  <c r="H320" i="2"/>
  <c r="G320" i="2"/>
  <c r="F320" i="2"/>
  <c r="E320" i="2"/>
  <c r="D320" i="2"/>
  <c r="C320" i="2"/>
  <c r="P319" i="2"/>
  <c r="O319" i="2"/>
  <c r="N319" i="2"/>
  <c r="M319" i="2"/>
  <c r="L319" i="2"/>
  <c r="K319" i="2"/>
  <c r="J319" i="2"/>
  <c r="I319" i="2"/>
  <c r="H319" i="2"/>
  <c r="G319" i="2"/>
  <c r="F319" i="2"/>
  <c r="E319" i="2"/>
  <c r="D319" i="2"/>
  <c r="C319" i="2"/>
  <c r="P318" i="2"/>
  <c r="O318" i="2"/>
  <c r="N318" i="2"/>
  <c r="M318" i="2"/>
  <c r="L318" i="2"/>
  <c r="K318" i="2"/>
  <c r="J318" i="2"/>
  <c r="I318" i="2"/>
  <c r="H318" i="2"/>
  <c r="G318" i="2"/>
  <c r="F318" i="2"/>
  <c r="E318" i="2"/>
  <c r="D318" i="2"/>
  <c r="C318" i="2"/>
  <c r="P317" i="2"/>
  <c r="O317" i="2"/>
  <c r="N317" i="2"/>
  <c r="M317" i="2"/>
  <c r="L317" i="2"/>
  <c r="K317" i="2"/>
  <c r="J317" i="2"/>
  <c r="I317" i="2"/>
  <c r="H317" i="2"/>
  <c r="G317" i="2"/>
  <c r="F317" i="2"/>
  <c r="E317" i="2"/>
  <c r="D317" i="2"/>
  <c r="C317" i="2"/>
  <c r="P316" i="2"/>
  <c r="O316" i="2"/>
  <c r="N316" i="2"/>
  <c r="M316" i="2"/>
  <c r="L316" i="2"/>
  <c r="K316" i="2"/>
  <c r="J316" i="2"/>
  <c r="I316" i="2"/>
  <c r="H316" i="2"/>
  <c r="G316" i="2"/>
  <c r="F316" i="2"/>
  <c r="E316" i="2"/>
  <c r="D316" i="2"/>
  <c r="C316" i="2"/>
  <c r="P315" i="2"/>
  <c r="O315" i="2"/>
  <c r="N315" i="2"/>
  <c r="M315" i="2"/>
  <c r="L315" i="2"/>
  <c r="K315" i="2"/>
  <c r="J315" i="2"/>
  <c r="I315" i="2"/>
  <c r="H315" i="2"/>
  <c r="G315" i="2"/>
  <c r="F315" i="2"/>
  <c r="E315" i="2"/>
  <c r="D315" i="2"/>
  <c r="C315" i="2"/>
  <c r="P314" i="2"/>
  <c r="O314" i="2"/>
  <c r="N314" i="2"/>
  <c r="M314" i="2"/>
  <c r="L314" i="2"/>
  <c r="K314" i="2"/>
  <c r="J314" i="2"/>
  <c r="I314" i="2"/>
  <c r="H314" i="2"/>
  <c r="G314" i="2"/>
  <c r="F314" i="2"/>
  <c r="E314" i="2"/>
  <c r="D314" i="2"/>
  <c r="C314" i="2"/>
  <c r="P313" i="2"/>
  <c r="O313" i="2"/>
  <c r="N313" i="2"/>
  <c r="M313" i="2"/>
  <c r="L313" i="2"/>
  <c r="K313" i="2"/>
  <c r="J313" i="2"/>
  <c r="I313" i="2"/>
  <c r="H313" i="2"/>
  <c r="G313" i="2"/>
  <c r="F313" i="2"/>
  <c r="E313" i="2"/>
  <c r="D313" i="2"/>
  <c r="C313" i="2"/>
  <c r="P312" i="2"/>
  <c r="O312" i="2"/>
  <c r="N312" i="2"/>
  <c r="M312" i="2"/>
  <c r="L312" i="2"/>
  <c r="K312" i="2"/>
  <c r="J312" i="2"/>
  <c r="I312" i="2"/>
  <c r="H312" i="2"/>
  <c r="G312" i="2"/>
  <c r="F312" i="2"/>
  <c r="E312" i="2"/>
  <c r="D312" i="2"/>
  <c r="C312" i="2"/>
  <c r="P311" i="2"/>
  <c r="O311" i="2"/>
  <c r="N311" i="2"/>
  <c r="M311" i="2"/>
  <c r="L311" i="2"/>
  <c r="K311" i="2"/>
  <c r="J311" i="2"/>
  <c r="I311" i="2"/>
  <c r="H311" i="2"/>
  <c r="G311" i="2"/>
  <c r="F311" i="2"/>
  <c r="E311" i="2"/>
  <c r="D311" i="2"/>
  <c r="C311" i="2"/>
  <c r="P310" i="2"/>
  <c r="O310" i="2"/>
  <c r="N310" i="2"/>
  <c r="M310" i="2"/>
  <c r="L310" i="2"/>
  <c r="K310" i="2"/>
  <c r="J310" i="2"/>
  <c r="I310" i="2"/>
  <c r="H310" i="2"/>
  <c r="G310" i="2"/>
  <c r="F310" i="2"/>
  <c r="E310" i="2"/>
  <c r="D310" i="2"/>
  <c r="C310" i="2"/>
  <c r="P309" i="2"/>
  <c r="O309" i="2"/>
  <c r="N309" i="2"/>
  <c r="M309" i="2"/>
  <c r="L309" i="2"/>
  <c r="K309" i="2"/>
  <c r="J309" i="2"/>
  <c r="I309" i="2"/>
  <c r="H309" i="2"/>
  <c r="G309" i="2"/>
  <c r="F309" i="2"/>
  <c r="E309" i="2"/>
  <c r="D309" i="2"/>
  <c r="C309" i="2"/>
  <c r="P308" i="2"/>
  <c r="O308" i="2"/>
  <c r="N308" i="2"/>
  <c r="M308" i="2"/>
  <c r="L308" i="2"/>
  <c r="K308" i="2"/>
  <c r="J308" i="2"/>
  <c r="I308" i="2"/>
  <c r="H308" i="2"/>
  <c r="G308" i="2"/>
  <c r="F308" i="2"/>
  <c r="E308" i="2"/>
  <c r="D308" i="2"/>
  <c r="C308" i="2"/>
  <c r="P307" i="2"/>
  <c r="O307" i="2"/>
  <c r="N307" i="2"/>
  <c r="M307" i="2"/>
  <c r="L307" i="2"/>
  <c r="K307" i="2"/>
  <c r="J307" i="2"/>
  <c r="I307" i="2"/>
  <c r="H307" i="2"/>
  <c r="G307" i="2"/>
  <c r="F307" i="2"/>
  <c r="E307" i="2"/>
  <c r="D307" i="2"/>
  <c r="C307" i="2"/>
  <c r="P306" i="2"/>
  <c r="O306" i="2"/>
  <c r="N306" i="2"/>
  <c r="M306" i="2"/>
  <c r="L306" i="2"/>
  <c r="K306" i="2"/>
  <c r="J306" i="2"/>
  <c r="I306" i="2"/>
  <c r="H306" i="2"/>
  <c r="G306" i="2"/>
  <c r="F306" i="2"/>
  <c r="E306" i="2"/>
  <c r="D306" i="2"/>
  <c r="C306" i="2"/>
  <c r="P305" i="2"/>
  <c r="O305" i="2"/>
  <c r="N305" i="2"/>
  <c r="M305" i="2"/>
  <c r="L305" i="2"/>
  <c r="K305" i="2"/>
  <c r="J305" i="2"/>
  <c r="I305" i="2"/>
  <c r="H305" i="2"/>
  <c r="G305" i="2"/>
  <c r="F305" i="2"/>
  <c r="E305" i="2"/>
  <c r="D305" i="2"/>
  <c r="C305" i="2"/>
  <c r="P304" i="2"/>
  <c r="O304" i="2"/>
  <c r="N304" i="2"/>
  <c r="M304" i="2"/>
  <c r="L304" i="2"/>
  <c r="K304" i="2"/>
  <c r="J304" i="2"/>
  <c r="I304" i="2"/>
  <c r="H304" i="2"/>
  <c r="G304" i="2"/>
  <c r="F304" i="2"/>
  <c r="E304" i="2"/>
  <c r="D304" i="2"/>
  <c r="C304" i="2"/>
  <c r="P303" i="2"/>
  <c r="O303" i="2"/>
  <c r="N303" i="2"/>
  <c r="M303" i="2"/>
  <c r="L303" i="2"/>
  <c r="K303" i="2"/>
  <c r="J303" i="2"/>
  <c r="I303" i="2"/>
  <c r="H303" i="2"/>
  <c r="G303" i="2"/>
  <c r="F303" i="2"/>
  <c r="E303" i="2"/>
  <c r="D303" i="2"/>
  <c r="C303" i="2"/>
  <c r="P302" i="2"/>
  <c r="O302" i="2"/>
  <c r="N302" i="2"/>
  <c r="M302" i="2"/>
  <c r="L302" i="2"/>
  <c r="K302" i="2"/>
  <c r="J302" i="2"/>
  <c r="I302" i="2"/>
  <c r="H302" i="2"/>
  <c r="G302" i="2"/>
  <c r="F302" i="2"/>
  <c r="E302" i="2"/>
  <c r="D302" i="2"/>
  <c r="C302" i="2"/>
  <c r="P301" i="2"/>
  <c r="O301" i="2"/>
  <c r="N301" i="2"/>
  <c r="M301" i="2"/>
  <c r="L301" i="2"/>
  <c r="K301" i="2"/>
  <c r="J301" i="2"/>
  <c r="I301" i="2"/>
  <c r="H301" i="2"/>
  <c r="G301" i="2"/>
  <c r="F301" i="2"/>
  <c r="E301" i="2"/>
  <c r="D301" i="2"/>
  <c r="C301" i="2"/>
  <c r="P300" i="2"/>
  <c r="O300" i="2"/>
  <c r="N300" i="2"/>
  <c r="M300" i="2"/>
  <c r="L300" i="2"/>
  <c r="K300" i="2"/>
  <c r="J300" i="2"/>
  <c r="I300" i="2"/>
  <c r="H300" i="2"/>
  <c r="G300" i="2"/>
  <c r="F300" i="2"/>
  <c r="E300" i="2"/>
  <c r="D300" i="2"/>
  <c r="C300" i="2"/>
  <c r="P299" i="2"/>
  <c r="O299" i="2"/>
  <c r="N299" i="2"/>
  <c r="M299" i="2"/>
  <c r="L299" i="2"/>
  <c r="K299" i="2"/>
  <c r="J299" i="2"/>
  <c r="I299" i="2"/>
  <c r="H299" i="2"/>
  <c r="G299" i="2"/>
  <c r="F299" i="2"/>
  <c r="E299" i="2"/>
  <c r="D299" i="2"/>
  <c r="C299" i="2"/>
  <c r="P298" i="2"/>
  <c r="O298" i="2"/>
  <c r="N298" i="2"/>
  <c r="M298" i="2"/>
  <c r="L298" i="2"/>
  <c r="K298" i="2"/>
  <c r="J298" i="2"/>
  <c r="I298" i="2"/>
  <c r="H298" i="2"/>
  <c r="G298" i="2"/>
  <c r="F298" i="2"/>
  <c r="E298" i="2"/>
  <c r="D298" i="2"/>
  <c r="C298" i="2"/>
  <c r="P297" i="2"/>
  <c r="O297" i="2"/>
  <c r="N297" i="2"/>
  <c r="M297" i="2"/>
  <c r="L297" i="2"/>
  <c r="K297" i="2"/>
  <c r="J297" i="2"/>
  <c r="I297" i="2"/>
  <c r="H297" i="2"/>
  <c r="G297" i="2"/>
  <c r="F297" i="2"/>
  <c r="E297" i="2"/>
  <c r="D297" i="2"/>
  <c r="C297" i="2"/>
  <c r="P296" i="2"/>
  <c r="O296" i="2"/>
  <c r="N296" i="2"/>
  <c r="M296" i="2"/>
  <c r="L296" i="2"/>
  <c r="K296" i="2"/>
  <c r="J296" i="2"/>
  <c r="I296" i="2"/>
  <c r="H296" i="2"/>
  <c r="G296" i="2"/>
  <c r="F296" i="2"/>
  <c r="E296" i="2"/>
  <c r="D296" i="2"/>
  <c r="C296" i="2"/>
  <c r="P295" i="2"/>
  <c r="O295" i="2"/>
  <c r="N295" i="2"/>
  <c r="M295" i="2"/>
  <c r="L295" i="2"/>
  <c r="K295" i="2"/>
  <c r="J295" i="2"/>
  <c r="I295" i="2"/>
  <c r="H295" i="2"/>
  <c r="G295" i="2"/>
  <c r="F295" i="2"/>
  <c r="E295" i="2"/>
  <c r="D295" i="2"/>
  <c r="C295" i="2"/>
  <c r="P294" i="2"/>
  <c r="O294" i="2"/>
  <c r="N294" i="2"/>
  <c r="M294" i="2"/>
  <c r="L294" i="2"/>
  <c r="K294" i="2"/>
  <c r="J294" i="2"/>
  <c r="I294" i="2"/>
  <c r="H294" i="2"/>
  <c r="G294" i="2"/>
  <c r="F294" i="2"/>
  <c r="E294" i="2"/>
  <c r="D294" i="2"/>
  <c r="C294" i="2"/>
  <c r="P293" i="2"/>
  <c r="O293" i="2"/>
  <c r="N293" i="2"/>
  <c r="M293" i="2"/>
  <c r="L293" i="2"/>
  <c r="K293" i="2"/>
  <c r="J293" i="2"/>
  <c r="I293" i="2"/>
  <c r="H293" i="2"/>
  <c r="G293" i="2"/>
  <c r="F293" i="2"/>
  <c r="E293" i="2"/>
  <c r="D293" i="2"/>
  <c r="C293" i="2"/>
  <c r="P292" i="2"/>
  <c r="O292" i="2"/>
  <c r="N292" i="2"/>
  <c r="M292" i="2"/>
  <c r="L292" i="2"/>
  <c r="K292" i="2"/>
  <c r="J292" i="2"/>
  <c r="I292" i="2"/>
  <c r="H292" i="2"/>
  <c r="G292" i="2"/>
  <c r="F292" i="2"/>
  <c r="E292" i="2"/>
  <c r="D292" i="2"/>
  <c r="C292" i="2"/>
  <c r="P291" i="2"/>
  <c r="O291" i="2"/>
  <c r="N291" i="2"/>
  <c r="M291" i="2"/>
  <c r="L291" i="2"/>
  <c r="K291" i="2"/>
  <c r="J291" i="2"/>
  <c r="I291" i="2"/>
  <c r="H291" i="2"/>
  <c r="G291" i="2"/>
  <c r="F291" i="2"/>
  <c r="E291" i="2"/>
  <c r="D291" i="2"/>
  <c r="C291" i="2"/>
  <c r="P290" i="2"/>
  <c r="O290" i="2"/>
  <c r="N290" i="2"/>
  <c r="M290" i="2"/>
  <c r="L290" i="2"/>
  <c r="K290" i="2"/>
  <c r="J290" i="2"/>
  <c r="I290" i="2"/>
  <c r="H290" i="2"/>
  <c r="G290" i="2"/>
  <c r="F290" i="2"/>
  <c r="E290" i="2"/>
  <c r="D290" i="2"/>
  <c r="C290" i="2"/>
  <c r="P289" i="2"/>
  <c r="O289" i="2"/>
  <c r="N289" i="2"/>
  <c r="M289" i="2"/>
  <c r="L289" i="2"/>
  <c r="K289" i="2"/>
  <c r="J289" i="2"/>
  <c r="I289" i="2"/>
  <c r="H289" i="2"/>
  <c r="G289" i="2"/>
  <c r="F289" i="2"/>
  <c r="E289" i="2"/>
  <c r="D289" i="2"/>
  <c r="C289" i="2"/>
  <c r="P288" i="2"/>
  <c r="O288" i="2"/>
  <c r="N288" i="2"/>
  <c r="M288" i="2"/>
  <c r="L288" i="2"/>
  <c r="K288" i="2"/>
  <c r="J288" i="2"/>
  <c r="I288" i="2"/>
  <c r="H288" i="2"/>
  <c r="G288" i="2"/>
  <c r="F288" i="2"/>
  <c r="E288" i="2"/>
  <c r="D288" i="2"/>
  <c r="C288" i="2"/>
  <c r="P287" i="2"/>
  <c r="O287" i="2"/>
  <c r="N287" i="2"/>
  <c r="M287" i="2"/>
  <c r="L287" i="2"/>
  <c r="K287" i="2"/>
  <c r="J287" i="2"/>
  <c r="I287" i="2"/>
  <c r="H287" i="2"/>
  <c r="G287" i="2"/>
  <c r="F287" i="2"/>
  <c r="E287" i="2"/>
  <c r="D287" i="2"/>
  <c r="C287" i="2"/>
  <c r="P286" i="2"/>
  <c r="O286" i="2"/>
  <c r="N286" i="2"/>
  <c r="M286" i="2"/>
  <c r="L286" i="2"/>
  <c r="K286" i="2"/>
  <c r="J286" i="2"/>
  <c r="I286" i="2"/>
  <c r="H286" i="2"/>
  <c r="G286" i="2"/>
  <c r="F286" i="2"/>
  <c r="E286" i="2"/>
  <c r="D286" i="2"/>
  <c r="C286" i="2"/>
  <c r="P285" i="2"/>
  <c r="O285" i="2"/>
  <c r="N285" i="2"/>
  <c r="M285" i="2"/>
  <c r="L285" i="2"/>
  <c r="K285" i="2"/>
  <c r="J285" i="2"/>
  <c r="I285" i="2"/>
  <c r="H285" i="2"/>
  <c r="G285" i="2"/>
  <c r="F285" i="2"/>
  <c r="E285" i="2"/>
  <c r="D285" i="2"/>
  <c r="C285" i="2"/>
  <c r="P284" i="2"/>
  <c r="O284" i="2"/>
  <c r="N284" i="2"/>
  <c r="M284" i="2"/>
  <c r="L284" i="2"/>
  <c r="K284" i="2"/>
  <c r="J284" i="2"/>
  <c r="I284" i="2"/>
  <c r="H284" i="2"/>
  <c r="G284" i="2"/>
  <c r="F284" i="2"/>
  <c r="E284" i="2"/>
  <c r="D284" i="2"/>
  <c r="C284" i="2"/>
  <c r="P283" i="2"/>
  <c r="O283" i="2"/>
  <c r="N283" i="2"/>
  <c r="M283" i="2"/>
  <c r="L283" i="2"/>
  <c r="K283" i="2"/>
  <c r="J283" i="2"/>
  <c r="I283" i="2"/>
  <c r="H283" i="2"/>
  <c r="G283" i="2"/>
  <c r="F283" i="2"/>
  <c r="E283" i="2"/>
  <c r="D283" i="2"/>
  <c r="C283" i="2"/>
  <c r="P282" i="2"/>
  <c r="O282" i="2"/>
  <c r="N282" i="2"/>
  <c r="M282" i="2"/>
  <c r="L282" i="2"/>
  <c r="K282" i="2"/>
  <c r="J282" i="2"/>
  <c r="I282" i="2"/>
  <c r="H282" i="2"/>
  <c r="G282" i="2"/>
  <c r="F282" i="2"/>
  <c r="E282" i="2"/>
  <c r="D282" i="2"/>
  <c r="C282" i="2"/>
  <c r="P281" i="2"/>
  <c r="O281" i="2"/>
  <c r="N281" i="2"/>
  <c r="M281" i="2"/>
  <c r="L281" i="2"/>
  <c r="K281" i="2"/>
  <c r="J281" i="2"/>
  <c r="I281" i="2"/>
  <c r="H281" i="2"/>
  <c r="G281" i="2"/>
  <c r="F281" i="2"/>
  <c r="E281" i="2"/>
  <c r="D281" i="2"/>
  <c r="C281" i="2"/>
  <c r="P280" i="2"/>
  <c r="O280" i="2"/>
  <c r="N280" i="2"/>
  <c r="M280" i="2"/>
  <c r="L280" i="2"/>
  <c r="K280" i="2"/>
  <c r="J280" i="2"/>
  <c r="I280" i="2"/>
  <c r="H280" i="2"/>
  <c r="G280" i="2"/>
  <c r="F280" i="2"/>
  <c r="E280" i="2"/>
  <c r="D280" i="2"/>
  <c r="C280" i="2"/>
  <c r="P279" i="2"/>
  <c r="O279" i="2"/>
  <c r="N279" i="2"/>
  <c r="M279" i="2"/>
  <c r="L279" i="2"/>
  <c r="K279" i="2"/>
  <c r="J279" i="2"/>
  <c r="I279" i="2"/>
  <c r="H279" i="2"/>
  <c r="G279" i="2"/>
  <c r="F279" i="2"/>
  <c r="E279" i="2"/>
  <c r="D279" i="2"/>
  <c r="C279" i="2"/>
  <c r="P278" i="2"/>
  <c r="O278" i="2"/>
  <c r="N278" i="2"/>
  <c r="M278" i="2"/>
  <c r="L278" i="2"/>
  <c r="K278" i="2"/>
  <c r="J278" i="2"/>
  <c r="I278" i="2"/>
  <c r="H278" i="2"/>
  <c r="G278" i="2"/>
  <c r="F278" i="2"/>
  <c r="E278" i="2"/>
  <c r="D278" i="2"/>
  <c r="C278" i="2"/>
  <c r="P277" i="2"/>
  <c r="O277" i="2"/>
  <c r="N277" i="2"/>
  <c r="M277" i="2"/>
  <c r="L277" i="2"/>
  <c r="K277" i="2"/>
  <c r="J277" i="2"/>
  <c r="I277" i="2"/>
  <c r="H277" i="2"/>
  <c r="G277" i="2"/>
  <c r="F277" i="2"/>
  <c r="E277" i="2"/>
  <c r="D277" i="2"/>
  <c r="C277" i="2"/>
  <c r="P276" i="2"/>
  <c r="O276" i="2"/>
  <c r="N276" i="2"/>
  <c r="M276" i="2"/>
  <c r="L276" i="2"/>
  <c r="K276" i="2"/>
  <c r="J276" i="2"/>
  <c r="I276" i="2"/>
  <c r="H276" i="2"/>
  <c r="G276" i="2"/>
  <c r="F276" i="2"/>
  <c r="E276" i="2"/>
  <c r="D276" i="2"/>
  <c r="C276" i="2"/>
  <c r="P275" i="2"/>
  <c r="O275" i="2"/>
  <c r="N275" i="2"/>
  <c r="M275" i="2"/>
  <c r="L275" i="2"/>
  <c r="K275" i="2"/>
  <c r="J275" i="2"/>
  <c r="I275" i="2"/>
  <c r="H275" i="2"/>
  <c r="G275" i="2"/>
  <c r="F275" i="2"/>
  <c r="E275" i="2"/>
  <c r="D275" i="2"/>
  <c r="C275" i="2"/>
  <c r="P274" i="2"/>
  <c r="O274" i="2"/>
  <c r="N274" i="2"/>
  <c r="M274" i="2"/>
  <c r="L274" i="2"/>
  <c r="K274" i="2"/>
  <c r="J274" i="2"/>
  <c r="I274" i="2"/>
  <c r="H274" i="2"/>
  <c r="G274" i="2"/>
  <c r="F274" i="2"/>
  <c r="E274" i="2"/>
  <c r="D274" i="2"/>
  <c r="C274" i="2"/>
  <c r="P273" i="2"/>
  <c r="O273" i="2"/>
  <c r="N273" i="2"/>
  <c r="M273" i="2"/>
  <c r="L273" i="2"/>
  <c r="K273" i="2"/>
  <c r="J273" i="2"/>
  <c r="I273" i="2"/>
  <c r="H273" i="2"/>
  <c r="G273" i="2"/>
  <c r="F273" i="2"/>
  <c r="E273" i="2"/>
  <c r="D273" i="2"/>
  <c r="C273" i="2"/>
  <c r="P272" i="2"/>
  <c r="O272" i="2"/>
  <c r="N272" i="2"/>
  <c r="M272" i="2"/>
  <c r="L272" i="2"/>
  <c r="K272" i="2"/>
  <c r="J272" i="2"/>
  <c r="I272" i="2"/>
  <c r="H272" i="2"/>
  <c r="G272" i="2"/>
  <c r="F272" i="2"/>
  <c r="E272" i="2"/>
  <c r="D272" i="2"/>
  <c r="C272" i="2"/>
  <c r="P271" i="2"/>
  <c r="O271" i="2"/>
  <c r="N271" i="2"/>
  <c r="M271" i="2"/>
  <c r="L271" i="2"/>
  <c r="K271" i="2"/>
  <c r="J271" i="2"/>
  <c r="I271" i="2"/>
  <c r="H271" i="2"/>
  <c r="G271" i="2"/>
  <c r="F271" i="2"/>
  <c r="E271" i="2"/>
  <c r="D271" i="2"/>
  <c r="C271" i="2"/>
  <c r="P270" i="2"/>
  <c r="O270" i="2"/>
  <c r="N270" i="2"/>
  <c r="M270" i="2"/>
  <c r="L270" i="2"/>
  <c r="K270" i="2"/>
  <c r="J270" i="2"/>
  <c r="I270" i="2"/>
  <c r="H270" i="2"/>
  <c r="G270" i="2"/>
  <c r="F270" i="2"/>
  <c r="E270" i="2"/>
  <c r="D270" i="2"/>
  <c r="C270" i="2"/>
  <c r="P269" i="2"/>
  <c r="O269" i="2"/>
  <c r="N269" i="2"/>
  <c r="M269" i="2"/>
  <c r="L269" i="2"/>
  <c r="K269" i="2"/>
  <c r="J269" i="2"/>
  <c r="I269" i="2"/>
  <c r="H269" i="2"/>
  <c r="G269" i="2"/>
  <c r="F269" i="2"/>
  <c r="E269" i="2"/>
  <c r="D269" i="2"/>
  <c r="C269" i="2"/>
  <c r="P268" i="2"/>
  <c r="O268" i="2"/>
  <c r="N268" i="2"/>
  <c r="M268" i="2"/>
  <c r="L268" i="2"/>
  <c r="K268" i="2"/>
  <c r="J268" i="2"/>
  <c r="I268" i="2"/>
  <c r="H268" i="2"/>
  <c r="G268" i="2"/>
  <c r="F268" i="2"/>
  <c r="E268" i="2"/>
  <c r="D268" i="2"/>
  <c r="C268" i="2"/>
  <c r="P267" i="2"/>
  <c r="O267" i="2"/>
  <c r="N267" i="2"/>
  <c r="M267" i="2"/>
  <c r="L267" i="2"/>
  <c r="K267" i="2"/>
  <c r="J267" i="2"/>
  <c r="I267" i="2"/>
  <c r="H267" i="2"/>
  <c r="G267" i="2"/>
  <c r="F267" i="2"/>
  <c r="E267" i="2"/>
  <c r="D267" i="2"/>
  <c r="C267" i="2"/>
  <c r="P266" i="2"/>
  <c r="O266" i="2"/>
  <c r="N266" i="2"/>
  <c r="M266" i="2"/>
  <c r="L266" i="2"/>
  <c r="K266" i="2"/>
  <c r="J266" i="2"/>
  <c r="I266" i="2"/>
  <c r="H266" i="2"/>
  <c r="G266" i="2"/>
  <c r="F266" i="2"/>
  <c r="E266" i="2"/>
  <c r="D266" i="2"/>
  <c r="C266" i="2"/>
  <c r="P265" i="2"/>
  <c r="O265" i="2"/>
  <c r="N265" i="2"/>
  <c r="M265" i="2"/>
  <c r="L265" i="2"/>
  <c r="K265" i="2"/>
  <c r="J265" i="2"/>
  <c r="I265" i="2"/>
  <c r="H265" i="2"/>
  <c r="G265" i="2"/>
  <c r="F265" i="2"/>
  <c r="E265" i="2"/>
  <c r="D265" i="2"/>
  <c r="C265" i="2"/>
  <c r="P264" i="2"/>
  <c r="O264" i="2"/>
  <c r="N264" i="2"/>
  <c r="M264" i="2"/>
  <c r="L264" i="2"/>
  <c r="K264" i="2"/>
  <c r="J264" i="2"/>
  <c r="I264" i="2"/>
  <c r="H264" i="2"/>
  <c r="G264" i="2"/>
  <c r="F264" i="2"/>
  <c r="E264" i="2"/>
  <c r="D264" i="2"/>
  <c r="C264" i="2"/>
  <c r="P263" i="2"/>
  <c r="O263" i="2"/>
  <c r="N263" i="2"/>
  <c r="M263" i="2"/>
  <c r="L263" i="2"/>
  <c r="K263" i="2"/>
  <c r="J263" i="2"/>
  <c r="I263" i="2"/>
  <c r="H263" i="2"/>
  <c r="G263" i="2"/>
  <c r="F263" i="2"/>
  <c r="E263" i="2"/>
  <c r="D263" i="2"/>
  <c r="C263" i="2"/>
  <c r="P262" i="2"/>
  <c r="O262" i="2"/>
  <c r="N262" i="2"/>
  <c r="M262" i="2"/>
  <c r="L262" i="2"/>
  <c r="K262" i="2"/>
  <c r="J262" i="2"/>
  <c r="I262" i="2"/>
  <c r="H262" i="2"/>
  <c r="G262" i="2"/>
  <c r="F262" i="2"/>
  <c r="E262" i="2"/>
  <c r="D262" i="2"/>
  <c r="C262" i="2"/>
  <c r="P261" i="2"/>
  <c r="O261" i="2"/>
  <c r="N261" i="2"/>
  <c r="M261" i="2"/>
  <c r="L261" i="2"/>
  <c r="K261" i="2"/>
  <c r="J261" i="2"/>
  <c r="I261" i="2"/>
  <c r="H261" i="2"/>
  <c r="G261" i="2"/>
  <c r="F261" i="2"/>
  <c r="E261" i="2"/>
  <c r="D261" i="2"/>
  <c r="C261" i="2"/>
  <c r="P260" i="2"/>
  <c r="O260" i="2"/>
  <c r="N260" i="2"/>
  <c r="M260" i="2"/>
  <c r="L260" i="2"/>
  <c r="K260" i="2"/>
  <c r="J260" i="2"/>
  <c r="I260" i="2"/>
  <c r="H260" i="2"/>
  <c r="G260" i="2"/>
  <c r="F260" i="2"/>
  <c r="E260" i="2"/>
  <c r="D260" i="2"/>
  <c r="C260" i="2"/>
  <c r="P259" i="2"/>
  <c r="O259" i="2"/>
  <c r="N259" i="2"/>
  <c r="M259" i="2"/>
  <c r="L259" i="2"/>
  <c r="K259" i="2"/>
  <c r="J259" i="2"/>
  <c r="I259" i="2"/>
  <c r="H259" i="2"/>
  <c r="G259" i="2"/>
  <c r="F259" i="2"/>
  <c r="E259" i="2"/>
  <c r="D259" i="2"/>
  <c r="C259" i="2"/>
  <c r="P258" i="2"/>
  <c r="O258" i="2"/>
  <c r="N258" i="2"/>
  <c r="M258" i="2"/>
  <c r="L258" i="2"/>
  <c r="K258" i="2"/>
  <c r="J258" i="2"/>
  <c r="I258" i="2"/>
  <c r="H258" i="2"/>
  <c r="G258" i="2"/>
  <c r="F258" i="2"/>
  <c r="E258" i="2"/>
  <c r="D258" i="2"/>
  <c r="C258" i="2"/>
  <c r="P257" i="2"/>
  <c r="O257" i="2"/>
  <c r="N257" i="2"/>
  <c r="M257" i="2"/>
  <c r="L257" i="2"/>
  <c r="K257" i="2"/>
  <c r="J257" i="2"/>
  <c r="I257" i="2"/>
  <c r="H257" i="2"/>
  <c r="G257" i="2"/>
  <c r="F257" i="2"/>
  <c r="E257" i="2"/>
  <c r="D257" i="2"/>
  <c r="C257" i="2"/>
  <c r="P256" i="2"/>
  <c r="O256" i="2"/>
  <c r="N256" i="2"/>
  <c r="M256" i="2"/>
  <c r="L256" i="2"/>
  <c r="K256" i="2"/>
  <c r="J256" i="2"/>
  <c r="I256" i="2"/>
  <c r="H256" i="2"/>
  <c r="G256" i="2"/>
  <c r="F256" i="2"/>
  <c r="E256" i="2"/>
  <c r="D256" i="2"/>
  <c r="C256" i="2"/>
  <c r="P255" i="2"/>
  <c r="O255" i="2"/>
  <c r="N255" i="2"/>
  <c r="M255" i="2"/>
  <c r="L255" i="2"/>
  <c r="K255" i="2"/>
  <c r="J255" i="2"/>
  <c r="I255" i="2"/>
  <c r="H255" i="2"/>
  <c r="G255" i="2"/>
  <c r="F255" i="2"/>
  <c r="E255" i="2"/>
  <c r="D255" i="2"/>
  <c r="C255" i="2"/>
  <c r="P254" i="2"/>
  <c r="O254" i="2"/>
  <c r="N254" i="2"/>
  <c r="M254" i="2"/>
  <c r="L254" i="2"/>
  <c r="K254" i="2"/>
  <c r="J254" i="2"/>
  <c r="I254" i="2"/>
  <c r="H254" i="2"/>
  <c r="G254" i="2"/>
  <c r="F254" i="2"/>
  <c r="E254" i="2"/>
  <c r="D254" i="2"/>
  <c r="C254" i="2"/>
  <c r="P253" i="2"/>
  <c r="O253" i="2"/>
  <c r="N253" i="2"/>
  <c r="M253" i="2"/>
  <c r="L253" i="2"/>
  <c r="K253" i="2"/>
  <c r="J253" i="2"/>
  <c r="I253" i="2"/>
  <c r="H253" i="2"/>
  <c r="G253" i="2"/>
  <c r="F253" i="2"/>
  <c r="E253" i="2"/>
  <c r="D253" i="2"/>
  <c r="C253" i="2"/>
  <c r="P252" i="2"/>
  <c r="O252" i="2"/>
  <c r="N252" i="2"/>
  <c r="M252" i="2"/>
  <c r="L252" i="2"/>
  <c r="K252" i="2"/>
  <c r="J252" i="2"/>
  <c r="I252" i="2"/>
  <c r="H252" i="2"/>
  <c r="G252" i="2"/>
  <c r="F252" i="2"/>
  <c r="E252" i="2"/>
  <c r="D252" i="2"/>
  <c r="C252" i="2"/>
  <c r="P251" i="2"/>
  <c r="O251" i="2"/>
  <c r="N251" i="2"/>
  <c r="M251" i="2"/>
  <c r="L251" i="2"/>
  <c r="K251" i="2"/>
  <c r="J251" i="2"/>
  <c r="I251" i="2"/>
  <c r="H251" i="2"/>
  <c r="G251" i="2"/>
  <c r="F251" i="2"/>
  <c r="E251" i="2"/>
  <c r="D251" i="2"/>
  <c r="C251" i="2"/>
  <c r="P250" i="2"/>
  <c r="O250" i="2"/>
  <c r="N250" i="2"/>
  <c r="M250" i="2"/>
  <c r="L250" i="2"/>
  <c r="K250" i="2"/>
  <c r="J250" i="2"/>
  <c r="I250" i="2"/>
  <c r="H250" i="2"/>
  <c r="G250" i="2"/>
  <c r="F250" i="2"/>
  <c r="E250" i="2"/>
  <c r="D250" i="2"/>
  <c r="C250" i="2"/>
  <c r="P249" i="2"/>
  <c r="O249" i="2"/>
  <c r="N249" i="2"/>
  <c r="M249" i="2"/>
  <c r="L249" i="2"/>
  <c r="K249" i="2"/>
  <c r="J249" i="2"/>
  <c r="I249" i="2"/>
  <c r="H249" i="2"/>
  <c r="G249" i="2"/>
  <c r="F249" i="2"/>
  <c r="E249" i="2"/>
  <c r="D249" i="2"/>
  <c r="C249" i="2"/>
  <c r="P248" i="2"/>
  <c r="O248" i="2"/>
  <c r="N248" i="2"/>
  <c r="M248" i="2"/>
  <c r="L248" i="2"/>
  <c r="K248" i="2"/>
  <c r="J248" i="2"/>
  <c r="I248" i="2"/>
  <c r="H248" i="2"/>
  <c r="G248" i="2"/>
  <c r="F248" i="2"/>
  <c r="E248" i="2"/>
  <c r="D248" i="2"/>
  <c r="C248" i="2"/>
  <c r="P247" i="2"/>
  <c r="O247" i="2"/>
  <c r="N247" i="2"/>
  <c r="M247" i="2"/>
  <c r="L247" i="2"/>
  <c r="K247" i="2"/>
  <c r="J247" i="2"/>
  <c r="I247" i="2"/>
  <c r="H247" i="2"/>
  <c r="G247" i="2"/>
  <c r="F247" i="2"/>
  <c r="E247" i="2"/>
  <c r="D247" i="2"/>
  <c r="C247" i="2"/>
  <c r="P246" i="2"/>
  <c r="O246" i="2"/>
  <c r="N246" i="2"/>
  <c r="M246" i="2"/>
  <c r="L246" i="2"/>
  <c r="K246" i="2"/>
  <c r="J246" i="2"/>
  <c r="I246" i="2"/>
  <c r="H246" i="2"/>
  <c r="G246" i="2"/>
  <c r="F246" i="2"/>
  <c r="E246" i="2"/>
  <c r="D246" i="2"/>
  <c r="C246" i="2"/>
  <c r="P245" i="2"/>
  <c r="O245" i="2"/>
  <c r="N245" i="2"/>
  <c r="M245" i="2"/>
  <c r="L245" i="2"/>
  <c r="K245" i="2"/>
  <c r="J245" i="2"/>
  <c r="I245" i="2"/>
  <c r="H245" i="2"/>
  <c r="G245" i="2"/>
  <c r="F245" i="2"/>
  <c r="E245" i="2"/>
  <c r="D245" i="2"/>
  <c r="C245" i="2"/>
  <c r="P244" i="2"/>
  <c r="O244" i="2"/>
  <c r="N244" i="2"/>
  <c r="M244" i="2"/>
  <c r="L244" i="2"/>
  <c r="K244" i="2"/>
  <c r="J244" i="2"/>
  <c r="I244" i="2"/>
  <c r="H244" i="2"/>
  <c r="G244" i="2"/>
  <c r="F244" i="2"/>
  <c r="E244" i="2"/>
  <c r="D244" i="2"/>
  <c r="C244" i="2"/>
  <c r="P243" i="2"/>
  <c r="O243" i="2"/>
  <c r="N243" i="2"/>
  <c r="M243" i="2"/>
  <c r="L243" i="2"/>
  <c r="K243" i="2"/>
  <c r="J243" i="2"/>
  <c r="I243" i="2"/>
  <c r="H243" i="2"/>
  <c r="G243" i="2"/>
  <c r="F243" i="2"/>
  <c r="E243" i="2"/>
  <c r="D243" i="2"/>
  <c r="C243" i="2"/>
  <c r="P242" i="2"/>
  <c r="O242" i="2"/>
  <c r="N242" i="2"/>
  <c r="M242" i="2"/>
  <c r="L242" i="2"/>
  <c r="K242" i="2"/>
  <c r="J242" i="2"/>
  <c r="I242" i="2"/>
  <c r="H242" i="2"/>
  <c r="G242" i="2"/>
  <c r="F242" i="2"/>
  <c r="E242" i="2"/>
  <c r="D242" i="2"/>
  <c r="C242" i="2"/>
  <c r="P241" i="2"/>
  <c r="O241" i="2"/>
  <c r="N241" i="2"/>
  <c r="M241" i="2"/>
  <c r="L241" i="2"/>
  <c r="K241" i="2"/>
  <c r="J241" i="2"/>
  <c r="I241" i="2"/>
  <c r="H241" i="2"/>
  <c r="G241" i="2"/>
  <c r="F241" i="2"/>
  <c r="E241" i="2"/>
  <c r="D241" i="2"/>
  <c r="C241" i="2"/>
  <c r="P240" i="2"/>
  <c r="O240" i="2"/>
  <c r="N240" i="2"/>
  <c r="M240" i="2"/>
  <c r="L240" i="2"/>
  <c r="K240" i="2"/>
  <c r="J240" i="2"/>
  <c r="I240" i="2"/>
  <c r="H240" i="2"/>
  <c r="G240" i="2"/>
  <c r="F240" i="2"/>
  <c r="E240" i="2"/>
  <c r="D240" i="2"/>
  <c r="C240" i="2"/>
  <c r="P239" i="2"/>
  <c r="O239" i="2"/>
  <c r="N239" i="2"/>
  <c r="M239" i="2"/>
  <c r="L239" i="2"/>
  <c r="K239" i="2"/>
  <c r="J239" i="2"/>
  <c r="I239" i="2"/>
  <c r="H239" i="2"/>
  <c r="G239" i="2"/>
  <c r="F239" i="2"/>
  <c r="E239" i="2"/>
  <c r="D239" i="2"/>
  <c r="C239" i="2"/>
  <c r="P238" i="2"/>
  <c r="O238" i="2"/>
  <c r="N238" i="2"/>
  <c r="M238" i="2"/>
  <c r="L238" i="2"/>
  <c r="K238" i="2"/>
  <c r="J238" i="2"/>
  <c r="I238" i="2"/>
  <c r="H238" i="2"/>
  <c r="G238" i="2"/>
  <c r="F238" i="2"/>
  <c r="E238" i="2"/>
  <c r="D238" i="2"/>
  <c r="C238" i="2"/>
  <c r="P237" i="2"/>
  <c r="O237" i="2"/>
  <c r="N237" i="2"/>
  <c r="M237" i="2"/>
  <c r="L237" i="2"/>
  <c r="K237" i="2"/>
  <c r="J237" i="2"/>
  <c r="I237" i="2"/>
  <c r="H237" i="2"/>
  <c r="G237" i="2"/>
  <c r="F237" i="2"/>
  <c r="E237" i="2"/>
  <c r="D237" i="2"/>
  <c r="C237" i="2"/>
  <c r="P236" i="2"/>
  <c r="O236" i="2"/>
  <c r="N236" i="2"/>
  <c r="M236" i="2"/>
  <c r="L236" i="2"/>
  <c r="K236" i="2"/>
  <c r="J236" i="2"/>
  <c r="I236" i="2"/>
  <c r="H236" i="2"/>
  <c r="G236" i="2"/>
  <c r="F236" i="2"/>
  <c r="E236" i="2"/>
  <c r="D236" i="2"/>
  <c r="C236" i="2"/>
  <c r="P235" i="2"/>
  <c r="O235" i="2"/>
  <c r="N235" i="2"/>
  <c r="M235" i="2"/>
  <c r="L235" i="2"/>
  <c r="K235" i="2"/>
  <c r="J235" i="2"/>
  <c r="I235" i="2"/>
  <c r="H235" i="2"/>
  <c r="G235" i="2"/>
  <c r="F235" i="2"/>
  <c r="E235" i="2"/>
  <c r="D235" i="2"/>
  <c r="C235" i="2"/>
  <c r="P234" i="2"/>
  <c r="O234" i="2"/>
  <c r="N234" i="2"/>
  <c r="M234" i="2"/>
  <c r="L234" i="2"/>
  <c r="K234" i="2"/>
  <c r="J234" i="2"/>
  <c r="I234" i="2"/>
  <c r="H234" i="2"/>
  <c r="G234" i="2"/>
  <c r="F234" i="2"/>
  <c r="E234" i="2"/>
  <c r="D234" i="2"/>
  <c r="C234" i="2"/>
  <c r="P233" i="2"/>
  <c r="O233" i="2"/>
  <c r="N233" i="2"/>
  <c r="M233" i="2"/>
  <c r="L233" i="2"/>
  <c r="K233" i="2"/>
  <c r="J233" i="2"/>
  <c r="I233" i="2"/>
  <c r="H233" i="2"/>
  <c r="G233" i="2"/>
  <c r="F233" i="2"/>
  <c r="E233" i="2"/>
  <c r="D233" i="2"/>
  <c r="C233" i="2"/>
  <c r="P232" i="2"/>
  <c r="O232" i="2"/>
  <c r="N232" i="2"/>
  <c r="M232" i="2"/>
  <c r="L232" i="2"/>
  <c r="K232" i="2"/>
  <c r="J232" i="2"/>
  <c r="I232" i="2"/>
  <c r="H232" i="2"/>
  <c r="G232" i="2"/>
  <c r="F232" i="2"/>
  <c r="E232" i="2"/>
  <c r="D232" i="2"/>
  <c r="C232" i="2"/>
  <c r="P231" i="2"/>
  <c r="O231" i="2"/>
  <c r="N231" i="2"/>
  <c r="M231" i="2"/>
  <c r="L231" i="2"/>
  <c r="K231" i="2"/>
  <c r="J231" i="2"/>
  <c r="I231" i="2"/>
  <c r="H231" i="2"/>
  <c r="G231" i="2"/>
  <c r="F231" i="2"/>
  <c r="E231" i="2"/>
  <c r="D231" i="2"/>
  <c r="C231" i="2"/>
  <c r="P230" i="2"/>
  <c r="O230" i="2"/>
  <c r="N230" i="2"/>
  <c r="M230" i="2"/>
  <c r="L230" i="2"/>
  <c r="K230" i="2"/>
  <c r="J230" i="2"/>
  <c r="I230" i="2"/>
  <c r="H230" i="2"/>
  <c r="G230" i="2"/>
  <c r="F230" i="2"/>
  <c r="E230" i="2"/>
  <c r="D230" i="2"/>
  <c r="C230" i="2"/>
  <c r="P229" i="2"/>
  <c r="O229" i="2"/>
  <c r="N229" i="2"/>
  <c r="M229" i="2"/>
  <c r="L229" i="2"/>
  <c r="K229" i="2"/>
  <c r="J229" i="2"/>
  <c r="I229" i="2"/>
  <c r="H229" i="2"/>
  <c r="G229" i="2"/>
  <c r="F229" i="2"/>
  <c r="E229" i="2"/>
  <c r="D229" i="2"/>
  <c r="C229" i="2"/>
  <c r="P228" i="2"/>
  <c r="O228" i="2"/>
  <c r="N228" i="2"/>
  <c r="M228" i="2"/>
  <c r="L228" i="2"/>
  <c r="K228" i="2"/>
  <c r="J228" i="2"/>
  <c r="I228" i="2"/>
  <c r="H228" i="2"/>
  <c r="G228" i="2"/>
  <c r="F228" i="2"/>
  <c r="E228" i="2"/>
  <c r="D228" i="2"/>
  <c r="C228" i="2"/>
  <c r="P227" i="2"/>
  <c r="O227" i="2"/>
  <c r="N227" i="2"/>
  <c r="M227" i="2"/>
  <c r="L227" i="2"/>
  <c r="K227" i="2"/>
  <c r="J227" i="2"/>
  <c r="I227" i="2"/>
  <c r="H227" i="2"/>
  <c r="G227" i="2"/>
  <c r="F227" i="2"/>
  <c r="E227" i="2"/>
  <c r="D227" i="2"/>
  <c r="C227" i="2"/>
  <c r="P226" i="2"/>
  <c r="O226" i="2"/>
  <c r="N226" i="2"/>
  <c r="M226" i="2"/>
  <c r="L226" i="2"/>
  <c r="K226" i="2"/>
  <c r="J226" i="2"/>
  <c r="I226" i="2"/>
  <c r="H226" i="2"/>
  <c r="G226" i="2"/>
  <c r="F226" i="2"/>
  <c r="E226" i="2"/>
  <c r="D226" i="2"/>
  <c r="C226" i="2"/>
  <c r="P225" i="2"/>
  <c r="O225" i="2"/>
  <c r="N225" i="2"/>
  <c r="M225" i="2"/>
  <c r="L225" i="2"/>
  <c r="K225" i="2"/>
  <c r="J225" i="2"/>
  <c r="I225" i="2"/>
  <c r="H225" i="2"/>
  <c r="G225" i="2"/>
  <c r="F225" i="2"/>
  <c r="E225" i="2"/>
  <c r="D225" i="2"/>
  <c r="C225" i="2"/>
  <c r="P224" i="2"/>
  <c r="O224" i="2"/>
  <c r="N224" i="2"/>
  <c r="M224" i="2"/>
  <c r="L224" i="2"/>
  <c r="K224" i="2"/>
  <c r="J224" i="2"/>
  <c r="I224" i="2"/>
  <c r="H224" i="2"/>
  <c r="G224" i="2"/>
  <c r="F224" i="2"/>
  <c r="E224" i="2"/>
  <c r="D224" i="2"/>
  <c r="C224" i="2"/>
  <c r="P223" i="2"/>
  <c r="O223" i="2"/>
  <c r="N223" i="2"/>
  <c r="M223" i="2"/>
  <c r="L223" i="2"/>
  <c r="K223" i="2"/>
  <c r="J223" i="2"/>
  <c r="I223" i="2"/>
  <c r="H223" i="2"/>
  <c r="G223" i="2"/>
  <c r="F223" i="2"/>
  <c r="E223" i="2"/>
  <c r="D223" i="2"/>
  <c r="C223" i="2"/>
  <c r="P222" i="2"/>
  <c r="O222" i="2"/>
  <c r="N222" i="2"/>
  <c r="M222" i="2"/>
  <c r="L222" i="2"/>
  <c r="K222" i="2"/>
  <c r="J222" i="2"/>
  <c r="I222" i="2"/>
  <c r="H222" i="2"/>
  <c r="G222" i="2"/>
  <c r="F222" i="2"/>
  <c r="E222" i="2"/>
  <c r="D222" i="2"/>
  <c r="C222" i="2"/>
  <c r="P221" i="2"/>
  <c r="O221" i="2"/>
  <c r="N221" i="2"/>
  <c r="M221" i="2"/>
  <c r="L221" i="2"/>
  <c r="K221" i="2"/>
  <c r="J221" i="2"/>
  <c r="I221" i="2"/>
  <c r="H221" i="2"/>
  <c r="G221" i="2"/>
  <c r="F221" i="2"/>
  <c r="E221" i="2"/>
  <c r="D221" i="2"/>
  <c r="C221" i="2"/>
  <c r="P220" i="2"/>
  <c r="O220" i="2"/>
  <c r="N220" i="2"/>
  <c r="M220" i="2"/>
  <c r="L220" i="2"/>
  <c r="K220" i="2"/>
  <c r="J220" i="2"/>
  <c r="I220" i="2"/>
  <c r="H220" i="2"/>
  <c r="G220" i="2"/>
  <c r="F220" i="2"/>
  <c r="E220" i="2"/>
  <c r="D220" i="2"/>
  <c r="C220" i="2"/>
  <c r="P219" i="2"/>
  <c r="O219" i="2"/>
  <c r="N219" i="2"/>
  <c r="M219" i="2"/>
  <c r="L219" i="2"/>
  <c r="K219" i="2"/>
  <c r="J219" i="2"/>
  <c r="I219" i="2"/>
  <c r="H219" i="2"/>
  <c r="G219" i="2"/>
  <c r="F219" i="2"/>
  <c r="E219" i="2"/>
  <c r="D219" i="2"/>
  <c r="C219" i="2"/>
  <c r="P218" i="2"/>
  <c r="O218" i="2"/>
  <c r="N218" i="2"/>
  <c r="M218" i="2"/>
  <c r="L218" i="2"/>
  <c r="K218" i="2"/>
  <c r="J218" i="2"/>
  <c r="I218" i="2"/>
  <c r="H218" i="2"/>
  <c r="G218" i="2"/>
  <c r="F218" i="2"/>
  <c r="E218" i="2"/>
  <c r="D218" i="2"/>
  <c r="C218" i="2"/>
  <c r="P217" i="2"/>
  <c r="O217" i="2"/>
  <c r="N217" i="2"/>
  <c r="M217" i="2"/>
  <c r="L217" i="2"/>
  <c r="K217" i="2"/>
  <c r="J217" i="2"/>
  <c r="I217" i="2"/>
  <c r="H217" i="2"/>
  <c r="G217" i="2"/>
  <c r="F217" i="2"/>
  <c r="E217" i="2"/>
  <c r="D217" i="2"/>
  <c r="C217" i="2"/>
  <c r="P216" i="2"/>
  <c r="O216" i="2"/>
  <c r="N216" i="2"/>
  <c r="M216" i="2"/>
  <c r="L216" i="2"/>
  <c r="K216" i="2"/>
  <c r="J216" i="2"/>
  <c r="I216" i="2"/>
  <c r="H216" i="2"/>
  <c r="G216" i="2"/>
  <c r="F216" i="2"/>
  <c r="E216" i="2"/>
  <c r="D216" i="2"/>
  <c r="C216" i="2"/>
  <c r="P215" i="2"/>
  <c r="O215" i="2"/>
  <c r="N215" i="2"/>
  <c r="M215" i="2"/>
  <c r="L215" i="2"/>
  <c r="K215" i="2"/>
  <c r="J215" i="2"/>
  <c r="I215" i="2"/>
  <c r="H215" i="2"/>
  <c r="G215" i="2"/>
  <c r="F215" i="2"/>
  <c r="E215" i="2"/>
  <c r="D215" i="2"/>
  <c r="C215" i="2"/>
  <c r="P214" i="2"/>
  <c r="O214" i="2"/>
  <c r="N214" i="2"/>
  <c r="M214" i="2"/>
  <c r="L214" i="2"/>
  <c r="K214" i="2"/>
  <c r="J214" i="2"/>
  <c r="I214" i="2"/>
  <c r="H214" i="2"/>
  <c r="G214" i="2"/>
  <c r="F214" i="2"/>
  <c r="E214" i="2"/>
  <c r="D214" i="2"/>
  <c r="C214" i="2"/>
  <c r="P213" i="2"/>
  <c r="O213" i="2"/>
  <c r="N213" i="2"/>
  <c r="M213" i="2"/>
  <c r="L213" i="2"/>
  <c r="K213" i="2"/>
  <c r="J213" i="2"/>
  <c r="I213" i="2"/>
  <c r="H213" i="2"/>
  <c r="G213" i="2"/>
  <c r="F213" i="2"/>
  <c r="E213" i="2"/>
  <c r="D213" i="2"/>
  <c r="C213" i="2"/>
  <c r="P212" i="2"/>
  <c r="O212" i="2"/>
  <c r="N212" i="2"/>
  <c r="M212" i="2"/>
  <c r="L212" i="2"/>
  <c r="K212" i="2"/>
  <c r="J212" i="2"/>
  <c r="I212" i="2"/>
  <c r="H212" i="2"/>
  <c r="G212" i="2"/>
  <c r="F212" i="2"/>
  <c r="E212" i="2"/>
  <c r="D212" i="2"/>
  <c r="C212" i="2"/>
  <c r="P211" i="2"/>
  <c r="O211" i="2"/>
  <c r="N211" i="2"/>
  <c r="M211" i="2"/>
  <c r="L211" i="2"/>
  <c r="K211" i="2"/>
  <c r="J211" i="2"/>
  <c r="I211" i="2"/>
  <c r="H211" i="2"/>
  <c r="G211" i="2"/>
  <c r="F211" i="2"/>
  <c r="E211" i="2"/>
  <c r="D211" i="2"/>
  <c r="C211" i="2"/>
  <c r="P210" i="2"/>
  <c r="O210" i="2"/>
  <c r="N210" i="2"/>
  <c r="M210" i="2"/>
  <c r="L210" i="2"/>
  <c r="K210" i="2"/>
  <c r="J210" i="2"/>
  <c r="I210" i="2"/>
  <c r="H210" i="2"/>
  <c r="G210" i="2"/>
  <c r="F210" i="2"/>
  <c r="E210" i="2"/>
  <c r="D210" i="2"/>
  <c r="C210" i="2"/>
  <c r="P209" i="2"/>
  <c r="O209" i="2"/>
  <c r="N209" i="2"/>
  <c r="M209" i="2"/>
  <c r="L209" i="2"/>
  <c r="K209" i="2"/>
  <c r="J209" i="2"/>
  <c r="I209" i="2"/>
  <c r="H209" i="2"/>
  <c r="G209" i="2"/>
  <c r="F209" i="2"/>
  <c r="E209" i="2"/>
  <c r="D209" i="2"/>
  <c r="C209" i="2"/>
  <c r="P208" i="2"/>
  <c r="O208" i="2"/>
  <c r="N208" i="2"/>
  <c r="M208" i="2"/>
  <c r="L208" i="2"/>
  <c r="K208" i="2"/>
  <c r="J208" i="2"/>
  <c r="I208" i="2"/>
  <c r="H208" i="2"/>
  <c r="G208" i="2"/>
  <c r="F208" i="2"/>
  <c r="E208" i="2"/>
  <c r="D208" i="2"/>
  <c r="C208" i="2"/>
  <c r="P207" i="2"/>
  <c r="O207" i="2"/>
  <c r="N207" i="2"/>
  <c r="M207" i="2"/>
  <c r="L207" i="2"/>
  <c r="K207" i="2"/>
  <c r="J207" i="2"/>
  <c r="I207" i="2"/>
  <c r="H207" i="2"/>
  <c r="G207" i="2"/>
  <c r="F207" i="2"/>
  <c r="E207" i="2"/>
  <c r="D207" i="2"/>
  <c r="C207" i="2"/>
  <c r="P206" i="2"/>
  <c r="O206" i="2"/>
  <c r="N206" i="2"/>
  <c r="M206" i="2"/>
  <c r="L206" i="2"/>
  <c r="K206" i="2"/>
  <c r="J206" i="2"/>
  <c r="I206" i="2"/>
  <c r="H206" i="2"/>
  <c r="G206" i="2"/>
  <c r="F206" i="2"/>
  <c r="E206" i="2"/>
  <c r="D206" i="2"/>
  <c r="C206" i="2"/>
  <c r="P205" i="2"/>
  <c r="O205" i="2"/>
  <c r="N205" i="2"/>
  <c r="M205" i="2"/>
  <c r="L205" i="2"/>
  <c r="K205" i="2"/>
  <c r="J205" i="2"/>
  <c r="I205" i="2"/>
  <c r="H205" i="2"/>
  <c r="G205" i="2"/>
  <c r="F205" i="2"/>
  <c r="E205" i="2"/>
  <c r="D205" i="2"/>
  <c r="C205" i="2"/>
  <c r="P204" i="2"/>
  <c r="O204" i="2"/>
  <c r="N204" i="2"/>
  <c r="M204" i="2"/>
  <c r="L204" i="2"/>
  <c r="K204" i="2"/>
  <c r="J204" i="2"/>
  <c r="I204" i="2"/>
  <c r="H204" i="2"/>
  <c r="G204" i="2"/>
  <c r="F204" i="2"/>
  <c r="E204" i="2"/>
  <c r="D204" i="2"/>
  <c r="C204" i="2"/>
  <c r="P203" i="2"/>
  <c r="O203" i="2"/>
  <c r="N203" i="2"/>
  <c r="M203" i="2"/>
  <c r="L203" i="2"/>
  <c r="K203" i="2"/>
  <c r="J203" i="2"/>
  <c r="I203" i="2"/>
  <c r="H203" i="2"/>
  <c r="G203" i="2"/>
  <c r="F203" i="2"/>
  <c r="E203" i="2"/>
  <c r="D203" i="2"/>
  <c r="C203" i="2"/>
  <c r="P202" i="2"/>
  <c r="O202" i="2"/>
  <c r="N202" i="2"/>
  <c r="M202" i="2"/>
  <c r="L202" i="2"/>
  <c r="K202" i="2"/>
  <c r="J202" i="2"/>
  <c r="I202" i="2"/>
  <c r="H202" i="2"/>
  <c r="G202" i="2"/>
  <c r="F202" i="2"/>
  <c r="E202" i="2"/>
  <c r="D202" i="2"/>
  <c r="C202" i="2"/>
  <c r="P201" i="2"/>
  <c r="O201" i="2"/>
  <c r="N201" i="2"/>
  <c r="M201" i="2"/>
  <c r="L201" i="2"/>
  <c r="K201" i="2"/>
  <c r="J201" i="2"/>
  <c r="I201" i="2"/>
  <c r="H201" i="2"/>
  <c r="G201" i="2"/>
  <c r="F201" i="2"/>
  <c r="E201" i="2"/>
  <c r="D201" i="2"/>
  <c r="C201" i="2"/>
  <c r="P200" i="2"/>
  <c r="O200" i="2"/>
  <c r="N200" i="2"/>
  <c r="M200" i="2"/>
  <c r="L200" i="2"/>
  <c r="K200" i="2"/>
  <c r="J200" i="2"/>
  <c r="I200" i="2"/>
  <c r="H200" i="2"/>
  <c r="G200" i="2"/>
  <c r="F200" i="2"/>
  <c r="E200" i="2"/>
  <c r="D200" i="2"/>
  <c r="C200" i="2"/>
  <c r="P199" i="2"/>
  <c r="O199" i="2"/>
  <c r="N199" i="2"/>
  <c r="M199" i="2"/>
  <c r="L199" i="2"/>
  <c r="K199" i="2"/>
  <c r="J199" i="2"/>
  <c r="I199" i="2"/>
  <c r="H199" i="2"/>
  <c r="G199" i="2"/>
  <c r="F199" i="2"/>
  <c r="E199" i="2"/>
  <c r="D199" i="2"/>
  <c r="C199" i="2"/>
  <c r="P198" i="2"/>
  <c r="O198" i="2"/>
  <c r="N198" i="2"/>
  <c r="M198" i="2"/>
  <c r="L198" i="2"/>
  <c r="K198" i="2"/>
  <c r="J198" i="2"/>
  <c r="I198" i="2"/>
  <c r="H198" i="2"/>
  <c r="G198" i="2"/>
  <c r="F198" i="2"/>
  <c r="E198" i="2"/>
  <c r="D198" i="2"/>
  <c r="C198" i="2"/>
  <c r="P197" i="2"/>
  <c r="O197" i="2"/>
  <c r="N197" i="2"/>
  <c r="M197" i="2"/>
  <c r="L197" i="2"/>
  <c r="K197" i="2"/>
  <c r="J197" i="2"/>
  <c r="I197" i="2"/>
  <c r="H197" i="2"/>
  <c r="G197" i="2"/>
  <c r="F197" i="2"/>
  <c r="E197" i="2"/>
  <c r="D197" i="2"/>
  <c r="C197" i="2"/>
  <c r="P196" i="2"/>
  <c r="O196" i="2"/>
  <c r="N196" i="2"/>
  <c r="M196" i="2"/>
  <c r="L196" i="2"/>
  <c r="K196" i="2"/>
  <c r="J196" i="2"/>
  <c r="I196" i="2"/>
  <c r="H196" i="2"/>
  <c r="G196" i="2"/>
  <c r="F196" i="2"/>
  <c r="E196" i="2"/>
  <c r="D196" i="2"/>
  <c r="C196" i="2"/>
  <c r="P195" i="2"/>
  <c r="O195" i="2"/>
  <c r="N195" i="2"/>
  <c r="M195" i="2"/>
  <c r="L195" i="2"/>
  <c r="K195" i="2"/>
  <c r="J195" i="2"/>
  <c r="I195" i="2"/>
  <c r="H195" i="2"/>
  <c r="G195" i="2"/>
  <c r="F195" i="2"/>
  <c r="E195" i="2"/>
  <c r="D195" i="2"/>
  <c r="C195" i="2"/>
  <c r="P194" i="2"/>
  <c r="O194" i="2"/>
  <c r="N194" i="2"/>
  <c r="M194" i="2"/>
  <c r="L194" i="2"/>
  <c r="K194" i="2"/>
  <c r="J194" i="2"/>
  <c r="I194" i="2"/>
  <c r="H194" i="2"/>
  <c r="G194" i="2"/>
  <c r="F194" i="2"/>
  <c r="E194" i="2"/>
  <c r="D194" i="2"/>
  <c r="C194" i="2"/>
  <c r="P193" i="2"/>
  <c r="O193" i="2"/>
  <c r="N193" i="2"/>
  <c r="M193" i="2"/>
  <c r="L193" i="2"/>
  <c r="K193" i="2"/>
  <c r="J193" i="2"/>
  <c r="I193" i="2"/>
  <c r="H193" i="2"/>
  <c r="G193" i="2"/>
  <c r="F193" i="2"/>
  <c r="E193" i="2"/>
  <c r="D193" i="2"/>
  <c r="C193" i="2"/>
  <c r="P192" i="2"/>
  <c r="O192" i="2"/>
  <c r="N192" i="2"/>
  <c r="M192" i="2"/>
  <c r="L192" i="2"/>
  <c r="K192" i="2"/>
  <c r="J192" i="2"/>
  <c r="I192" i="2"/>
  <c r="H192" i="2"/>
  <c r="G192" i="2"/>
  <c r="F192" i="2"/>
  <c r="E192" i="2"/>
  <c r="D192" i="2"/>
  <c r="C192" i="2"/>
  <c r="P191" i="2"/>
  <c r="O191" i="2"/>
  <c r="N191" i="2"/>
  <c r="M191" i="2"/>
  <c r="L191" i="2"/>
  <c r="K191" i="2"/>
  <c r="J191" i="2"/>
  <c r="I191" i="2"/>
  <c r="H191" i="2"/>
  <c r="G191" i="2"/>
  <c r="F191" i="2"/>
  <c r="E191" i="2"/>
  <c r="D191" i="2"/>
  <c r="C191" i="2"/>
  <c r="P190" i="2"/>
  <c r="O190" i="2"/>
  <c r="N190" i="2"/>
  <c r="M190" i="2"/>
  <c r="L190" i="2"/>
  <c r="K190" i="2"/>
  <c r="J190" i="2"/>
  <c r="I190" i="2"/>
  <c r="H190" i="2"/>
  <c r="G190" i="2"/>
  <c r="F190" i="2"/>
  <c r="E190" i="2"/>
  <c r="D190" i="2"/>
  <c r="C190" i="2"/>
  <c r="P189" i="2"/>
  <c r="O189" i="2"/>
  <c r="N189" i="2"/>
  <c r="M189" i="2"/>
  <c r="L189" i="2"/>
  <c r="K189" i="2"/>
  <c r="J189" i="2"/>
  <c r="I189" i="2"/>
  <c r="H189" i="2"/>
  <c r="G189" i="2"/>
  <c r="F189" i="2"/>
  <c r="E189" i="2"/>
  <c r="D189" i="2"/>
  <c r="C189" i="2"/>
  <c r="P188" i="2"/>
  <c r="O188" i="2"/>
  <c r="N188" i="2"/>
  <c r="M188" i="2"/>
  <c r="L188" i="2"/>
  <c r="K188" i="2"/>
  <c r="J188" i="2"/>
  <c r="I188" i="2"/>
  <c r="H188" i="2"/>
  <c r="G188" i="2"/>
  <c r="F188" i="2"/>
  <c r="E188" i="2"/>
  <c r="D188" i="2"/>
  <c r="C188" i="2"/>
  <c r="P187" i="2"/>
  <c r="O187" i="2"/>
  <c r="N187" i="2"/>
  <c r="M187" i="2"/>
  <c r="L187" i="2"/>
  <c r="K187" i="2"/>
  <c r="J187" i="2"/>
  <c r="I187" i="2"/>
  <c r="H187" i="2"/>
  <c r="G187" i="2"/>
  <c r="F187" i="2"/>
  <c r="E187" i="2"/>
  <c r="D187" i="2"/>
  <c r="C187" i="2"/>
  <c r="P186" i="2"/>
  <c r="O186" i="2"/>
  <c r="N186" i="2"/>
  <c r="M186" i="2"/>
  <c r="L186" i="2"/>
  <c r="K186" i="2"/>
  <c r="J186" i="2"/>
  <c r="I186" i="2"/>
  <c r="H186" i="2"/>
  <c r="G186" i="2"/>
  <c r="F186" i="2"/>
  <c r="E186" i="2"/>
  <c r="D186" i="2"/>
  <c r="C186" i="2"/>
  <c r="P185" i="2"/>
  <c r="O185" i="2"/>
  <c r="N185" i="2"/>
  <c r="M185" i="2"/>
  <c r="L185" i="2"/>
  <c r="K185" i="2"/>
  <c r="J185" i="2"/>
  <c r="I185" i="2"/>
  <c r="H185" i="2"/>
  <c r="G185" i="2"/>
  <c r="F185" i="2"/>
  <c r="E185" i="2"/>
  <c r="D185" i="2"/>
  <c r="C185" i="2"/>
  <c r="P184" i="2"/>
  <c r="O184" i="2"/>
  <c r="N184" i="2"/>
  <c r="M184" i="2"/>
  <c r="L184" i="2"/>
  <c r="K184" i="2"/>
  <c r="J184" i="2"/>
  <c r="I184" i="2"/>
  <c r="H184" i="2"/>
  <c r="G184" i="2"/>
  <c r="F184" i="2"/>
  <c r="E184" i="2"/>
  <c r="D184" i="2"/>
  <c r="C184" i="2"/>
  <c r="P183" i="2"/>
  <c r="O183" i="2"/>
  <c r="N183" i="2"/>
  <c r="M183" i="2"/>
  <c r="L183" i="2"/>
  <c r="K183" i="2"/>
  <c r="J183" i="2"/>
  <c r="I183" i="2"/>
  <c r="H183" i="2"/>
  <c r="G183" i="2"/>
  <c r="F183" i="2"/>
  <c r="E183" i="2"/>
  <c r="D183" i="2"/>
  <c r="C183" i="2"/>
  <c r="P182" i="2"/>
  <c r="O182" i="2"/>
  <c r="N182" i="2"/>
  <c r="M182" i="2"/>
  <c r="L182" i="2"/>
  <c r="K182" i="2"/>
  <c r="J182" i="2"/>
  <c r="I182" i="2"/>
  <c r="H182" i="2"/>
  <c r="G182" i="2"/>
  <c r="F182" i="2"/>
  <c r="E182" i="2"/>
  <c r="D182" i="2"/>
  <c r="C182" i="2"/>
  <c r="P181" i="2"/>
  <c r="O181" i="2"/>
  <c r="N181" i="2"/>
  <c r="M181" i="2"/>
  <c r="L181" i="2"/>
  <c r="K181" i="2"/>
  <c r="J181" i="2"/>
  <c r="I181" i="2"/>
  <c r="H181" i="2"/>
  <c r="G181" i="2"/>
  <c r="F181" i="2"/>
  <c r="E181" i="2"/>
  <c r="D181" i="2"/>
  <c r="C181" i="2"/>
  <c r="P180" i="2"/>
  <c r="O180" i="2"/>
  <c r="N180" i="2"/>
  <c r="M180" i="2"/>
  <c r="L180" i="2"/>
  <c r="K180" i="2"/>
  <c r="J180" i="2"/>
  <c r="I180" i="2"/>
  <c r="H180" i="2"/>
  <c r="G180" i="2"/>
  <c r="F180" i="2"/>
  <c r="E180" i="2"/>
  <c r="D180" i="2"/>
  <c r="C180" i="2"/>
  <c r="P179" i="2"/>
  <c r="O179" i="2"/>
  <c r="N179" i="2"/>
  <c r="M179" i="2"/>
  <c r="L179" i="2"/>
  <c r="K179" i="2"/>
  <c r="J179" i="2"/>
  <c r="I179" i="2"/>
  <c r="H179" i="2"/>
  <c r="G179" i="2"/>
  <c r="F179" i="2"/>
  <c r="E179" i="2"/>
  <c r="D179" i="2"/>
  <c r="C179" i="2"/>
  <c r="P178" i="2"/>
  <c r="O178" i="2"/>
  <c r="N178" i="2"/>
  <c r="M178" i="2"/>
  <c r="L178" i="2"/>
  <c r="K178" i="2"/>
  <c r="J178" i="2"/>
  <c r="I178" i="2"/>
  <c r="H178" i="2"/>
  <c r="G178" i="2"/>
  <c r="F178" i="2"/>
  <c r="E178" i="2"/>
  <c r="D178" i="2"/>
  <c r="C178" i="2"/>
  <c r="P177" i="2"/>
  <c r="O177" i="2"/>
  <c r="N177" i="2"/>
  <c r="M177" i="2"/>
  <c r="L177" i="2"/>
  <c r="K177" i="2"/>
  <c r="J177" i="2"/>
  <c r="I177" i="2"/>
  <c r="H177" i="2"/>
  <c r="G177" i="2"/>
  <c r="F177" i="2"/>
  <c r="E177" i="2"/>
  <c r="D177" i="2"/>
  <c r="C177" i="2"/>
  <c r="P176" i="2"/>
  <c r="O176" i="2"/>
  <c r="N176" i="2"/>
  <c r="M176" i="2"/>
  <c r="L176" i="2"/>
  <c r="K176" i="2"/>
  <c r="J176" i="2"/>
  <c r="I176" i="2"/>
  <c r="H176" i="2"/>
  <c r="G176" i="2"/>
  <c r="F176" i="2"/>
  <c r="E176" i="2"/>
  <c r="D176" i="2"/>
  <c r="C176" i="2"/>
  <c r="P175" i="2"/>
  <c r="O175" i="2"/>
  <c r="N175" i="2"/>
  <c r="M175" i="2"/>
  <c r="L175" i="2"/>
  <c r="K175" i="2"/>
  <c r="J175" i="2"/>
  <c r="I175" i="2"/>
  <c r="H175" i="2"/>
  <c r="G175" i="2"/>
  <c r="F175" i="2"/>
  <c r="E175" i="2"/>
  <c r="D175" i="2"/>
  <c r="C175" i="2"/>
  <c r="P174" i="2"/>
  <c r="O174" i="2"/>
  <c r="N174" i="2"/>
  <c r="M174" i="2"/>
  <c r="L174" i="2"/>
  <c r="K174" i="2"/>
  <c r="J174" i="2"/>
  <c r="I174" i="2"/>
  <c r="H174" i="2"/>
  <c r="G174" i="2"/>
  <c r="F174" i="2"/>
  <c r="E174" i="2"/>
  <c r="D174" i="2"/>
  <c r="C174" i="2"/>
  <c r="P173" i="2"/>
  <c r="O173" i="2"/>
  <c r="N173" i="2"/>
  <c r="M173" i="2"/>
  <c r="L173" i="2"/>
  <c r="K173" i="2"/>
  <c r="J173" i="2"/>
  <c r="I173" i="2"/>
  <c r="H173" i="2"/>
  <c r="G173" i="2"/>
  <c r="F173" i="2"/>
  <c r="E173" i="2"/>
  <c r="D173" i="2"/>
  <c r="C173" i="2"/>
  <c r="P172" i="2"/>
  <c r="O172" i="2"/>
  <c r="N172" i="2"/>
  <c r="M172" i="2"/>
  <c r="L172" i="2"/>
  <c r="K172" i="2"/>
  <c r="J172" i="2"/>
  <c r="I172" i="2"/>
  <c r="H172" i="2"/>
  <c r="G172" i="2"/>
  <c r="F172" i="2"/>
  <c r="E172" i="2"/>
  <c r="D172" i="2"/>
  <c r="C172" i="2"/>
  <c r="P171" i="2"/>
  <c r="O171" i="2"/>
  <c r="N171" i="2"/>
  <c r="M171" i="2"/>
  <c r="L171" i="2"/>
  <c r="K171" i="2"/>
  <c r="J171" i="2"/>
  <c r="I171" i="2"/>
  <c r="H171" i="2"/>
  <c r="G171" i="2"/>
  <c r="F171" i="2"/>
  <c r="E171" i="2"/>
  <c r="D171" i="2"/>
  <c r="C171" i="2"/>
  <c r="P170" i="2"/>
  <c r="O170" i="2"/>
  <c r="N170" i="2"/>
  <c r="M170" i="2"/>
  <c r="L170" i="2"/>
  <c r="K170" i="2"/>
  <c r="J170" i="2"/>
  <c r="I170" i="2"/>
  <c r="H170" i="2"/>
  <c r="G170" i="2"/>
  <c r="F170" i="2"/>
  <c r="E170" i="2"/>
  <c r="D170" i="2"/>
  <c r="C170" i="2"/>
  <c r="P169" i="2"/>
  <c r="O169" i="2"/>
  <c r="N169" i="2"/>
  <c r="M169" i="2"/>
  <c r="L169" i="2"/>
  <c r="K169" i="2"/>
  <c r="J169" i="2"/>
  <c r="I169" i="2"/>
  <c r="H169" i="2"/>
  <c r="G169" i="2"/>
  <c r="F169" i="2"/>
  <c r="E169" i="2"/>
  <c r="D169" i="2"/>
  <c r="C169" i="2"/>
  <c r="P168" i="2"/>
  <c r="O168" i="2"/>
  <c r="N168" i="2"/>
  <c r="M168" i="2"/>
  <c r="L168" i="2"/>
  <c r="K168" i="2"/>
  <c r="J168" i="2"/>
  <c r="I168" i="2"/>
  <c r="H168" i="2"/>
  <c r="G168" i="2"/>
  <c r="F168" i="2"/>
  <c r="E168" i="2"/>
  <c r="D168" i="2"/>
  <c r="C168" i="2"/>
  <c r="P167" i="2"/>
  <c r="O167" i="2"/>
  <c r="N167" i="2"/>
  <c r="M167" i="2"/>
  <c r="L167" i="2"/>
  <c r="K167" i="2"/>
  <c r="J167" i="2"/>
  <c r="I167" i="2"/>
  <c r="H167" i="2"/>
  <c r="G167" i="2"/>
  <c r="F167" i="2"/>
  <c r="E167" i="2"/>
  <c r="D167" i="2"/>
  <c r="C167" i="2"/>
  <c r="P166" i="2"/>
  <c r="O166" i="2"/>
  <c r="N166" i="2"/>
  <c r="M166" i="2"/>
  <c r="L166" i="2"/>
  <c r="K166" i="2"/>
  <c r="J166" i="2"/>
  <c r="I166" i="2"/>
  <c r="H166" i="2"/>
  <c r="G166" i="2"/>
  <c r="F166" i="2"/>
  <c r="E166" i="2"/>
  <c r="D166" i="2"/>
  <c r="C166" i="2"/>
  <c r="P165" i="2"/>
  <c r="O165" i="2"/>
  <c r="N165" i="2"/>
  <c r="M165" i="2"/>
  <c r="L165" i="2"/>
  <c r="K165" i="2"/>
  <c r="J165" i="2"/>
  <c r="I165" i="2"/>
  <c r="H165" i="2"/>
  <c r="G165" i="2"/>
  <c r="F165" i="2"/>
  <c r="E165" i="2"/>
  <c r="D165" i="2"/>
  <c r="C165" i="2"/>
  <c r="P164" i="2"/>
  <c r="O164" i="2"/>
  <c r="N164" i="2"/>
  <c r="M164" i="2"/>
  <c r="L164" i="2"/>
  <c r="K164" i="2"/>
  <c r="J164" i="2"/>
  <c r="I164" i="2"/>
  <c r="H164" i="2"/>
  <c r="G164" i="2"/>
  <c r="F164" i="2"/>
  <c r="E164" i="2"/>
  <c r="D164" i="2"/>
  <c r="C164" i="2"/>
  <c r="P163" i="2"/>
  <c r="O163" i="2"/>
  <c r="N163" i="2"/>
  <c r="M163" i="2"/>
  <c r="L163" i="2"/>
  <c r="K163" i="2"/>
  <c r="J163" i="2"/>
  <c r="I163" i="2"/>
  <c r="H163" i="2"/>
  <c r="G163" i="2"/>
  <c r="F163" i="2"/>
  <c r="E163" i="2"/>
  <c r="D163" i="2"/>
  <c r="C163" i="2"/>
  <c r="P162" i="2"/>
  <c r="O162" i="2"/>
  <c r="N162" i="2"/>
  <c r="M162" i="2"/>
  <c r="L162" i="2"/>
  <c r="K162" i="2"/>
  <c r="J162" i="2"/>
  <c r="I162" i="2"/>
  <c r="H162" i="2"/>
  <c r="G162" i="2"/>
  <c r="F162" i="2"/>
  <c r="E162" i="2"/>
  <c r="D162" i="2"/>
  <c r="C162" i="2"/>
  <c r="P161" i="2"/>
  <c r="O161" i="2"/>
  <c r="N161" i="2"/>
  <c r="M161" i="2"/>
  <c r="L161" i="2"/>
  <c r="K161" i="2"/>
  <c r="J161" i="2"/>
  <c r="I161" i="2"/>
  <c r="H161" i="2"/>
  <c r="G161" i="2"/>
  <c r="F161" i="2"/>
  <c r="E161" i="2"/>
  <c r="D161" i="2"/>
  <c r="C161" i="2"/>
  <c r="P160" i="2"/>
  <c r="O160" i="2"/>
  <c r="N160" i="2"/>
  <c r="M160" i="2"/>
  <c r="L160" i="2"/>
  <c r="K160" i="2"/>
  <c r="J160" i="2"/>
  <c r="I160" i="2"/>
  <c r="H160" i="2"/>
  <c r="G160" i="2"/>
  <c r="F160" i="2"/>
  <c r="E160" i="2"/>
  <c r="D160" i="2"/>
  <c r="C160" i="2"/>
  <c r="P159" i="2"/>
  <c r="O159" i="2"/>
  <c r="N159" i="2"/>
  <c r="M159" i="2"/>
  <c r="L159" i="2"/>
  <c r="K159" i="2"/>
  <c r="J159" i="2"/>
  <c r="I159" i="2"/>
  <c r="H159" i="2"/>
  <c r="G159" i="2"/>
  <c r="F159" i="2"/>
  <c r="E159" i="2"/>
  <c r="D159" i="2"/>
  <c r="C159" i="2"/>
  <c r="P158" i="2"/>
  <c r="O158" i="2"/>
  <c r="N158" i="2"/>
  <c r="M158" i="2"/>
  <c r="L158" i="2"/>
  <c r="K158" i="2"/>
  <c r="J158" i="2"/>
  <c r="I158" i="2"/>
  <c r="H158" i="2"/>
  <c r="G158" i="2"/>
  <c r="F158" i="2"/>
  <c r="E158" i="2"/>
  <c r="D158" i="2"/>
  <c r="C158" i="2"/>
  <c r="P157" i="2"/>
  <c r="O157" i="2"/>
  <c r="N157" i="2"/>
  <c r="M157" i="2"/>
  <c r="L157" i="2"/>
  <c r="K157" i="2"/>
  <c r="J157" i="2"/>
  <c r="I157" i="2"/>
  <c r="H157" i="2"/>
  <c r="G157" i="2"/>
  <c r="F157" i="2"/>
  <c r="E157" i="2"/>
  <c r="D157" i="2"/>
  <c r="C157" i="2"/>
  <c r="P156" i="2"/>
  <c r="O156" i="2"/>
  <c r="N156" i="2"/>
  <c r="M156" i="2"/>
  <c r="L156" i="2"/>
  <c r="K156" i="2"/>
  <c r="J156" i="2"/>
  <c r="I156" i="2"/>
  <c r="H156" i="2"/>
  <c r="G156" i="2"/>
  <c r="F156" i="2"/>
  <c r="E156" i="2"/>
  <c r="D156" i="2"/>
  <c r="C156" i="2"/>
  <c r="P155" i="2"/>
  <c r="O155" i="2"/>
  <c r="N155" i="2"/>
  <c r="M155" i="2"/>
  <c r="L155" i="2"/>
  <c r="K155" i="2"/>
  <c r="J155" i="2"/>
  <c r="I155" i="2"/>
  <c r="H155" i="2"/>
  <c r="G155" i="2"/>
  <c r="F155" i="2"/>
  <c r="E155" i="2"/>
  <c r="D155" i="2"/>
  <c r="C155" i="2"/>
  <c r="P154" i="2"/>
  <c r="O154" i="2"/>
  <c r="N154" i="2"/>
  <c r="M154" i="2"/>
  <c r="L154" i="2"/>
  <c r="K154" i="2"/>
  <c r="J154" i="2"/>
  <c r="I154" i="2"/>
  <c r="H154" i="2"/>
  <c r="G154" i="2"/>
  <c r="F154" i="2"/>
  <c r="E154" i="2"/>
  <c r="D154" i="2"/>
  <c r="C154" i="2"/>
  <c r="P153" i="2"/>
  <c r="O153" i="2"/>
  <c r="N153" i="2"/>
  <c r="M153" i="2"/>
  <c r="L153" i="2"/>
  <c r="K153" i="2"/>
  <c r="J153" i="2"/>
  <c r="I153" i="2"/>
  <c r="H153" i="2"/>
  <c r="G153" i="2"/>
  <c r="F153" i="2"/>
  <c r="E153" i="2"/>
  <c r="D153" i="2"/>
  <c r="C153" i="2"/>
  <c r="P152" i="2"/>
  <c r="O152" i="2"/>
  <c r="N152" i="2"/>
  <c r="M152" i="2"/>
  <c r="L152" i="2"/>
  <c r="K152" i="2"/>
  <c r="J152" i="2"/>
  <c r="I152" i="2"/>
  <c r="H152" i="2"/>
  <c r="G152" i="2"/>
  <c r="F152" i="2"/>
  <c r="E152" i="2"/>
  <c r="D152" i="2"/>
  <c r="C152" i="2"/>
  <c r="P151" i="2"/>
  <c r="O151" i="2"/>
  <c r="N151" i="2"/>
  <c r="M151" i="2"/>
  <c r="L151" i="2"/>
  <c r="K151" i="2"/>
  <c r="J151" i="2"/>
  <c r="I151" i="2"/>
  <c r="H151" i="2"/>
  <c r="G151" i="2"/>
  <c r="F151" i="2"/>
  <c r="E151" i="2"/>
  <c r="D151" i="2"/>
  <c r="C151" i="2"/>
  <c r="P150" i="2"/>
  <c r="O150" i="2"/>
  <c r="N150" i="2"/>
  <c r="M150" i="2"/>
  <c r="L150" i="2"/>
  <c r="K150" i="2"/>
  <c r="J150" i="2"/>
  <c r="I150" i="2"/>
  <c r="H150" i="2"/>
  <c r="G150" i="2"/>
  <c r="F150" i="2"/>
  <c r="E150" i="2"/>
  <c r="D150" i="2"/>
  <c r="C150" i="2"/>
  <c r="P149" i="2"/>
  <c r="O149" i="2"/>
  <c r="N149" i="2"/>
  <c r="M149" i="2"/>
  <c r="L149" i="2"/>
  <c r="K149" i="2"/>
  <c r="J149" i="2"/>
  <c r="I149" i="2"/>
  <c r="H149" i="2"/>
  <c r="G149" i="2"/>
  <c r="F149" i="2"/>
  <c r="E149" i="2"/>
  <c r="D149" i="2"/>
  <c r="C149" i="2"/>
  <c r="P148" i="2"/>
  <c r="O148" i="2"/>
  <c r="N148" i="2"/>
  <c r="M148" i="2"/>
  <c r="L148" i="2"/>
  <c r="K148" i="2"/>
  <c r="J148" i="2"/>
  <c r="I148" i="2"/>
  <c r="H148" i="2"/>
  <c r="G148" i="2"/>
  <c r="F148" i="2"/>
  <c r="E148" i="2"/>
  <c r="D148" i="2"/>
  <c r="C148" i="2"/>
  <c r="P147" i="2"/>
  <c r="O147" i="2"/>
  <c r="N147" i="2"/>
  <c r="M147" i="2"/>
  <c r="L147" i="2"/>
  <c r="K147" i="2"/>
  <c r="J147" i="2"/>
  <c r="I147" i="2"/>
  <c r="H147" i="2"/>
  <c r="G147" i="2"/>
  <c r="F147" i="2"/>
  <c r="E147" i="2"/>
  <c r="D147" i="2"/>
  <c r="C147" i="2"/>
  <c r="P146" i="2"/>
  <c r="O146" i="2"/>
  <c r="N146" i="2"/>
  <c r="M146" i="2"/>
  <c r="L146" i="2"/>
  <c r="K146" i="2"/>
  <c r="J146" i="2"/>
  <c r="I146" i="2"/>
  <c r="H146" i="2"/>
  <c r="G146" i="2"/>
  <c r="F146" i="2"/>
  <c r="E146" i="2"/>
  <c r="D146" i="2"/>
  <c r="C146" i="2"/>
  <c r="P145" i="2"/>
  <c r="O145" i="2"/>
  <c r="N145" i="2"/>
  <c r="M145" i="2"/>
  <c r="L145" i="2"/>
  <c r="K145" i="2"/>
  <c r="J145" i="2"/>
  <c r="I145" i="2"/>
  <c r="H145" i="2"/>
  <c r="G145" i="2"/>
  <c r="F145" i="2"/>
  <c r="E145" i="2"/>
  <c r="D145" i="2"/>
  <c r="C145" i="2"/>
  <c r="P144" i="2"/>
  <c r="O144" i="2"/>
  <c r="N144" i="2"/>
  <c r="M144" i="2"/>
  <c r="L144" i="2"/>
  <c r="K144" i="2"/>
  <c r="J144" i="2"/>
  <c r="I144" i="2"/>
  <c r="H144" i="2"/>
  <c r="G144" i="2"/>
  <c r="F144" i="2"/>
  <c r="E144" i="2"/>
  <c r="D144" i="2"/>
  <c r="C144" i="2"/>
  <c r="P143" i="2"/>
  <c r="O143" i="2"/>
  <c r="N143" i="2"/>
  <c r="M143" i="2"/>
  <c r="L143" i="2"/>
  <c r="K143" i="2"/>
  <c r="J143" i="2"/>
  <c r="I143" i="2"/>
  <c r="H143" i="2"/>
  <c r="G143" i="2"/>
  <c r="F143" i="2"/>
  <c r="E143" i="2"/>
  <c r="D143" i="2"/>
  <c r="C143" i="2"/>
  <c r="P142" i="2"/>
  <c r="O142" i="2"/>
  <c r="N142" i="2"/>
  <c r="M142" i="2"/>
  <c r="L142" i="2"/>
  <c r="K142" i="2"/>
  <c r="J142" i="2"/>
  <c r="I142" i="2"/>
  <c r="H142" i="2"/>
  <c r="G142" i="2"/>
  <c r="F142" i="2"/>
  <c r="E142" i="2"/>
  <c r="D142" i="2"/>
  <c r="C142" i="2"/>
  <c r="P141" i="2"/>
  <c r="O141" i="2"/>
  <c r="N141" i="2"/>
  <c r="M141" i="2"/>
  <c r="L141" i="2"/>
  <c r="K141" i="2"/>
  <c r="J141" i="2"/>
  <c r="I141" i="2"/>
  <c r="H141" i="2"/>
  <c r="G141" i="2"/>
  <c r="F141" i="2"/>
  <c r="E141" i="2"/>
  <c r="D141" i="2"/>
  <c r="C141" i="2"/>
  <c r="P140" i="2"/>
  <c r="O140" i="2"/>
  <c r="N140" i="2"/>
  <c r="M140" i="2"/>
  <c r="L140" i="2"/>
  <c r="K140" i="2"/>
  <c r="J140" i="2"/>
  <c r="I140" i="2"/>
  <c r="H140" i="2"/>
  <c r="G140" i="2"/>
  <c r="F140" i="2"/>
  <c r="E140" i="2"/>
  <c r="D140" i="2"/>
  <c r="C140" i="2"/>
  <c r="P139" i="2"/>
  <c r="O139" i="2"/>
  <c r="N139" i="2"/>
  <c r="M139" i="2"/>
  <c r="L139" i="2"/>
  <c r="K139" i="2"/>
  <c r="J139" i="2"/>
  <c r="I139" i="2"/>
  <c r="H139" i="2"/>
  <c r="G139" i="2"/>
  <c r="F139" i="2"/>
  <c r="E139" i="2"/>
  <c r="D139" i="2"/>
  <c r="C139" i="2"/>
  <c r="P138" i="2"/>
  <c r="O138" i="2"/>
  <c r="N138" i="2"/>
  <c r="M138" i="2"/>
  <c r="L138" i="2"/>
  <c r="K138" i="2"/>
  <c r="J138" i="2"/>
  <c r="I138" i="2"/>
  <c r="H138" i="2"/>
  <c r="G138" i="2"/>
  <c r="F138" i="2"/>
  <c r="E138" i="2"/>
  <c r="D138" i="2"/>
  <c r="C138" i="2"/>
  <c r="P137" i="2"/>
  <c r="O137" i="2"/>
  <c r="N137" i="2"/>
  <c r="M137" i="2"/>
  <c r="L137" i="2"/>
  <c r="K137" i="2"/>
  <c r="J137" i="2"/>
  <c r="I137" i="2"/>
  <c r="H137" i="2"/>
  <c r="G137" i="2"/>
  <c r="F137" i="2"/>
  <c r="E137" i="2"/>
  <c r="D137" i="2"/>
  <c r="C137" i="2"/>
  <c r="P136" i="2"/>
  <c r="O136" i="2"/>
  <c r="N136" i="2"/>
  <c r="M136" i="2"/>
  <c r="L136" i="2"/>
  <c r="K136" i="2"/>
  <c r="J136" i="2"/>
  <c r="I136" i="2"/>
  <c r="H136" i="2"/>
  <c r="G136" i="2"/>
  <c r="F136" i="2"/>
  <c r="E136" i="2"/>
  <c r="D136" i="2"/>
  <c r="C136" i="2"/>
  <c r="P135" i="2"/>
  <c r="O135" i="2"/>
  <c r="N135" i="2"/>
  <c r="M135" i="2"/>
  <c r="L135" i="2"/>
  <c r="K135" i="2"/>
  <c r="J135" i="2"/>
  <c r="I135" i="2"/>
  <c r="H135" i="2"/>
  <c r="G135" i="2"/>
  <c r="F135" i="2"/>
  <c r="E135" i="2"/>
  <c r="D135" i="2"/>
  <c r="C135" i="2"/>
  <c r="P134" i="2"/>
  <c r="O134" i="2"/>
  <c r="N134" i="2"/>
  <c r="M134" i="2"/>
  <c r="L134" i="2"/>
  <c r="K134" i="2"/>
  <c r="J134" i="2"/>
  <c r="I134" i="2"/>
  <c r="H134" i="2"/>
  <c r="G134" i="2"/>
  <c r="F134" i="2"/>
  <c r="E134" i="2"/>
  <c r="D134" i="2"/>
  <c r="C134" i="2"/>
  <c r="P133" i="2"/>
  <c r="O133" i="2"/>
  <c r="N133" i="2"/>
  <c r="M133" i="2"/>
  <c r="L133" i="2"/>
  <c r="K133" i="2"/>
  <c r="J133" i="2"/>
  <c r="I133" i="2"/>
  <c r="H133" i="2"/>
  <c r="G133" i="2"/>
  <c r="F133" i="2"/>
  <c r="E133" i="2"/>
  <c r="D133" i="2"/>
  <c r="C133" i="2"/>
  <c r="P132" i="2"/>
  <c r="O132" i="2"/>
  <c r="N132" i="2"/>
  <c r="M132" i="2"/>
  <c r="L132" i="2"/>
  <c r="K132" i="2"/>
  <c r="J132" i="2"/>
  <c r="I132" i="2"/>
  <c r="H132" i="2"/>
  <c r="G132" i="2"/>
  <c r="F132" i="2"/>
  <c r="E132" i="2"/>
  <c r="D132" i="2"/>
  <c r="C132" i="2"/>
  <c r="P131" i="2"/>
  <c r="O131" i="2"/>
  <c r="N131" i="2"/>
  <c r="M131" i="2"/>
  <c r="L131" i="2"/>
  <c r="K131" i="2"/>
  <c r="J131" i="2"/>
  <c r="I131" i="2"/>
  <c r="H131" i="2"/>
  <c r="G131" i="2"/>
  <c r="F131" i="2"/>
  <c r="E131" i="2"/>
  <c r="D131" i="2"/>
  <c r="C131" i="2"/>
  <c r="P130" i="2"/>
  <c r="O130" i="2"/>
  <c r="N130" i="2"/>
  <c r="M130" i="2"/>
  <c r="L130" i="2"/>
  <c r="K130" i="2"/>
  <c r="J130" i="2"/>
  <c r="I130" i="2"/>
  <c r="H130" i="2"/>
  <c r="G130" i="2"/>
  <c r="F130" i="2"/>
  <c r="E130" i="2"/>
  <c r="D130" i="2"/>
  <c r="C130" i="2"/>
  <c r="P129" i="2"/>
  <c r="O129" i="2"/>
  <c r="N129" i="2"/>
  <c r="M129" i="2"/>
  <c r="L129" i="2"/>
  <c r="K129" i="2"/>
  <c r="J129" i="2"/>
  <c r="I129" i="2"/>
  <c r="H129" i="2"/>
  <c r="G129" i="2"/>
  <c r="F129" i="2"/>
  <c r="E129" i="2"/>
  <c r="D129" i="2"/>
  <c r="C129" i="2"/>
  <c r="P128" i="2"/>
  <c r="O128" i="2"/>
  <c r="N128" i="2"/>
  <c r="M128" i="2"/>
  <c r="L128" i="2"/>
  <c r="K128" i="2"/>
  <c r="J128" i="2"/>
  <c r="I128" i="2"/>
  <c r="H128" i="2"/>
  <c r="G128" i="2"/>
  <c r="F128" i="2"/>
  <c r="E128" i="2"/>
  <c r="D128" i="2"/>
  <c r="C128" i="2"/>
  <c r="P127" i="2"/>
  <c r="O127" i="2"/>
  <c r="N127" i="2"/>
  <c r="M127" i="2"/>
  <c r="L127" i="2"/>
  <c r="K127" i="2"/>
  <c r="J127" i="2"/>
  <c r="I127" i="2"/>
  <c r="H127" i="2"/>
  <c r="G127" i="2"/>
  <c r="F127" i="2"/>
  <c r="E127" i="2"/>
  <c r="D127" i="2"/>
  <c r="C127" i="2"/>
  <c r="P126" i="2"/>
  <c r="O126" i="2"/>
  <c r="N126" i="2"/>
  <c r="M126" i="2"/>
  <c r="L126" i="2"/>
  <c r="K126" i="2"/>
  <c r="J126" i="2"/>
  <c r="I126" i="2"/>
  <c r="H126" i="2"/>
  <c r="G126" i="2"/>
  <c r="F126" i="2"/>
  <c r="E126" i="2"/>
  <c r="D126" i="2"/>
  <c r="C126" i="2"/>
  <c r="P125" i="2"/>
  <c r="O125" i="2"/>
  <c r="N125" i="2"/>
  <c r="M125" i="2"/>
  <c r="L125" i="2"/>
  <c r="K125" i="2"/>
  <c r="J125" i="2"/>
  <c r="I125" i="2"/>
  <c r="H125" i="2"/>
  <c r="G125" i="2"/>
  <c r="F125" i="2"/>
  <c r="E125" i="2"/>
  <c r="D125" i="2"/>
  <c r="C125" i="2"/>
  <c r="P124" i="2"/>
  <c r="O124" i="2"/>
  <c r="N124" i="2"/>
  <c r="M124" i="2"/>
  <c r="L124" i="2"/>
  <c r="K124" i="2"/>
  <c r="J124" i="2"/>
  <c r="I124" i="2"/>
  <c r="H124" i="2"/>
  <c r="G124" i="2"/>
  <c r="F124" i="2"/>
  <c r="E124" i="2"/>
  <c r="D124" i="2"/>
  <c r="C124" i="2"/>
  <c r="P123" i="2"/>
  <c r="O123" i="2"/>
  <c r="N123" i="2"/>
  <c r="M123" i="2"/>
  <c r="L123" i="2"/>
  <c r="K123" i="2"/>
  <c r="J123" i="2"/>
  <c r="I123" i="2"/>
  <c r="H123" i="2"/>
  <c r="G123" i="2"/>
  <c r="F123" i="2"/>
  <c r="E123" i="2"/>
  <c r="D123" i="2"/>
  <c r="C123" i="2"/>
  <c r="P122" i="2"/>
  <c r="O122" i="2"/>
  <c r="N122" i="2"/>
  <c r="M122" i="2"/>
  <c r="L122" i="2"/>
  <c r="K122" i="2"/>
  <c r="J122" i="2"/>
  <c r="I122" i="2"/>
  <c r="H122" i="2"/>
  <c r="G122" i="2"/>
  <c r="F122" i="2"/>
  <c r="E122" i="2"/>
  <c r="D122" i="2"/>
  <c r="C122" i="2"/>
  <c r="P121" i="2"/>
  <c r="O121" i="2"/>
  <c r="N121" i="2"/>
  <c r="M121" i="2"/>
  <c r="L121" i="2"/>
  <c r="K121" i="2"/>
  <c r="J121" i="2"/>
  <c r="I121" i="2"/>
  <c r="H121" i="2"/>
  <c r="G121" i="2"/>
  <c r="F121" i="2"/>
  <c r="E121" i="2"/>
  <c r="D121" i="2"/>
  <c r="C121" i="2"/>
  <c r="P120" i="2"/>
  <c r="O120" i="2"/>
  <c r="N120" i="2"/>
  <c r="M120" i="2"/>
  <c r="L120" i="2"/>
  <c r="K120" i="2"/>
  <c r="J120" i="2"/>
  <c r="I120" i="2"/>
  <c r="H120" i="2"/>
  <c r="G120" i="2"/>
  <c r="F120" i="2"/>
  <c r="E120" i="2"/>
  <c r="D120" i="2"/>
  <c r="C120" i="2"/>
  <c r="P119" i="2"/>
  <c r="O119" i="2"/>
  <c r="N119" i="2"/>
  <c r="M119" i="2"/>
  <c r="L119" i="2"/>
  <c r="K119" i="2"/>
  <c r="J119" i="2"/>
  <c r="I119" i="2"/>
  <c r="H119" i="2"/>
  <c r="G119" i="2"/>
  <c r="F119" i="2"/>
  <c r="E119" i="2"/>
  <c r="D119" i="2"/>
  <c r="C119" i="2"/>
  <c r="P118" i="2"/>
  <c r="O118" i="2"/>
  <c r="N118" i="2"/>
  <c r="M118" i="2"/>
  <c r="L118" i="2"/>
  <c r="K118" i="2"/>
  <c r="J118" i="2"/>
  <c r="I118" i="2"/>
  <c r="H118" i="2"/>
  <c r="G118" i="2"/>
  <c r="F118" i="2"/>
  <c r="E118" i="2"/>
  <c r="D118" i="2"/>
  <c r="C118" i="2"/>
  <c r="P117" i="2"/>
  <c r="O117" i="2"/>
  <c r="N117" i="2"/>
  <c r="M117" i="2"/>
  <c r="L117" i="2"/>
  <c r="K117" i="2"/>
  <c r="J117" i="2"/>
  <c r="I117" i="2"/>
  <c r="H117" i="2"/>
  <c r="G117" i="2"/>
  <c r="F117" i="2"/>
  <c r="E117" i="2"/>
  <c r="D117" i="2"/>
  <c r="C117" i="2"/>
  <c r="P116" i="2"/>
  <c r="O116" i="2"/>
  <c r="N116" i="2"/>
  <c r="M116" i="2"/>
  <c r="L116" i="2"/>
  <c r="K116" i="2"/>
  <c r="J116" i="2"/>
  <c r="I116" i="2"/>
  <c r="H116" i="2"/>
  <c r="G116" i="2"/>
  <c r="F116" i="2"/>
  <c r="E116" i="2"/>
  <c r="D116" i="2"/>
  <c r="C116" i="2"/>
  <c r="P115" i="2"/>
  <c r="O115" i="2"/>
  <c r="N115" i="2"/>
  <c r="M115" i="2"/>
  <c r="L115" i="2"/>
  <c r="K115" i="2"/>
  <c r="J115" i="2"/>
  <c r="I115" i="2"/>
  <c r="H115" i="2"/>
  <c r="G115" i="2"/>
  <c r="F115" i="2"/>
  <c r="E115" i="2"/>
  <c r="D115" i="2"/>
  <c r="C115" i="2"/>
  <c r="P114" i="2"/>
  <c r="O114" i="2"/>
  <c r="N114" i="2"/>
  <c r="M114" i="2"/>
  <c r="L114" i="2"/>
  <c r="K114" i="2"/>
  <c r="J114" i="2"/>
  <c r="I114" i="2"/>
  <c r="H114" i="2"/>
  <c r="G114" i="2"/>
  <c r="F114" i="2"/>
  <c r="E114" i="2"/>
  <c r="D114" i="2"/>
  <c r="C114" i="2"/>
  <c r="P113" i="2"/>
  <c r="O113" i="2"/>
  <c r="N113" i="2"/>
  <c r="M113" i="2"/>
  <c r="L113" i="2"/>
  <c r="K113" i="2"/>
  <c r="J113" i="2"/>
  <c r="I113" i="2"/>
  <c r="H113" i="2"/>
  <c r="G113" i="2"/>
  <c r="F113" i="2"/>
  <c r="E113" i="2"/>
  <c r="D113" i="2"/>
  <c r="C113" i="2"/>
  <c r="P112" i="2"/>
  <c r="O112" i="2"/>
  <c r="N112" i="2"/>
  <c r="M112" i="2"/>
  <c r="L112" i="2"/>
  <c r="K112" i="2"/>
  <c r="J112" i="2"/>
  <c r="I112" i="2"/>
  <c r="H112" i="2"/>
  <c r="G112" i="2"/>
  <c r="F112" i="2"/>
  <c r="E112" i="2"/>
  <c r="D112" i="2"/>
  <c r="C112" i="2"/>
  <c r="P111" i="2"/>
  <c r="O111" i="2"/>
  <c r="N111" i="2"/>
  <c r="M111" i="2"/>
  <c r="L111" i="2"/>
  <c r="K111" i="2"/>
  <c r="J111" i="2"/>
  <c r="I111" i="2"/>
  <c r="H111" i="2"/>
  <c r="G111" i="2"/>
  <c r="F111" i="2"/>
  <c r="E111" i="2"/>
  <c r="D111" i="2"/>
  <c r="C111" i="2"/>
  <c r="P110" i="2"/>
  <c r="O110" i="2"/>
  <c r="N110" i="2"/>
  <c r="M110" i="2"/>
  <c r="L110" i="2"/>
  <c r="K110" i="2"/>
  <c r="J110" i="2"/>
  <c r="I110" i="2"/>
  <c r="H110" i="2"/>
  <c r="G110" i="2"/>
  <c r="F110" i="2"/>
  <c r="E110" i="2"/>
  <c r="D110" i="2"/>
  <c r="C110" i="2"/>
  <c r="P109" i="2"/>
  <c r="O109" i="2"/>
  <c r="N109" i="2"/>
  <c r="M109" i="2"/>
  <c r="L109" i="2"/>
  <c r="K109" i="2"/>
  <c r="J109" i="2"/>
  <c r="I109" i="2"/>
  <c r="H109" i="2"/>
  <c r="G109" i="2"/>
  <c r="F109" i="2"/>
  <c r="E109" i="2"/>
  <c r="D109" i="2"/>
  <c r="C109" i="2"/>
  <c r="P108" i="2"/>
  <c r="O108" i="2"/>
  <c r="N108" i="2"/>
  <c r="M108" i="2"/>
  <c r="L108" i="2"/>
  <c r="K108" i="2"/>
  <c r="J108" i="2"/>
  <c r="I108" i="2"/>
  <c r="H108" i="2"/>
  <c r="G108" i="2"/>
  <c r="F108" i="2"/>
  <c r="E108" i="2"/>
  <c r="D108" i="2"/>
  <c r="C108" i="2"/>
  <c r="P107" i="2"/>
  <c r="O107" i="2"/>
  <c r="N107" i="2"/>
  <c r="M107" i="2"/>
  <c r="L107" i="2"/>
  <c r="K107" i="2"/>
  <c r="J107" i="2"/>
  <c r="I107" i="2"/>
  <c r="H107" i="2"/>
  <c r="G107" i="2"/>
  <c r="F107" i="2"/>
  <c r="E107" i="2"/>
  <c r="D107" i="2"/>
  <c r="C107" i="2"/>
  <c r="P106" i="2"/>
  <c r="O106" i="2"/>
  <c r="N106" i="2"/>
  <c r="M106" i="2"/>
  <c r="L106" i="2"/>
  <c r="K106" i="2"/>
  <c r="J106" i="2"/>
  <c r="I106" i="2"/>
  <c r="H106" i="2"/>
  <c r="G106" i="2"/>
  <c r="F106" i="2"/>
  <c r="E106" i="2"/>
  <c r="D106" i="2"/>
  <c r="C106" i="2"/>
  <c r="P105" i="2"/>
  <c r="O105" i="2"/>
  <c r="N105" i="2"/>
  <c r="M105" i="2"/>
  <c r="L105" i="2"/>
  <c r="K105" i="2"/>
  <c r="J105" i="2"/>
  <c r="I105" i="2"/>
  <c r="H105" i="2"/>
  <c r="G105" i="2"/>
  <c r="F105" i="2"/>
  <c r="E105" i="2"/>
  <c r="D105" i="2"/>
  <c r="C105" i="2"/>
  <c r="P104" i="2"/>
  <c r="O104" i="2"/>
  <c r="N104" i="2"/>
  <c r="M104" i="2"/>
  <c r="L104" i="2"/>
  <c r="K104" i="2"/>
  <c r="J104" i="2"/>
  <c r="I104" i="2"/>
  <c r="H104" i="2"/>
  <c r="G104" i="2"/>
  <c r="F104" i="2"/>
  <c r="E104" i="2"/>
  <c r="D104" i="2"/>
  <c r="C104" i="2"/>
  <c r="P103" i="2"/>
  <c r="O103" i="2"/>
  <c r="N103" i="2"/>
  <c r="M103" i="2"/>
  <c r="L103" i="2"/>
  <c r="K103" i="2"/>
  <c r="J103" i="2"/>
  <c r="I103" i="2"/>
  <c r="H103" i="2"/>
  <c r="G103" i="2"/>
  <c r="F103" i="2"/>
  <c r="E103" i="2"/>
  <c r="D103" i="2"/>
  <c r="C103" i="2"/>
  <c r="P102" i="2"/>
  <c r="O102" i="2"/>
  <c r="N102" i="2"/>
  <c r="M102" i="2"/>
  <c r="L102" i="2"/>
  <c r="K102" i="2"/>
  <c r="J102" i="2"/>
  <c r="I102" i="2"/>
  <c r="H102" i="2"/>
  <c r="G102" i="2"/>
  <c r="F102" i="2"/>
  <c r="E102" i="2"/>
  <c r="D102" i="2"/>
  <c r="C102" i="2"/>
  <c r="P101" i="2"/>
  <c r="O101" i="2"/>
  <c r="N101" i="2"/>
  <c r="M101" i="2"/>
  <c r="L101" i="2"/>
  <c r="K101" i="2"/>
  <c r="J101" i="2"/>
  <c r="I101" i="2"/>
  <c r="H101" i="2"/>
  <c r="G101" i="2"/>
  <c r="F101" i="2"/>
  <c r="E101" i="2"/>
  <c r="D101" i="2"/>
  <c r="C101" i="2"/>
  <c r="P100" i="2"/>
  <c r="O100" i="2"/>
  <c r="N100" i="2"/>
  <c r="M100" i="2"/>
  <c r="L100" i="2"/>
  <c r="K100" i="2"/>
  <c r="J100" i="2"/>
  <c r="I100" i="2"/>
  <c r="H100" i="2"/>
  <c r="G100" i="2"/>
  <c r="F100" i="2"/>
  <c r="E100" i="2"/>
  <c r="D100" i="2"/>
  <c r="C100" i="2"/>
  <c r="P99" i="2"/>
  <c r="O99" i="2"/>
  <c r="N99" i="2"/>
  <c r="M99" i="2"/>
  <c r="L99" i="2"/>
  <c r="K99" i="2"/>
  <c r="J99" i="2"/>
  <c r="I99" i="2"/>
  <c r="H99" i="2"/>
  <c r="G99" i="2"/>
  <c r="F99" i="2"/>
  <c r="E99" i="2"/>
  <c r="D99" i="2"/>
  <c r="C99" i="2"/>
  <c r="P98" i="2"/>
  <c r="O98" i="2"/>
  <c r="N98" i="2"/>
  <c r="M98" i="2"/>
  <c r="L98" i="2"/>
  <c r="K98" i="2"/>
  <c r="J98" i="2"/>
  <c r="I98" i="2"/>
  <c r="H98" i="2"/>
  <c r="G98" i="2"/>
  <c r="F98" i="2"/>
  <c r="E98" i="2"/>
  <c r="D98" i="2"/>
  <c r="C98" i="2"/>
  <c r="P97" i="2"/>
  <c r="O97" i="2"/>
  <c r="N97" i="2"/>
  <c r="M97" i="2"/>
  <c r="L97" i="2"/>
  <c r="K97" i="2"/>
  <c r="J97" i="2"/>
  <c r="I97" i="2"/>
  <c r="H97" i="2"/>
  <c r="G97" i="2"/>
  <c r="F97" i="2"/>
  <c r="E97" i="2"/>
  <c r="D97" i="2"/>
  <c r="C97" i="2"/>
  <c r="P96" i="2"/>
  <c r="O96" i="2"/>
  <c r="N96" i="2"/>
  <c r="M96" i="2"/>
  <c r="L96" i="2"/>
  <c r="K96" i="2"/>
  <c r="J96" i="2"/>
  <c r="I96" i="2"/>
  <c r="H96" i="2"/>
  <c r="G96" i="2"/>
  <c r="F96" i="2"/>
  <c r="E96" i="2"/>
  <c r="D96" i="2"/>
  <c r="C96" i="2"/>
  <c r="P95" i="2"/>
  <c r="O95" i="2"/>
  <c r="N95" i="2"/>
  <c r="M95" i="2"/>
  <c r="L95" i="2"/>
  <c r="K95" i="2"/>
  <c r="J95" i="2"/>
  <c r="I95" i="2"/>
  <c r="H95" i="2"/>
  <c r="G95" i="2"/>
  <c r="F95" i="2"/>
  <c r="E95" i="2"/>
  <c r="D95" i="2"/>
  <c r="C95" i="2"/>
  <c r="P94" i="2"/>
  <c r="O94" i="2"/>
  <c r="N94" i="2"/>
  <c r="M94" i="2"/>
  <c r="L94" i="2"/>
  <c r="K94" i="2"/>
  <c r="J94" i="2"/>
  <c r="I94" i="2"/>
  <c r="H94" i="2"/>
  <c r="G94" i="2"/>
  <c r="F94" i="2"/>
  <c r="E94" i="2"/>
  <c r="D94" i="2"/>
  <c r="C94" i="2"/>
  <c r="P93" i="2"/>
  <c r="O93" i="2"/>
  <c r="N93" i="2"/>
  <c r="M93" i="2"/>
  <c r="L93" i="2"/>
  <c r="K93" i="2"/>
  <c r="J93" i="2"/>
  <c r="I93" i="2"/>
  <c r="H93" i="2"/>
  <c r="G93" i="2"/>
  <c r="F93" i="2"/>
  <c r="E93" i="2"/>
  <c r="D93" i="2"/>
  <c r="C93" i="2"/>
  <c r="P92" i="2"/>
  <c r="O92" i="2"/>
  <c r="N92" i="2"/>
  <c r="M92" i="2"/>
  <c r="L92" i="2"/>
  <c r="K92" i="2"/>
  <c r="J92" i="2"/>
  <c r="I92" i="2"/>
  <c r="H92" i="2"/>
  <c r="G92" i="2"/>
  <c r="F92" i="2"/>
  <c r="E92" i="2"/>
  <c r="D92" i="2"/>
  <c r="C92" i="2"/>
  <c r="P91" i="2"/>
  <c r="O91" i="2"/>
  <c r="N91" i="2"/>
  <c r="M91" i="2"/>
  <c r="L91" i="2"/>
  <c r="K91" i="2"/>
  <c r="J91" i="2"/>
  <c r="I91" i="2"/>
  <c r="H91" i="2"/>
  <c r="G91" i="2"/>
  <c r="F91" i="2"/>
  <c r="E91" i="2"/>
  <c r="D91" i="2"/>
  <c r="C91" i="2"/>
  <c r="P90" i="2"/>
  <c r="O90" i="2"/>
  <c r="N90" i="2"/>
  <c r="M90" i="2"/>
  <c r="L90" i="2"/>
  <c r="K90" i="2"/>
  <c r="J90" i="2"/>
  <c r="I90" i="2"/>
  <c r="H90" i="2"/>
  <c r="G90" i="2"/>
  <c r="F90" i="2"/>
  <c r="E90" i="2"/>
  <c r="D90" i="2"/>
  <c r="C90" i="2"/>
  <c r="P89" i="2"/>
  <c r="O89" i="2"/>
  <c r="N89" i="2"/>
  <c r="M89" i="2"/>
  <c r="L89" i="2"/>
  <c r="K89" i="2"/>
  <c r="J89" i="2"/>
  <c r="I89" i="2"/>
  <c r="H89" i="2"/>
  <c r="G89" i="2"/>
  <c r="F89" i="2"/>
  <c r="E89" i="2"/>
  <c r="D89" i="2"/>
  <c r="C89" i="2"/>
  <c r="P88" i="2"/>
  <c r="O88" i="2"/>
  <c r="N88" i="2"/>
  <c r="M88" i="2"/>
  <c r="L88" i="2"/>
  <c r="K88" i="2"/>
  <c r="J88" i="2"/>
  <c r="I88" i="2"/>
  <c r="H88" i="2"/>
  <c r="G88" i="2"/>
  <c r="F88" i="2"/>
  <c r="E88" i="2"/>
  <c r="D88" i="2"/>
  <c r="C88" i="2"/>
  <c r="P87" i="2"/>
  <c r="O87" i="2"/>
  <c r="N87" i="2"/>
  <c r="M87" i="2"/>
  <c r="L87" i="2"/>
  <c r="K87" i="2"/>
  <c r="J87" i="2"/>
  <c r="I87" i="2"/>
  <c r="H87" i="2"/>
  <c r="G87" i="2"/>
  <c r="F87" i="2"/>
  <c r="E87" i="2"/>
  <c r="D87" i="2"/>
  <c r="C87" i="2"/>
  <c r="P86" i="2"/>
  <c r="O86" i="2"/>
  <c r="N86" i="2"/>
  <c r="M86" i="2"/>
  <c r="L86" i="2"/>
  <c r="K86" i="2"/>
  <c r="J86" i="2"/>
  <c r="I86" i="2"/>
  <c r="H86" i="2"/>
  <c r="G86" i="2"/>
  <c r="F86" i="2"/>
  <c r="E86" i="2"/>
  <c r="D86" i="2"/>
  <c r="C86" i="2"/>
  <c r="P85" i="2"/>
  <c r="O85" i="2"/>
  <c r="N85" i="2"/>
  <c r="M85" i="2"/>
  <c r="L85" i="2"/>
  <c r="K85" i="2"/>
  <c r="J85" i="2"/>
  <c r="I85" i="2"/>
  <c r="H85" i="2"/>
  <c r="G85" i="2"/>
  <c r="F85" i="2"/>
  <c r="E85" i="2"/>
  <c r="D85" i="2"/>
  <c r="C85" i="2"/>
  <c r="P84" i="2"/>
  <c r="O84" i="2"/>
  <c r="N84" i="2"/>
  <c r="M84" i="2"/>
  <c r="L84" i="2"/>
  <c r="K84" i="2"/>
  <c r="J84" i="2"/>
  <c r="I84" i="2"/>
  <c r="H84" i="2"/>
  <c r="G84" i="2"/>
  <c r="F84" i="2"/>
  <c r="E84" i="2"/>
  <c r="D84" i="2"/>
  <c r="C84" i="2"/>
  <c r="P83" i="2"/>
  <c r="O83" i="2"/>
  <c r="N83" i="2"/>
  <c r="M83" i="2"/>
  <c r="L83" i="2"/>
  <c r="K83" i="2"/>
  <c r="J83" i="2"/>
  <c r="I83" i="2"/>
  <c r="H83" i="2"/>
  <c r="G83" i="2"/>
  <c r="F83" i="2"/>
  <c r="E83" i="2"/>
  <c r="D83" i="2"/>
  <c r="C83" i="2"/>
  <c r="P82" i="2"/>
  <c r="O82" i="2"/>
  <c r="N82" i="2"/>
  <c r="M82" i="2"/>
  <c r="L82" i="2"/>
  <c r="K82" i="2"/>
  <c r="J82" i="2"/>
  <c r="I82" i="2"/>
  <c r="H82" i="2"/>
  <c r="G82" i="2"/>
  <c r="F82" i="2"/>
  <c r="E82" i="2"/>
  <c r="D82" i="2"/>
  <c r="C82" i="2"/>
  <c r="P81" i="2"/>
  <c r="O81" i="2"/>
  <c r="N81" i="2"/>
  <c r="M81" i="2"/>
  <c r="L81" i="2"/>
  <c r="K81" i="2"/>
  <c r="J81" i="2"/>
  <c r="I81" i="2"/>
  <c r="H81" i="2"/>
  <c r="G81" i="2"/>
  <c r="F81" i="2"/>
  <c r="E81" i="2"/>
  <c r="D81" i="2"/>
  <c r="C81" i="2"/>
  <c r="P80" i="2"/>
  <c r="O80" i="2"/>
  <c r="N80" i="2"/>
  <c r="M80" i="2"/>
  <c r="L80" i="2"/>
  <c r="K80" i="2"/>
  <c r="J80" i="2"/>
  <c r="I80" i="2"/>
  <c r="H80" i="2"/>
  <c r="G80" i="2"/>
  <c r="F80" i="2"/>
  <c r="E80" i="2"/>
  <c r="D80" i="2"/>
  <c r="C80" i="2"/>
  <c r="P79" i="2"/>
  <c r="O79" i="2"/>
  <c r="N79" i="2"/>
  <c r="M79" i="2"/>
  <c r="L79" i="2"/>
  <c r="K79" i="2"/>
  <c r="J79" i="2"/>
  <c r="I79" i="2"/>
  <c r="H79" i="2"/>
  <c r="G79" i="2"/>
  <c r="F79" i="2"/>
  <c r="E79" i="2"/>
  <c r="D79" i="2"/>
  <c r="C79" i="2"/>
  <c r="P78" i="2"/>
  <c r="O78" i="2"/>
  <c r="N78" i="2"/>
  <c r="M78" i="2"/>
  <c r="L78" i="2"/>
  <c r="K78" i="2"/>
  <c r="J78" i="2"/>
  <c r="I78" i="2"/>
  <c r="H78" i="2"/>
  <c r="G78" i="2"/>
  <c r="F78" i="2"/>
  <c r="E78" i="2"/>
  <c r="D78" i="2"/>
  <c r="C78" i="2"/>
  <c r="P77" i="2"/>
  <c r="O77" i="2"/>
  <c r="N77" i="2"/>
  <c r="M77" i="2"/>
  <c r="L77" i="2"/>
  <c r="K77" i="2"/>
  <c r="J77" i="2"/>
  <c r="I77" i="2"/>
  <c r="H77" i="2"/>
  <c r="G77" i="2"/>
  <c r="F77" i="2"/>
  <c r="E77" i="2"/>
  <c r="D77" i="2"/>
  <c r="C77" i="2"/>
  <c r="P76" i="2"/>
  <c r="O76" i="2"/>
  <c r="N76" i="2"/>
  <c r="M76" i="2"/>
  <c r="L76" i="2"/>
  <c r="K76" i="2"/>
  <c r="J76" i="2"/>
  <c r="I76" i="2"/>
  <c r="H76" i="2"/>
  <c r="G76" i="2"/>
  <c r="F76" i="2"/>
  <c r="E76" i="2"/>
  <c r="D76" i="2"/>
  <c r="C76" i="2"/>
  <c r="P75" i="2"/>
  <c r="O75" i="2"/>
  <c r="N75" i="2"/>
  <c r="M75" i="2"/>
  <c r="L75" i="2"/>
  <c r="K75" i="2"/>
  <c r="J75" i="2"/>
  <c r="I75" i="2"/>
  <c r="H75" i="2"/>
  <c r="G75" i="2"/>
  <c r="F75" i="2"/>
  <c r="E75" i="2"/>
  <c r="D75" i="2"/>
  <c r="C75" i="2"/>
  <c r="P74" i="2"/>
  <c r="O74" i="2"/>
  <c r="N74" i="2"/>
  <c r="M74" i="2"/>
  <c r="L74" i="2"/>
  <c r="K74" i="2"/>
  <c r="J74" i="2"/>
  <c r="I74" i="2"/>
  <c r="H74" i="2"/>
  <c r="G74" i="2"/>
  <c r="F74" i="2"/>
  <c r="E74" i="2"/>
  <c r="D74" i="2"/>
  <c r="C74" i="2"/>
  <c r="P73" i="2"/>
  <c r="O73" i="2"/>
  <c r="N73" i="2"/>
  <c r="M73" i="2"/>
  <c r="L73" i="2"/>
  <c r="K73" i="2"/>
  <c r="J73" i="2"/>
  <c r="I73" i="2"/>
  <c r="H73" i="2"/>
  <c r="G73" i="2"/>
  <c r="F73" i="2"/>
  <c r="E73" i="2"/>
  <c r="D73" i="2"/>
  <c r="C73" i="2"/>
  <c r="P72" i="2"/>
  <c r="O72" i="2"/>
  <c r="N72" i="2"/>
  <c r="M72" i="2"/>
  <c r="L72" i="2"/>
  <c r="K72" i="2"/>
  <c r="J72" i="2"/>
  <c r="I72" i="2"/>
  <c r="H72" i="2"/>
  <c r="G72" i="2"/>
  <c r="F72" i="2"/>
  <c r="E72" i="2"/>
  <c r="D72" i="2"/>
  <c r="C72" i="2"/>
  <c r="P71" i="2"/>
  <c r="O71" i="2"/>
  <c r="N71" i="2"/>
  <c r="M71" i="2"/>
  <c r="L71" i="2"/>
  <c r="K71" i="2"/>
  <c r="J71" i="2"/>
  <c r="I71" i="2"/>
  <c r="H71" i="2"/>
  <c r="G71" i="2"/>
  <c r="F71" i="2"/>
  <c r="E71" i="2"/>
  <c r="D71" i="2"/>
  <c r="C71" i="2"/>
  <c r="P70" i="2"/>
  <c r="O70" i="2"/>
  <c r="N70" i="2"/>
  <c r="M70" i="2"/>
  <c r="L70" i="2"/>
  <c r="K70" i="2"/>
  <c r="J70" i="2"/>
  <c r="I70" i="2"/>
  <c r="H70" i="2"/>
  <c r="G70" i="2"/>
  <c r="F70" i="2"/>
  <c r="E70" i="2"/>
  <c r="D70" i="2"/>
  <c r="C70" i="2"/>
  <c r="P69" i="2"/>
  <c r="O69" i="2"/>
  <c r="N69" i="2"/>
  <c r="M69" i="2"/>
  <c r="L69" i="2"/>
  <c r="K69" i="2"/>
  <c r="J69" i="2"/>
  <c r="I69" i="2"/>
  <c r="H69" i="2"/>
  <c r="G69" i="2"/>
  <c r="F69" i="2"/>
  <c r="E69" i="2"/>
  <c r="D69" i="2"/>
  <c r="C69" i="2"/>
  <c r="P68" i="2"/>
  <c r="O68" i="2"/>
  <c r="N68" i="2"/>
  <c r="M68" i="2"/>
  <c r="L68" i="2"/>
  <c r="K68" i="2"/>
  <c r="J68" i="2"/>
  <c r="I68" i="2"/>
  <c r="H68" i="2"/>
  <c r="G68" i="2"/>
  <c r="F68" i="2"/>
  <c r="E68" i="2"/>
  <c r="D68" i="2"/>
  <c r="C68" i="2"/>
  <c r="P67" i="2"/>
  <c r="O67" i="2"/>
  <c r="N67" i="2"/>
  <c r="M67" i="2"/>
  <c r="L67" i="2"/>
  <c r="K67" i="2"/>
  <c r="J67" i="2"/>
  <c r="I67" i="2"/>
  <c r="H67" i="2"/>
  <c r="G67" i="2"/>
  <c r="F67" i="2"/>
  <c r="E67" i="2"/>
  <c r="D67" i="2"/>
  <c r="C67" i="2"/>
  <c r="P66" i="2"/>
  <c r="O66" i="2"/>
  <c r="N66" i="2"/>
  <c r="M66" i="2"/>
  <c r="L66" i="2"/>
  <c r="K66" i="2"/>
  <c r="J66" i="2"/>
  <c r="I66" i="2"/>
  <c r="H66" i="2"/>
  <c r="G66" i="2"/>
  <c r="F66" i="2"/>
  <c r="E66" i="2"/>
  <c r="D66" i="2"/>
  <c r="C66" i="2"/>
  <c r="P65" i="2"/>
  <c r="O65" i="2"/>
  <c r="N65" i="2"/>
  <c r="M65" i="2"/>
  <c r="L65" i="2"/>
  <c r="K65" i="2"/>
  <c r="J65" i="2"/>
  <c r="I65" i="2"/>
  <c r="H65" i="2"/>
  <c r="G65" i="2"/>
  <c r="F65" i="2"/>
  <c r="E65" i="2"/>
  <c r="D65" i="2"/>
  <c r="C65" i="2"/>
  <c r="P64" i="2"/>
  <c r="O64" i="2"/>
  <c r="N64" i="2"/>
  <c r="M64" i="2"/>
  <c r="L64" i="2"/>
  <c r="K64" i="2"/>
  <c r="J64" i="2"/>
  <c r="I64" i="2"/>
  <c r="H64" i="2"/>
  <c r="G64" i="2"/>
  <c r="F64" i="2"/>
  <c r="E64" i="2"/>
  <c r="D64" i="2"/>
  <c r="C64" i="2"/>
  <c r="P63" i="2"/>
  <c r="O63" i="2"/>
  <c r="N63" i="2"/>
  <c r="M63" i="2"/>
  <c r="L63" i="2"/>
  <c r="K63" i="2"/>
  <c r="J63" i="2"/>
  <c r="I63" i="2"/>
  <c r="H63" i="2"/>
  <c r="G63" i="2"/>
  <c r="F63" i="2"/>
  <c r="E63" i="2"/>
  <c r="D63" i="2"/>
  <c r="C63" i="2"/>
  <c r="P62" i="2"/>
  <c r="O62" i="2"/>
  <c r="N62" i="2"/>
  <c r="M62" i="2"/>
  <c r="L62" i="2"/>
  <c r="K62" i="2"/>
  <c r="J62" i="2"/>
  <c r="I62" i="2"/>
  <c r="H62" i="2"/>
  <c r="G62" i="2"/>
  <c r="F62" i="2"/>
  <c r="E62" i="2"/>
  <c r="D62" i="2"/>
  <c r="C62" i="2"/>
  <c r="P61" i="2"/>
  <c r="O61" i="2"/>
  <c r="N61" i="2"/>
  <c r="M61" i="2"/>
  <c r="L61" i="2"/>
  <c r="K61" i="2"/>
  <c r="J61" i="2"/>
  <c r="I61" i="2"/>
  <c r="H61" i="2"/>
  <c r="G61" i="2"/>
  <c r="F61" i="2"/>
  <c r="E61" i="2"/>
  <c r="D61" i="2"/>
  <c r="C61" i="2"/>
  <c r="P60" i="2"/>
  <c r="O60" i="2"/>
  <c r="N60" i="2"/>
  <c r="M60" i="2"/>
  <c r="L60" i="2"/>
  <c r="K60" i="2"/>
  <c r="J60" i="2"/>
  <c r="I60" i="2"/>
  <c r="H60" i="2"/>
  <c r="G60" i="2"/>
  <c r="F60" i="2"/>
  <c r="E60" i="2"/>
  <c r="D60" i="2"/>
  <c r="C60" i="2"/>
  <c r="P59" i="2"/>
  <c r="O59" i="2"/>
  <c r="N59" i="2"/>
  <c r="M59" i="2"/>
  <c r="L59" i="2"/>
  <c r="K59" i="2"/>
  <c r="J59" i="2"/>
  <c r="I59" i="2"/>
  <c r="H59" i="2"/>
  <c r="G59" i="2"/>
  <c r="F59" i="2"/>
  <c r="E59" i="2"/>
  <c r="D59" i="2"/>
  <c r="C59" i="2"/>
  <c r="P58" i="2"/>
  <c r="O58" i="2"/>
  <c r="N58" i="2"/>
  <c r="M58" i="2"/>
  <c r="L58" i="2"/>
  <c r="K58" i="2"/>
  <c r="J58" i="2"/>
  <c r="I58" i="2"/>
  <c r="H58" i="2"/>
  <c r="G58" i="2"/>
  <c r="F58" i="2"/>
  <c r="E58" i="2"/>
  <c r="D58" i="2"/>
  <c r="C58" i="2"/>
  <c r="P57" i="2"/>
  <c r="O57" i="2"/>
  <c r="N57" i="2"/>
  <c r="M57" i="2"/>
  <c r="L57" i="2"/>
  <c r="K57" i="2"/>
  <c r="J57" i="2"/>
  <c r="I57" i="2"/>
  <c r="H57" i="2"/>
  <c r="G57" i="2"/>
  <c r="F57" i="2"/>
  <c r="E57" i="2"/>
  <c r="D57" i="2"/>
  <c r="C57" i="2"/>
  <c r="P56" i="2"/>
  <c r="O56" i="2"/>
  <c r="N56" i="2"/>
  <c r="M56" i="2"/>
  <c r="L56" i="2"/>
  <c r="K56" i="2"/>
  <c r="J56" i="2"/>
  <c r="I56" i="2"/>
  <c r="H56" i="2"/>
  <c r="G56" i="2"/>
  <c r="F56" i="2"/>
  <c r="E56" i="2"/>
  <c r="D56" i="2"/>
  <c r="C56" i="2"/>
  <c r="P55" i="2"/>
  <c r="O55" i="2"/>
  <c r="N55" i="2"/>
  <c r="M55" i="2"/>
  <c r="L55" i="2"/>
  <c r="K55" i="2"/>
  <c r="J55" i="2"/>
  <c r="I55" i="2"/>
  <c r="H55" i="2"/>
  <c r="G55" i="2"/>
  <c r="F55" i="2"/>
  <c r="E55" i="2"/>
  <c r="D55" i="2"/>
  <c r="C55" i="2"/>
  <c r="P54" i="2"/>
  <c r="O54" i="2"/>
  <c r="N54" i="2"/>
  <c r="M54" i="2"/>
  <c r="L54" i="2"/>
  <c r="K54" i="2"/>
  <c r="J54" i="2"/>
  <c r="I54" i="2"/>
  <c r="H54" i="2"/>
  <c r="G54" i="2"/>
  <c r="F54" i="2"/>
  <c r="E54" i="2"/>
  <c r="D54" i="2"/>
  <c r="C54" i="2"/>
  <c r="P53" i="2"/>
  <c r="O53" i="2"/>
  <c r="N53" i="2"/>
  <c r="M53" i="2"/>
  <c r="L53" i="2"/>
  <c r="K53" i="2"/>
  <c r="J53" i="2"/>
  <c r="I53" i="2"/>
  <c r="H53" i="2"/>
  <c r="G53" i="2"/>
  <c r="F53" i="2"/>
  <c r="E53" i="2"/>
  <c r="D53" i="2"/>
  <c r="C53" i="2"/>
  <c r="P52" i="2"/>
  <c r="O52" i="2"/>
  <c r="N52" i="2"/>
  <c r="M52" i="2"/>
  <c r="L52" i="2"/>
  <c r="K52" i="2"/>
  <c r="J52" i="2"/>
  <c r="I52" i="2"/>
  <c r="H52" i="2"/>
  <c r="G52" i="2"/>
  <c r="F52" i="2"/>
  <c r="E52" i="2"/>
  <c r="D52" i="2"/>
  <c r="C52" i="2"/>
  <c r="P51" i="2"/>
  <c r="O51" i="2"/>
  <c r="N51" i="2"/>
  <c r="M51" i="2"/>
  <c r="L51" i="2"/>
  <c r="K51" i="2"/>
  <c r="J51" i="2"/>
  <c r="I51" i="2"/>
  <c r="H51" i="2"/>
  <c r="G51" i="2"/>
  <c r="F51" i="2"/>
  <c r="E51" i="2"/>
  <c r="D51" i="2"/>
  <c r="C51" i="2"/>
  <c r="P50" i="2"/>
  <c r="O50" i="2"/>
  <c r="N50" i="2"/>
  <c r="M50" i="2"/>
  <c r="L50" i="2"/>
  <c r="K50" i="2"/>
  <c r="J50" i="2"/>
  <c r="I50" i="2"/>
  <c r="H50" i="2"/>
  <c r="G50" i="2"/>
  <c r="F50" i="2"/>
  <c r="E50" i="2"/>
  <c r="D50" i="2"/>
  <c r="C50" i="2"/>
  <c r="P49" i="2"/>
  <c r="O49" i="2"/>
  <c r="N49" i="2"/>
  <c r="M49" i="2"/>
  <c r="L49" i="2"/>
  <c r="K49" i="2"/>
  <c r="J49" i="2"/>
  <c r="I49" i="2"/>
  <c r="H49" i="2"/>
  <c r="G49" i="2"/>
  <c r="F49" i="2"/>
  <c r="E49" i="2"/>
  <c r="D49" i="2"/>
  <c r="C49" i="2"/>
  <c r="P48" i="2"/>
  <c r="O48" i="2"/>
  <c r="N48" i="2"/>
  <c r="M48" i="2"/>
  <c r="L48" i="2"/>
  <c r="K48" i="2"/>
  <c r="J48" i="2"/>
  <c r="I48" i="2"/>
  <c r="H48" i="2"/>
  <c r="G48" i="2"/>
  <c r="F48" i="2"/>
  <c r="E48" i="2"/>
  <c r="D48" i="2"/>
  <c r="C48" i="2"/>
  <c r="P47" i="2"/>
  <c r="O47" i="2"/>
  <c r="N47" i="2"/>
  <c r="M47" i="2"/>
  <c r="L47" i="2"/>
  <c r="K47" i="2"/>
  <c r="J47" i="2"/>
  <c r="I47" i="2"/>
  <c r="H47" i="2"/>
  <c r="G47" i="2"/>
  <c r="F47" i="2"/>
  <c r="E47" i="2"/>
  <c r="D47" i="2"/>
  <c r="C47" i="2"/>
  <c r="P46" i="2"/>
  <c r="O46" i="2"/>
  <c r="N46" i="2"/>
  <c r="M46" i="2"/>
  <c r="L46" i="2"/>
  <c r="K46" i="2"/>
  <c r="J46" i="2"/>
  <c r="I46" i="2"/>
  <c r="H46" i="2"/>
  <c r="G46" i="2"/>
  <c r="F46" i="2"/>
  <c r="E46" i="2"/>
  <c r="D46" i="2"/>
  <c r="C46" i="2"/>
  <c r="P45" i="2"/>
  <c r="O45" i="2"/>
  <c r="N45" i="2"/>
  <c r="M45" i="2"/>
  <c r="L45" i="2"/>
  <c r="K45" i="2"/>
  <c r="J45" i="2"/>
  <c r="I45" i="2"/>
  <c r="H45" i="2"/>
  <c r="G45" i="2"/>
  <c r="F45" i="2"/>
  <c r="E45" i="2"/>
  <c r="D45" i="2"/>
  <c r="C45" i="2"/>
  <c r="P44" i="2"/>
  <c r="O44" i="2"/>
  <c r="N44" i="2"/>
  <c r="M44" i="2"/>
  <c r="L44" i="2"/>
  <c r="K44" i="2"/>
  <c r="J44" i="2"/>
  <c r="I44" i="2"/>
  <c r="H44" i="2"/>
  <c r="G44" i="2"/>
  <c r="F44" i="2"/>
  <c r="E44" i="2"/>
  <c r="D44" i="2"/>
  <c r="C44" i="2"/>
  <c r="P43" i="2"/>
  <c r="O43" i="2"/>
  <c r="N43" i="2"/>
  <c r="M43" i="2"/>
  <c r="L43" i="2"/>
  <c r="K43" i="2"/>
  <c r="J43" i="2"/>
  <c r="I43" i="2"/>
  <c r="H43" i="2"/>
  <c r="G43" i="2"/>
  <c r="F43" i="2"/>
  <c r="E43" i="2"/>
  <c r="D43" i="2"/>
  <c r="C43" i="2"/>
  <c r="P42" i="2"/>
  <c r="O42" i="2"/>
  <c r="N42" i="2"/>
  <c r="M42" i="2"/>
  <c r="L42" i="2"/>
  <c r="K42" i="2"/>
  <c r="J42" i="2"/>
  <c r="I42" i="2"/>
  <c r="H42" i="2"/>
  <c r="G42" i="2"/>
  <c r="F42" i="2"/>
  <c r="E42" i="2"/>
  <c r="D42" i="2"/>
  <c r="C42" i="2"/>
  <c r="P41" i="2"/>
  <c r="O41" i="2"/>
  <c r="N41" i="2"/>
  <c r="M41" i="2"/>
  <c r="L41" i="2"/>
  <c r="K41" i="2"/>
  <c r="J41" i="2"/>
  <c r="I41" i="2"/>
  <c r="H41" i="2"/>
  <c r="G41" i="2"/>
  <c r="F41" i="2"/>
  <c r="E41" i="2"/>
  <c r="D41" i="2"/>
  <c r="C41" i="2"/>
  <c r="P40" i="2"/>
  <c r="O40" i="2"/>
  <c r="N40" i="2"/>
  <c r="M40" i="2"/>
  <c r="L40" i="2"/>
  <c r="K40" i="2"/>
  <c r="J40" i="2"/>
  <c r="I40" i="2"/>
  <c r="H40" i="2"/>
  <c r="G40" i="2"/>
  <c r="F40" i="2"/>
  <c r="E40" i="2"/>
  <c r="D40" i="2"/>
  <c r="C40" i="2"/>
  <c r="P39" i="2"/>
  <c r="O39" i="2"/>
  <c r="N39" i="2"/>
  <c r="M39" i="2"/>
  <c r="L39" i="2"/>
  <c r="K39" i="2"/>
  <c r="J39" i="2"/>
  <c r="I39" i="2"/>
  <c r="H39" i="2"/>
  <c r="G39" i="2"/>
  <c r="F39" i="2"/>
  <c r="E39" i="2"/>
  <c r="D39" i="2"/>
  <c r="C39" i="2"/>
  <c r="P38" i="2"/>
  <c r="O38" i="2"/>
  <c r="N38" i="2"/>
  <c r="M38" i="2"/>
  <c r="L38" i="2"/>
  <c r="K38" i="2"/>
  <c r="J38" i="2"/>
  <c r="I38" i="2"/>
  <c r="H38" i="2"/>
  <c r="G38" i="2"/>
  <c r="F38" i="2"/>
  <c r="E38" i="2"/>
  <c r="D38" i="2"/>
  <c r="C38" i="2"/>
  <c r="P37" i="2"/>
  <c r="O37" i="2"/>
  <c r="N37" i="2"/>
  <c r="M37" i="2"/>
  <c r="L37" i="2"/>
  <c r="K37" i="2"/>
  <c r="J37" i="2"/>
  <c r="I37" i="2"/>
  <c r="H37" i="2"/>
  <c r="G37" i="2"/>
  <c r="F37" i="2"/>
  <c r="E37" i="2"/>
  <c r="D37" i="2"/>
  <c r="C37" i="2"/>
  <c r="P36" i="2"/>
  <c r="O36" i="2"/>
  <c r="N36" i="2"/>
  <c r="M36" i="2"/>
  <c r="L36" i="2"/>
  <c r="K36" i="2"/>
  <c r="J36" i="2"/>
  <c r="I36" i="2"/>
  <c r="H36" i="2"/>
  <c r="G36" i="2"/>
  <c r="F36" i="2"/>
  <c r="E36" i="2"/>
  <c r="D36" i="2"/>
  <c r="C36" i="2"/>
  <c r="P35" i="2"/>
  <c r="O35" i="2"/>
  <c r="N35" i="2"/>
  <c r="M35" i="2"/>
  <c r="L35" i="2"/>
  <c r="K35" i="2"/>
  <c r="J35" i="2"/>
  <c r="I35" i="2"/>
  <c r="H35" i="2"/>
  <c r="G35" i="2"/>
  <c r="F35" i="2"/>
  <c r="E35" i="2"/>
  <c r="D35" i="2"/>
  <c r="C35" i="2"/>
  <c r="P34" i="2"/>
  <c r="O34" i="2"/>
  <c r="N34" i="2"/>
  <c r="M34" i="2"/>
  <c r="L34" i="2"/>
  <c r="K34" i="2"/>
  <c r="J34" i="2"/>
  <c r="I34" i="2"/>
  <c r="H34" i="2"/>
  <c r="G34" i="2"/>
  <c r="F34" i="2"/>
  <c r="E34" i="2"/>
  <c r="D34" i="2"/>
  <c r="C34" i="2"/>
  <c r="P33" i="2"/>
  <c r="O33" i="2"/>
  <c r="N33" i="2"/>
  <c r="M33" i="2"/>
  <c r="L33" i="2"/>
  <c r="K33" i="2"/>
  <c r="J33" i="2"/>
  <c r="I33" i="2"/>
  <c r="H33" i="2"/>
  <c r="G33" i="2"/>
  <c r="F33" i="2"/>
  <c r="E33" i="2"/>
  <c r="D33" i="2"/>
  <c r="C33" i="2"/>
  <c r="P32" i="2"/>
  <c r="O32" i="2"/>
  <c r="N32" i="2"/>
  <c r="M32" i="2"/>
  <c r="L32" i="2"/>
  <c r="K32" i="2"/>
  <c r="J32" i="2"/>
  <c r="I32" i="2"/>
  <c r="H32" i="2"/>
  <c r="G32" i="2"/>
  <c r="F32" i="2"/>
  <c r="E32" i="2"/>
  <c r="D32" i="2"/>
  <c r="C32" i="2"/>
  <c r="P31" i="2"/>
  <c r="O31" i="2"/>
  <c r="N31" i="2"/>
  <c r="M31" i="2"/>
  <c r="L31" i="2"/>
  <c r="K31" i="2"/>
  <c r="J31" i="2"/>
  <c r="I31" i="2"/>
  <c r="H31" i="2"/>
  <c r="G31" i="2"/>
  <c r="F31" i="2"/>
  <c r="E31" i="2"/>
  <c r="D31" i="2"/>
  <c r="C31" i="2"/>
  <c r="P30" i="2"/>
  <c r="O30" i="2"/>
  <c r="N30" i="2"/>
  <c r="M30" i="2"/>
  <c r="L30" i="2"/>
  <c r="K30" i="2"/>
  <c r="J30" i="2"/>
  <c r="I30" i="2"/>
  <c r="H30" i="2"/>
  <c r="G30" i="2"/>
  <c r="F30" i="2"/>
  <c r="E30" i="2"/>
  <c r="D30" i="2"/>
  <c r="C30" i="2"/>
  <c r="P29" i="2"/>
  <c r="O29" i="2"/>
  <c r="N29" i="2"/>
  <c r="M29" i="2"/>
  <c r="L29" i="2"/>
  <c r="K29" i="2"/>
  <c r="J29" i="2"/>
  <c r="I29" i="2"/>
  <c r="H29" i="2"/>
  <c r="G29" i="2"/>
  <c r="F29" i="2"/>
  <c r="E29" i="2"/>
  <c r="D29" i="2"/>
  <c r="C29" i="2"/>
  <c r="P28" i="2"/>
  <c r="O28" i="2"/>
  <c r="N28" i="2"/>
  <c r="M28" i="2"/>
  <c r="L28" i="2"/>
  <c r="K28" i="2"/>
  <c r="J28" i="2"/>
  <c r="I28" i="2"/>
  <c r="H28" i="2"/>
  <c r="G28" i="2"/>
  <c r="F28" i="2"/>
  <c r="E28" i="2"/>
  <c r="D28" i="2"/>
  <c r="C28" i="2"/>
  <c r="P27" i="2"/>
  <c r="O27" i="2"/>
  <c r="N27" i="2"/>
  <c r="M27" i="2"/>
  <c r="L27" i="2"/>
  <c r="K27" i="2"/>
  <c r="J27" i="2"/>
  <c r="I27" i="2"/>
  <c r="H27" i="2"/>
  <c r="G27" i="2"/>
  <c r="F27" i="2"/>
  <c r="E27" i="2"/>
  <c r="D27" i="2"/>
  <c r="C27" i="2"/>
  <c r="P26" i="2"/>
  <c r="O26" i="2"/>
  <c r="N26" i="2"/>
  <c r="M26" i="2"/>
  <c r="L26" i="2"/>
  <c r="K26" i="2"/>
  <c r="J26" i="2"/>
  <c r="I26" i="2"/>
  <c r="H26" i="2"/>
  <c r="G26" i="2"/>
  <c r="F26" i="2"/>
  <c r="E26" i="2"/>
  <c r="D26" i="2"/>
  <c r="C26" i="2"/>
  <c r="P25" i="2"/>
  <c r="O25" i="2"/>
  <c r="N25" i="2"/>
  <c r="M25" i="2"/>
  <c r="L25" i="2"/>
  <c r="K25" i="2"/>
  <c r="J25" i="2"/>
  <c r="I25" i="2"/>
  <c r="H25" i="2"/>
  <c r="G25" i="2"/>
  <c r="F25" i="2"/>
  <c r="E25" i="2"/>
  <c r="D25" i="2"/>
  <c r="C25" i="2"/>
  <c r="P24" i="2"/>
  <c r="O24" i="2"/>
  <c r="N24" i="2"/>
  <c r="M24" i="2"/>
  <c r="L24" i="2"/>
  <c r="K24" i="2"/>
  <c r="J24" i="2"/>
  <c r="I24" i="2"/>
  <c r="H24" i="2"/>
  <c r="G24" i="2"/>
  <c r="F24" i="2"/>
  <c r="E24" i="2"/>
  <c r="D24" i="2"/>
  <c r="C24" i="2"/>
  <c r="P23" i="2"/>
  <c r="O23" i="2"/>
  <c r="N23" i="2"/>
  <c r="M23" i="2"/>
  <c r="L23" i="2"/>
  <c r="K23" i="2"/>
  <c r="J23" i="2"/>
  <c r="I23" i="2"/>
  <c r="H23" i="2"/>
  <c r="G23" i="2"/>
  <c r="F23" i="2"/>
  <c r="E23" i="2"/>
  <c r="D23" i="2"/>
  <c r="C23" i="2"/>
  <c r="P22" i="2"/>
  <c r="O22" i="2"/>
  <c r="N22" i="2"/>
  <c r="M22" i="2"/>
  <c r="L22" i="2"/>
  <c r="K22" i="2"/>
  <c r="J22" i="2"/>
  <c r="I22" i="2"/>
  <c r="H22" i="2"/>
  <c r="G22" i="2"/>
  <c r="F22" i="2"/>
  <c r="E22" i="2"/>
  <c r="D22" i="2"/>
  <c r="C22" i="2"/>
  <c r="P21" i="2"/>
  <c r="O21" i="2"/>
  <c r="N21" i="2"/>
  <c r="M21" i="2"/>
  <c r="L21" i="2"/>
  <c r="K21" i="2"/>
  <c r="J21" i="2"/>
  <c r="I21" i="2"/>
  <c r="H21" i="2"/>
  <c r="G21" i="2"/>
  <c r="F21" i="2"/>
  <c r="E21" i="2"/>
  <c r="D21" i="2"/>
  <c r="C21" i="2"/>
  <c r="P20" i="2"/>
  <c r="O20" i="2"/>
  <c r="N20" i="2"/>
  <c r="M20" i="2"/>
  <c r="L20" i="2"/>
  <c r="K20" i="2"/>
  <c r="J20" i="2"/>
  <c r="I20" i="2"/>
  <c r="H20" i="2"/>
  <c r="G20" i="2"/>
  <c r="F20" i="2"/>
  <c r="E20" i="2"/>
  <c r="D20" i="2"/>
  <c r="C20" i="2"/>
  <c r="P19" i="2"/>
  <c r="O19" i="2"/>
  <c r="N19" i="2"/>
  <c r="M19" i="2"/>
  <c r="L19" i="2"/>
  <c r="K19" i="2"/>
  <c r="J19" i="2"/>
  <c r="I19" i="2"/>
  <c r="H19" i="2"/>
  <c r="G19" i="2"/>
  <c r="F19" i="2"/>
  <c r="E19" i="2"/>
  <c r="D19" i="2"/>
  <c r="C19" i="2"/>
  <c r="P18" i="2"/>
  <c r="O18" i="2"/>
  <c r="N18" i="2"/>
  <c r="M18" i="2"/>
  <c r="L18" i="2"/>
  <c r="K18" i="2"/>
  <c r="J18" i="2"/>
  <c r="I18" i="2"/>
  <c r="H18" i="2"/>
  <c r="G18" i="2"/>
  <c r="F18" i="2"/>
  <c r="E18" i="2"/>
  <c r="D18" i="2"/>
  <c r="C18" i="2"/>
  <c r="P17" i="2"/>
  <c r="O17" i="2"/>
  <c r="N17" i="2"/>
  <c r="M17" i="2"/>
  <c r="L17" i="2"/>
  <c r="K17" i="2"/>
  <c r="J17" i="2"/>
  <c r="I17" i="2"/>
  <c r="H17" i="2"/>
  <c r="G17" i="2"/>
  <c r="F17" i="2"/>
  <c r="E17" i="2"/>
  <c r="D17" i="2"/>
  <c r="C17" i="2"/>
  <c r="P16" i="2"/>
  <c r="O16" i="2"/>
  <c r="N16" i="2"/>
  <c r="M16" i="2"/>
  <c r="L16" i="2"/>
  <c r="K16" i="2"/>
  <c r="J16" i="2"/>
  <c r="I16" i="2"/>
  <c r="H16" i="2"/>
  <c r="G16" i="2"/>
  <c r="F16" i="2"/>
  <c r="E16" i="2"/>
  <c r="D16" i="2"/>
  <c r="C16" i="2"/>
  <c r="P15" i="2"/>
  <c r="O15" i="2"/>
  <c r="N15" i="2"/>
  <c r="M15" i="2"/>
  <c r="L15" i="2"/>
  <c r="K15" i="2"/>
  <c r="J15" i="2"/>
  <c r="I15" i="2"/>
  <c r="H15" i="2"/>
  <c r="G15" i="2"/>
  <c r="F15" i="2"/>
  <c r="E15" i="2"/>
  <c r="D15" i="2"/>
  <c r="C15" i="2"/>
  <c r="P14" i="2"/>
  <c r="O14" i="2"/>
  <c r="N14" i="2"/>
  <c r="M14" i="2"/>
  <c r="L14" i="2"/>
  <c r="K14" i="2"/>
  <c r="J14" i="2"/>
  <c r="I14" i="2"/>
  <c r="H14" i="2"/>
  <c r="G14" i="2"/>
  <c r="F14" i="2"/>
  <c r="E14" i="2"/>
  <c r="D14" i="2"/>
  <c r="C14" i="2"/>
  <c r="P13" i="2"/>
  <c r="O13" i="2"/>
  <c r="N13" i="2"/>
  <c r="M13" i="2"/>
  <c r="L13" i="2"/>
  <c r="K13" i="2"/>
  <c r="J13" i="2"/>
  <c r="I13" i="2"/>
  <c r="H13" i="2"/>
  <c r="G13" i="2"/>
  <c r="F13" i="2"/>
  <c r="E13" i="2"/>
  <c r="D13" i="2"/>
  <c r="C13" i="2"/>
  <c r="P12" i="2"/>
  <c r="O12" i="2"/>
  <c r="N12" i="2"/>
  <c r="M12" i="2"/>
  <c r="L12" i="2"/>
  <c r="K12" i="2"/>
  <c r="J12" i="2"/>
  <c r="I12" i="2"/>
  <c r="H12" i="2"/>
  <c r="G12" i="2"/>
  <c r="F12" i="2"/>
  <c r="E12" i="2"/>
  <c r="D12" i="2"/>
  <c r="C12" i="2"/>
  <c r="P11" i="2"/>
  <c r="O11" i="2"/>
  <c r="N11" i="2"/>
  <c r="M11" i="2"/>
  <c r="L11" i="2"/>
  <c r="K11" i="2"/>
  <c r="J11" i="2"/>
  <c r="I11" i="2"/>
  <c r="H11" i="2"/>
  <c r="G11" i="2"/>
  <c r="F11" i="2"/>
  <c r="E11" i="2"/>
  <c r="D11" i="2"/>
  <c r="C11" i="2"/>
  <c r="P10" i="2"/>
  <c r="O10" i="2"/>
  <c r="N10" i="2"/>
  <c r="M10" i="2"/>
  <c r="L10" i="2"/>
  <c r="K10" i="2"/>
  <c r="J10" i="2"/>
  <c r="I10" i="2"/>
  <c r="H10" i="2"/>
  <c r="G10" i="2"/>
  <c r="F10" i="2"/>
  <c r="E10" i="2"/>
  <c r="D10" i="2"/>
  <c r="C10" i="2"/>
  <c r="P9" i="2"/>
  <c r="O9" i="2"/>
  <c r="N9" i="2"/>
  <c r="M9" i="2"/>
  <c r="L9" i="2"/>
  <c r="K9" i="2"/>
  <c r="J9" i="2"/>
  <c r="I9" i="2"/>
  <c r="H9" i="2"/>
  <c r="G9" i="2"/>
  <c r="F9" i="2"/>
  <c r="E9" i="2"/>
  <c r="D9" i="2"/>
  <c r="C9" i="2"/>
  <c r="P8" i="2"/>
  <c r="O8" i="2"/>
  <c r="N8" i="2"/>
  <c r="M8" i="2"/>
  <c r="L8" i="2"/>
  <c r="K8" i="2"/>
  <c r="J8" i="2"/>
  <c r="I8" i="2"/>
  <c r="H8" i="2"/>
  <c r="G8" i="2"/>
  <c r="F8" i="2"/>
  <c r="E8" i="2"/>
  <c r="D8" i="2"/>
  <c r="C8" i="2"/>
  <c r="P7" i="2"/>
  <c r="O7" i="2"/>
  <c r="N7" i="2"/>
  <c r="M7" i="2"/>
  <c r="L7" i="2"/>
  <c r="K7" i="2"/>
  <c r="J7" i="2"/>
  <c r="I7" i="2"/>
  <c r="H7" i="2"/>
  <c r="G7" i="2"/>
  <c r="F7" i="2"/>
  <c r="E7" i="2"/>
  <c r="D7" i="2"/>
  <c r="C7" i="2"/>
  <c r="P6" i="2"/>
  <c r="O6" i="2"/>
  <c r="N6" i="2"/>
  <c r="M6" i="2"/>
  <c r="L6" i="2"/>
  <c r="K6" i="2"/>
  <c r="J6" i="2"/>
  <c r="I6" i="2"/>
  <c r="H6" i="2"/>
  <c r="G6" i="2"/>
  <c r="F6" i="2"/>
  <c r="E6" i="2"/>
  <c r="D6" i="2"/>
  <c r="C6" i="2"/>
  <c r="P5" i="2"/>
  <c r="O5" i="2"/>
  <c r="N5" i="2"/>
  <c r="M5" i="2"/>
  <c r="L5" i="2"/>
  <c r="K5" i="2"/>
  <c r="J5" i="2"/>
  <c r="I5" i="2"/>
  <c r="H5" i="2"/>
  <c r="G5" i="2"/>
  <c r="F5" i="2"/>
  <c r="E5" i="2"/>
  <c r="D5" i="2"/>
  <c r="C5" i="2"/>
  <c r="P4" i="2"/>
  <c r="O4" i="2"/>
  <c r="N4" i="2"/>
  <c r="M4" i="2"/>
  <c r="L4" i="2"/>
  <c r="K4" i="2"/>
  <c r="J4" i="2"/>
  <c r="I4" i="2"/>
  <c r="H4" i="2"/>
  <c r="G4" i="2"/>
  <c r="F4" i="2"/>
  <c r="E4" i="2"/>
  <c r="D4" i="2"/>
  <c r="C4" i="2"/>
  <c r="P3" i="2"/>
  <c r="O3" i="2"/>
  <c r="N3" i="2"/>
  <c r="M3" i="2"/>
  <c r="L3" i="2"/>
  <c r="K3" i="2"/>
  <c r="J3" i="2"/>
  <c r="I3" i="2"/>
  <c r="H3" i="2"/>
  <c r="G3" i="2"/>
  <c r="F3" i="2"/>
  <c r="E3" i="2"/>
  <c r="D3" i="2"/>
  <c r="C3" i="2"/>
  <c r="D3" i="5" l="1"/>
  <c r="E9" i="5"/>
  <c r="D14" i="5"/>
  <c r="B28" i="5"/>
  <c r="C23" i="5"/>
  <c r="C28" i="5" s="1"/>
  <c r="E18" i="5"/>
  <c r="F19" i="5"/>
  <c r="C18" i="5"/>
  <c r="D24" i="5"/>
  <c r="C8" i="5"/>
  <c r="E4" i="5"/>
  <c r="E24" i="5" l="1"/>
  <c r="D23" i="5"/>
  <c r="F18" i="5"/>
  <c r="G19" i="5"/>
  <c r="F4" i="5"/>
  <c r="E3" i="5"/>
  <c r="E14" i="5"/>
  <c r="D13" i="5"/>
  <c r="E8" i="5"/>
  <c r="F9" i="5"/>
  <c r="F14" i="5" l="1"/>
  <c r="E13" i="5"/>
  <c r="G4" i="5"/>
  <c r="F3" i="5"/>
  <c r="G18" i="5"/>
  <c r="H19" i="5"/>
  <c r="F8" i="5"/>
  <c r="G9" i="5"/>
  <c r="D28" i="5"/>
  <c r="F24" i="5"/>
  <c r="E23" i="5"/>
  <c r="E28" i="5" s="1"/>
  <c r="G8" i="5" l="1"/>
  <c r="H9" i="5"/>
  <c r="I19" i="5"/>
  <c r="H18" i="5"/>
  <c r="H4" i="5"/>
  <c r="G3" i="5"/>
  <c r="G24" i="5"/>
  <c r="F23" i="5"/>
  <c r="F28" i="5" s="1"/>
  <c r="G14" i="5"/>
  <c r="F13" i="5"/>
  <c r="H24" i="5" l="1"/>
  <c r="G23" i="5"/>
  <c r="H3" i="5"/>
  <c r="I4" i="5"/>
  <c r="J19" i="5"/>
  <c r="I18" i="5"/>
  <c r="H8" i="5"/>
  <c r="I9" i="5"/>
  <c r="H14" i="5"/>
  <c r="G13" i="5"/>
  <c r="H13" i="5" l="1"/>
  <c r="I14" i="5"/>
  <c r="J9" i="5"/>
  <c r="I8" i="5"/>
  <c r="K19" i="5"/>
  <c r="J18" i="5"/>
  <c r="G28" i="5"/>
  <c r="I3" i="5"/>
  <c r="J4" i="5"/>
  <c r="H23" i="5"/>
  <c r="H28" i="5" s="1"/>
  <c r="I24" i="5"/>
  <c r="I23" i="5" l="1"/>
  <c r="I28" i="5" s="1"/>
  <c r="J24" i="5"/>
  <c r="K9" i="5"/>
  <c r="J8" i="5"/>
  <c r="I13" i="5"/>
  <c r="J14" i="5"/>
  <c r="J3" i="5"/>
  <c r="K4" i="5"/>
  <c r="L19" i="5"/>
  <c r="K18" i="5"/>
  <c r="L9" i="5" l="1"/>
  <c r="K8" i="5"/>
  <c r="J23" i="5"/>
  <c r="K24" i="5"/>
  <c r="K3" i="5"/>
  <c r="L4" i="5"/>
  <c r="J13" i="5"/>
  <c r="K14" i="5"/>
  <c r="L18" i="5"/>
  <c r="M19" i="5"/>
  <c r="K13" i="5" l="1"/>
  <c r="L14" i="5"/>
  <c r="L3" i="5"/>
  <c r="M4" i="5"/>
  <c r="K23" i="5"/>
  <c r="K28" i="5" s="1"/>
  <c r="L24" i="5"/>
  <c r="J28" i="5"/>
  <c r="M18" i="5"/>
  <c r="N19" i="5"/>
  <c r="L8" i="5"/>
  <c r="M9" i="5"/>
  <c r="M8" i="5" l="1"/>
  <c r="N9" i="5"/>
  <c r="M24" i="5"/>
  <c r="L23" i="5"/>
  <c r="L28" i="5" s="1"/>
  <c r="N4" i="5"/>
  <c r="M3" i="5"/>
  <c r="M14" i="5"/>
  <c r="L13" i="5"/>
  <c r="O19" i="5"/>
  <c r="N18" i="5"/>
  <c r="N8" i="5" l="1"/>
  <c r="O9" i="5"/>
  <c r="N14" i="5"/>
  <c r="M13" i="5"/>
  <c r="O18" i="5"/>
  <c r="P19" i="5"/>
  <c r="O4" i="5"/>
  <c r="N3" i="5"/>
  <c r="N24" i="5"/>
  <c r="M23" i="5"/>
  <c r="P4" i="5" l="1"/>
  <c r="O3" i="5"/>
  <c r="O14" i="5"/>
  <c r="N13" i="5"/>
  <c r="M28" i="5"/>
  <c r="Q19" i="5"/>
  <c r="P18" i="5"/>
  <c r="O8" i="5"/>
  <c r="P9" i="5"/>
  <c r="O24" i="5"/>
  <c r="N23" i="5"/>
  <c r="P14" i="5" l="1"/>
  <c r="O13" i="5"/>
  <c r="P3" i="5"/>
  <c r="Q4" i="5"/>
  <c r="N28" i="5"/>
  <c r="P24" i="5"/>
  <c r="O23" i="5"/>
  <c r="O28" i="5" s="1"/>
  <c r="P8" i="5"/>
  <c r="Q9" i="5"/>
  <c r="R19" i="5"/>
  <c r="Q18" i="5"/>
  <c r="Q3" i="5" l="1"/>
  <c r="R4" i="5"/>
  <c r="P23" i="5"/>
  <c r="P28" i="5" s="1"/>
  <c r="Q24" i="5"/>
  <c r="S19" i="5"/>
  <c r="R18" i="5"/>
  <c r="R9" i="5"/>
  <c r="Q8" i="5"/>
  <c r="Q14" i="5"/>
  <c r="P13" i="5"/>
  <c r="S9" i="5" l="1"/>
  <c r="R8" i="5"/>
  <c r="T19" i="5"/>
  <c r="S18" i="5"/>
  <c r="Q23" i="5"/>
  <c r="R24" i="5"/>
  <c r="R3" i="5"/>
  <c r="S4" i="5"/>
  <c r="Q13" i="5"/>
  <c r="R14" i="5"/>
  <c r="R23" i="5" l="1"/>
  <c r="S24" i="5"/>
  <c r="Q28" i="5"/>
  <c r="T18" i="5"/>
  <c r="U19" i="5"/>
  <c r="R13" i="5"/>
  <c r="S14" i="5"/>
  <c r="S3" i="5"/>
  <c r="T4" i="5"/>
  <c r="T9" i="5"/>
  <c r="S8" i="5"/>
  <c r="S13" i="5" l="1"/>
  <c r="T14" i="5"/>
  <c r="U18" i="5"/>
  <c r="V19" i="5"/>
  <c r="S23" i="5"/>
  <c r="T24" i="5"/>
  <c r="T8" i="5"/>
  <c r="U9" i="5"/>
  <c r="T3" i="5"/>
  <c r="U4" i="5"/>
  <c r="R28" i="5"/>
  <c r="U24" i="5" l="1"/>
  <c r="T23" i="5"/>
  <c r="U8" i="5"/>
  <c r="V9" i="5"/>
  <c r="S28" i="5"/>
  <c r="V18" i="5"/>
  <c r="W19" i="5"/>
  <c r="V4" i="5"/>
  <c r="U3" i="5"/>
  <c r="U14" i="5"/>
  <c r="T13" i="5"/>
  <c r="V14" i="5" l="1"/>
  <c r="U13" i="5"/>
  <c r="V24" i="5"/>
  <c r="U23" i="5"/>
  <c r="W18" i="5"/>
  <c r="X19" i="5"/>
  <c r="T28" i="5"/>
  <c r="W4" i="5"/>
  <c r="V3" i="5"/>
  <c r="V8" i="5"/>
  <c r="W9" i="5"/>
  <c r="W24" i="5" l="1"/>
  <c r="V23" i="5"/>
  <c r="Y19" i="5"/>
  <c r="X18" i="5"/>
  <c r="X4" i="5"/>
  <c r="W3" i="5"/>
  <c r="U28" i="5"/>
  <c r="W8" i="5"/>
  <c r="X9" i="5"/>
  <c r="W14" i="5"/>
  <c r="V13" i="5"/>
  <c r="Z19" i="5" l="1"/>
  <c r="Y18" i="5"/>
  <c r="V28" i="5"/>
  <c r="X14" i="5"/>
  <c r="W13" i="5"/>
  <c r="X3" i="5"/>
  <c r="Y4" i="5"/>
  <c r="X8" i="5"/>
  <c r="Y9" i="5"/>
  <c r="X24" i="5"/>
  <c r="W23" i="5"/>
  <c r="W28" i="5" s="1"/>
  <c r="Z9" i="5" l="1"/>
  <c r="Y8" i="5"/>
  <c r="Y3" i="5"/>
  <c r="Z4" i="5"/>
  <c r="X13" i="5"/>
  <c r="Y14" i="5"/>
  <c r="X23" i="5"/>
  <c r="X28" i="5" s="1"/>
  <c r="Y24" i="5"/>
  <c r="AA19" i="5"/>
  <c r="Z18" i="5"/>
  <c r="Y13" i="5" l="1"/>
  <c r="Z14" i="5"/>
  <c r="Z3" i="5"/>
  <c r="AA4" i="5"/>
  <c r="Y23" i="5"/>
  <c r="Y28" i="5" s="1"/>
  <c r="Z24" i="5"/>
  <c r="AB19" i="5"/>
  <c r="AA18" i="5"/>
  <c r="AA9" i="5"/>
  <c r="Z8" i="5"/>
  <c r="Z13" i="5" l="1"/>
  <c r="AA14" i="5"/>
  <c r="AC19" i="5"/>
  <c r="AB18" i="5"/>
  <c r="AA24" i="5"/>
  <c r="Z23" i="5"/>
  <c r="Z28" i="5" s="1"/>
  <c r="AA3" i="5"/>
  <c r="AB4" i="5"/>
  <c r="AB9" i="5"/>
  <c r="AA8" i="5"/>
  <c r="AA13" i="5" l="1"/>
  <c r="AB14" i="5"/>
  <c r="AB3" i="5"/>
  <c r="AC4" i="5"/>
  <c r="AC18" i="5"/>
  <c r="AD19" i="5"/>
  <c r="AA23" i="5"/>
  <c r="AA28" i="5" s="1"/>
  <c r="AB24" i="5"/>
  <c r="AB8" i="5"/>
  <c r="AC9" i="5"/>
  <c r="AC24" i="5" l="1"/>
  <c r="AB23" i="5"/>
  <c r="AD18" i="5"/>
  <c r="AE19" i="5"/>
  <c r="AD4" i="5"/>
  <c r="AC3" i="5"/>
  <c r="AC8" i="5"/>
  <c r="AD9" i="5"/>
  <c r="AC14" i="5"/>
  <c r="AB13" i="5"/>
  <c r="AE4" i="5" l="1"/>
  <c r="AD3" i="5"/>
  <c r="AB28" i="5"/>
  <c r="AD14" i="5"/>
  <c r="AC13" i="5"/>
  <c r="AD8" i="5"/>
  <c r="AE9" i="5"/>
  <c r="AE18" i="5"/>
  <c r="AF19" i="5"/>
  <c r="AD24" i="5"/>
  <c r="AC23" i="5"/>
  <c r="AC28" i="5" s="1"/>
  <c r="AF4" i="5" l="1"/>
  <c r="AE3" i="5"/>
  <c r="AE8" i="5"/>
  <c r="AF9" i="5"/>
  <c r="AG19" i="5"/>
  <c r="AF18" i="5"/>
  <c r="AE14" i="5"/>
  <c r="AD13" i="5"/>
  <c r="AE24" i="5"/>
  <c r="AD23" i="5"/>
  <c r="AD28" i="5" s="1"/>
  <c r="AF14" i="5" l="1"/>
  <c r="AE13" i="5"/>
  <c r="AF8" i="5"/>
  <c r="AG9" i="5"/>
  <c r="AH19" i="5"/>
  <c r="AG18" i="5"/>
  <c r="AF24" i="5"/>
  <c r="AE23" i="5"/>
  <c r="AF3" i="5"/>
  <c r="AG4" i="5"/>
  <c r="AI19" i="5" l="1"/>
  <c r="AH18" i="5"/>
  <c r="AE28" i="5"/>
  <c r="AG3" i="5"/>
  <c r="AH4" i="5"/>
  <c r="AF23" i="5"/>
  <c r="AG24" i="5"/>
  <c r="AH9" i="5"/>
  <c r="AG8" i="5"/>
  <c r="AF13" i="5"/>
  <c r="AG14" i="5"/>
  <c r="AI9" i="5" l="1"/>
  <c r="AH8" i="5"/>
  <c r="AG13" i="5"/>
  <c r="AH14" i="5"/>
  <c r="AG23" i="5"/>
  <c r="AG28" i="5" s="1"/>
  <c r="AH24" i="5"/>
  <c r="AH3" i="5"/>
  <c r="AI4" i="5"/>
  <c r="AF28" i="5"/>
  <c r="AJ19" i="5"/>
  <c r="AI18" i="5"/>
  <c r="AJ18" i="5" l="1"/>
  <c r="AK19" i="5"/>
  <c r="AK18" i="5" s="1"/>
  <c r="AI3" i="5"/>
  <c r="AJ4" i="5"/>
  <c r="AH23" i="5"/>
  <c r="AH28" i="5" s="1"/>
  <c r="AI24" i="5"/>
  <c r="AH13" i="5"/>
  <c r="AI14" i="5"/>
  <c r="AJ9" i="5"/>
  <c r="AI8" i="5"/>
  <c r="AI23" i="5" l="1"/>
  <c r="AJ24" i="5"/>
  <c r="AI13" i="5"/>
  <c r="AJ14" i="5"/>
  <c r="AJ3" i="5"/>
  <c r="AK4" i="5"/>
  <c r="AK3" i="5" s="1"/>
  <c r="AJ8" i="5"/>
  <c r="AK9" i="5"/>
  <c r="AK8" i="5" s="1"/>
  <c r="AK14" i="5" l="1"/>
  <c r="AK13" i="5" s="1"/>
  <c r="AJ13" i="5"/>
  <c r="AK24" i="5"/>
  <c r="AK23" i="5" s="1"/>
  <c r="AK28" i="5" s="1"/>
  <c r="AJ23" i="5"/>
  <c r="AJ28" i="5" s="1"/>
  <c r="AI28" i="5"/>
</calcChain>
</file>

<file path=xl/sharedStrings.xml><?xml version="1.0" encoding="utf-8"?>
<sst xmlns="http://schemas.openxmlformats.org/spreadsheetml/2006/main" count="513" uniqueCount="483">
  <si>
    <t>Frecuencia de uso año</t>
  </si>
  <si>
    <t>% de población objeto</t>
  </si>
  <si>
    <t>Serivicios</t>
  </si>
  <si>
    <t>CUPS</t>
  </si>
  <si>
    <t>Artritis Bajo Riesgo</t>
  </si>
  <si>
    <t>Artritis Alto Riesgo</t>
  </si>
  <si>
    <t>Lupus</t>
  </si>
  <si>
    <t>Espondiloatropatia Bajo Riesgo</t>
  </si>
  <si>
    <t>Espondiloatropatia Alto Riesgo</t>
  </si>
  <si>
    <t>Otras Bajo Riesgo</t>
  </si>
  <si>
    <t>Otras Alto Riesgo</t>
  </si>
  <si>
    <t xml:space="preserve">Consulta De Primera Vez Por Especialista En Reumatologia </t>
  </si>
  <si>
    <t xml:space="preserve">Consulta De Primera Vez Por Enfermeria </t>
  </si>
  <si>
    <t xml:space="preserve">Consulta De Primera Vez Por Especialista En Reumatologia Pediatrica </t>
  </si>
  <si>
    <t>Consulta De Control O De Seguimiento Por Medicina General</t>
  </si>
  <si>
    <t>Consulta Integral De Control O De Seguimiento Por Equipo Interdisciplinario Medico General, Qf,Ps (Ema)</t>
  </si>
  <si>
    <t>Consulta De Control O De Seguimiento Por Especialista En Reumatologia</t>
  </si>
  <si>
    <t>Consulta De Control O De Seguimiento Por Especialista En Reumatologia Pediatrica</t>
  </si>
  <si>
    <t>Educacion Individual En Salud Por Quimico Farmaceutico</t>
  </si>
  <si>
    <t>Inyeccion  O Infiltracion De Sustancia Terapeutica Dentro De Bursa Sod (Infiltraciones-Artrocentesis)</t>
  </si>
  <si>
    <t>Inyeccion O Infiltracion De Esteroide Sod (Terapia De Rescate)</t>
  </si>
  <si>
    <t>Inyeccion O Infusion De Otra Sustancia Terapeutica O Profilactica (Aplicación De Medicamentos)</t>
  </si>
  <si>
    <t>Biopsia Cerrada De Glandula O Conducto Salival</t>
  </si>
  <si>
    <t>Participacion En Junta Medica O Equipo Interdisciplinario Por Medicina Especializada Y Caso Paciente</t>
  </si>
  <si>
    <t>Consulta De Control O De Seguimiento Por Especialista En Medicina Interna</t>
  </si>
  <si>
    <t xml:space="preserve">Consulta De Primera Vez Por Nutricion Y Dietetica </t>
  </si>
  <si>
    <t>890206</t>
  </si>
  <si>
    <t>Consulta De Primera Vez Por Especialista En Ortopedia Y Traumatologia</t>
  </si>
  <si>
    <t>Consulta De Control O De Seguimiento Por Especialista En Ortopedia Y Traumatologia</t>
  </si>
  <si>
    <t>Terapia Fisica Integral</t>
  </si>
  <si>
    <t xml:space="preserve">Terapia Ocupacional Integral </t>
  </si>
  <si>
    <t>Educacion Individual En Salud, Por Medicina General</t>
  </si>
  <si>
    <t>Consulta De Primera Vez Por Especialista En Medicina Interna</t>
  </si>
  <si>
    <t>Radiografia De Torax (P.A. O A.P. Y Lateral, Decubito Lateral, Oblicuas O Lateral)</t>
  </si>
  <si>
    <t>Radiografia De Pie (Ap, Lateral Y Oblicua)</t>
  </si>
  <si>
    <t>Radiografia De Mano</t>
  </si>
  <si>
    <t>Transaminasa Glutamico-Piruvica [Alanino Amino Transferasa]</t>
  </si>
  <si>
    <t>Transaminasa Glutamico Oxalacetica [Aspartato Amino Transferasa]</t>
  </si>
  <si>
    <t>Hemograma Iv (Hemoglobina Hematocrito Recuento De Eritrocitos Indices Eritrocitarios Leucograma Recuento De Plaquetas Indices Plaquetarios Y Morfologia Electronica E Histograma) Automatizado</t>
  </si>
  <si>
    <t>Eritrosedimentacion [Velocidad Sedimentacion Globular - Vsg] Automatizada</t>
  </si>
  <si>
    <t>Creatinina En Suero U Otros Fluidos</t>
  </si>
  <si>
    <t>Proteina C Reactiva Manual O Semiautomatizado</t>
  </si>
  <si>
    <t>Uroanalisis</t>
  </si>
  <si>
    <t>Citrulina Anticuerpos [Anti Peptido Ciclico Citrulinado] Semiautomatizado O Automatizado</t>
  </si>
  <si>
    <t>Factor Reumatoideo Semiautomatizado O Automatizado</t>
  </si>
  <si>
    <t>Resonancia Magnetica De Articulaciones De Miembro Superior (Especifico)</t>
  </si>
  <si>
    <t>Resonancia Magnetica De Articulaciones De Miembro Inferior (Especifico)</t>
  </si>
  <si>
    <t>Consulta De Primera Vez Por Especialista En Oftalmologia</t>
  </si>
  <si>
    <t>Consulta De Control O De Seguimiento Por Especialista En Oftalmologia</t>
  </si>
  <si>
    <t>Consulta De Primera Vez Por Especialista En Dermatologia</t>
  </si>
  <si>
    <t>Consulta De Control O De Seguimiento Por Especialista En Dermatologia</t>
  </si>
  <si>
    <t>Consulta De Primera Vez Por Especialista En Medicina Fisica Y Rehabilitacion</t>
  </si>
  <si>
    <t>Consulta De Control O De Seguimiento Por Especialista En Medicina Fisica Y Rehabilitacion</t>
  </si>
  <si>
    <t>Consulta De Primera Vez Por Especialista En Dolor Y Cuidados Paliativos</t>
  </si>
  <si>
    <t>Consulta De Control O De Seguimiento Por Especialista En Dolor Y Cuidados Paliativos</t>
  </si>
  <si>
    <t>Consulta De Primera Vez  Por Especialista En Psiquiatria</t>
  </si>
  <si>
    <t>Consulta De Control O De Seguimiento Por Especialista En Psiquiatria</t>
  </si>
  <si>
    <t>Consulta De Control O De Seguimiento Por Nutricion Y Dietetica</t>
  </si>
  <si>
    <t>Consulta De Primera Vez Por Especialista En Nefrologia</t>
  </si>
  <si>
    <t>Consulta De Control O De Seguimiento Por Especialista En Nefrologia</t>
  </si>
  <si>
    <t>Consulta De Primera Vez Por Trabajo Social</t>
  </si>
  <si>
    <t>Consulta De Control O De Seguimiento Por Trabajo Social</t>
  </si>
  <si>
    <t>Consulta De Control O De Seguimiento Por Especialista En Cardiologia</t>
  </si>
  <si>
    <t>Consulta De Control O De Seguimiento Por Especialista En Hematologia</t>
  </si>
  <si>
    <t>Consulta De Primera Vez Por Psicologia</t>
  </si>
  <si>
    <t>Consulta De Control O De Seguimiento Por Psicologia</t>
  </si>
  <si>
    <t>Osteodensitometria Por Absorcion Dual</t>
  </si>
  <si>
    <t>Radiografia De Cadera Comparativa</t>
  </si>
  <si>
    <t>Radiografia De Columna Dorsolumbar</t>
  </si>
  <si>
    <t>Radiografia De Rodillas Comparativas Posicion Vertical (Unicamente Vista Anteroposterior)</t>
  </si>
  <si>
    <t>Radiografia De Rodilla (Ap, Lateral)</t>
  </si>
  <si>
    <t>Electromiografia En Cada Extremidad (Uno O Mas Musculos)</t>
  </si>
  <si>
    <t>Radiografia De Articulaciones Sacroiliacas</t>
  </si>
  <si>
    <t>Tomografia Computada De Torax</t>
  </si>
  <si>
    <t>Esofagogastroduodenoscopia [Egd] Con O Sin Biopsia</t>
  </si>
  <si>
    <t>Ecografia Articular De Hombro</t>
  </si>
  <si>
    <t>Radiografia De Columna Cervical</t>
  </si>
  <si>
    <t>Ecografia De Abdomen Total (Higado, Pancreas, Vesicula, Vias Biliares, Riñones, Bazo, Grandes Vasos, Pelvis Y Flancos)</t>
  </si>
  <si>
    <t>Ecografia Doppler De Vasos Venosos De Miembros Inferiores</t>
  </si>
  <si>
    <t>Ecocardiograma Transtoracico</t>
  </si>
  <si>
    <t>Colonoscopia Total</t>
  </si>
  <si>
    <t>Ecografia De Higado, Pancreas, Via Biliar Y Vesicula</t>
  </si>
  <si>
    <t>Radiografia De Hombro</t>
  </si>
  <si>
    <t>Espirometria O Curva De Flujo Volumen Simple</t>
  </si>
  <si>
    <t>Radiografia De Cadera O Articulacion Coxo-Femoral (Ap, Lateral)</t>
  </si>
  <si>
    <t>Radiografia De Tobillo (Ap, Lateral Y Rotacion Interna)</t>
  </si>
  <si>
    <t>Ecografia Articular De Rodilla</t>
  </si>
  <si>
    <t>Ecografia De Tejidos Blandos En Las Extremidades Inferiores Con Transductor De 7 Mhz O Mas</t>
  </si>
  <si>
    <t>Radiografia De Columna Lumbosacra</t>
  </si>
  <si>
    <t>Radiografia De Reja Costal</t>
  </si>
  <si>
    <t>Radiografia Dinamica De Columna Vertebral</t>
  </si>
  <si>
    <t>Ecografia Doppler De Vasos Arteriales De Miembros Inferiores</t>
  </si>
  <si>
    <t>Radiografia De Codo</t>
  </si>
  <si>
    <t>Radiografia De Huesos Largos Serie Completa (Esqueleto Axial Y Apendicular)</t>
  </si>
  <si>
    <t>Ecografia Articular De Mano</t>
  </si>
  <si>
    <t>Ecografia Articular De Tobillo</t>
  </si>
  <si>
    <t>Ecografia Articular De Pie</t>
  </si>
  <si>
    <t>Ecografia De Tejidos Blandos En Las Extremidades Superiores Con Transductor De 7 Mhz O Mas</t>
  </si>
  <si>
    <t>Radiografia Comparativa De Pies Con Apoyo (Ap Y Lateral)</t>
  </si>
  <si>
    <t>Radiografia De Antebrazo</t>
  </si>
  <si>
    <t>Radiografia De Pierna (Ap, Lateral)</t>
  </si>
  <si>
    <t>Ecografia Articular De Codo</t>
  </si>
  <si>
    <t>Ecografia Articular De Puño [Muñeca]</t>
  </si>
  <si>
    <t>Resonancia Magnetica De Columna Cervical Simple</t>
  </si>
  <si>
    <t>Resonancia Magnetica De Columna Toracica Simple</t>
  </si>
  <si>
    <t>Resonancia Magnetica De Columna Lumbosacra Simple</t>
  </si>
  <si>
    <t>Resonancia Magnetica De Articulacion Sacroiliaca Simple</t>
  </si>
  <si>
    <t>Resonancia Magnetica De Columna Cervical Con Contraste</t>
  </si>
  <si>
    <t>Resonancia Magnetica De Columna Toracica Con Contraste</t>
  </si>
  <si>
    <t>Aspiracion Articular</t>
  </si>
  <si>
    <t>Ecografia Doppler De Vasos Del Cuello</t>
  </si>
  <si>
    <t>Pletismografia De Vasos Arteriales En Miembros Inferiores</t>
  </si>
  <si>
    <t>Pletismografia De Vasos Arteriales En Miembros Superiores</t>
  </si>
  <si>
    <t>Radiografia Para Medicion De Miembros Inferiores [Estudio De Farill U Osteometria]</t>
  </si>
  <si>
    <t>Volumenes Pulmonares Por Pletismografia, Pre Y Post Broncodilatadores</t>
  </si>
  <si>
    <t>Ecografia Doppler De Vasos Arteriales De Miembros Superiores</t>
  </si>
  <si>
    <t>Radiografia De Femur (Ap, Lateral)</t>
  </si>
  <si>
    <t>Calcio Semiautomatizado</t>
  </si>
  <si>
    <t>Hepatitis B Anticuerpos Central Totales [Anti-Core Hbc] Semiautomatizado O Automatizado</t>
  </si>
  <si>
    <t>Virus De Inmunodeficiencia Humana 1 Y 2 Anticuerpos</t>
  </si>
  <si>
    <t>Albumina En Suero U Otros Fluidos</t>
  </si>
  <si>
    <t>Prueba No Treponemica Manual</t>
  </si>
  <si>
    <t>Treponema Pallidum Anticuerpos (Prueba Treponemica) Manual O Semiautomatizada O Automatizada</t>
  </si>
  <si>
    <t>Hepatitis B Antigeno De Superficie [Ag Hbs]</t>
  </si>
  <si>
    <t>Hepatitis C Anticuerpo Semiautomatizado O Automatizado</t>
  </si>
  <si>
    <t>Vitamina D 25 Hidroxi Total [D2-D3] [Calciferol]</t>
  </si>
  <si>
    <t>Vitamina B12 [Cianocobalamina]</t>
  </si>
  <si>
    <t>Tuberculina Prueba [De Mantoux]</t>
  </si>
  <si>
    <t>Hepatitis B Anticuerpos S [Anti-Hbs] Semiautomatizado O Automatizado</t>
  </si>
  <si>
    <t>Hormona Paratiroidea Molecula Intacta</t>
  </si>
  <si>
    <t>Fosforo En Suero U Otros Fluidos</t>
  </si>
  <si>
    <t>Fosfatasa Alcalina</t>
  </si>
  <si>
    <t>Hormona Estimulante Del Tiroides</t>
  </si>
  <si>
    <t>Baciloscopia Coloracion Acido Alcohol Resistente [Zielh-Neelsen] Lectura Seriada Tres Muestras</t>
  </si>
  <si>
    <t>Bilirrubinas Total Y Directa</t>
  </si>
  <si>
    <t>Ferritina</t>
  </si>
  <si>
    <t>Microalbuminuria Semiautomatizada</t>
  </si>
  <si>
    <t>Electroforesis De Proteinas Semiautomatizado Y Automatizado</t>
  </si>
  <si>
    <t>Anticuerpos Nucleares Extractables Totales [Ena] Ss-A [Ro] Ss-B [La] Rnp Y Sm Semiautomatizado O Automatizado</t>
  </si>
  <si>
    <t>Hierro Total</t>
  </si>
  <si>
    <t>Anticuerpos Antinucleares Semiautomatizado</t>
  </si>
  <si>
    <t>Complemento Serico C4 Semiautomatizado</t>
  </si>
  <si>
    <t>Adn Cadena Sencilla Anticuerpos Semiautomatizado O Automatizado</t>
  </si>
  <si>
    <t>Complemento Serico C3 Semiautomatizado</t>
  </si>
  <si>
    <t>Glucosa En Suero U Otro Fluido Diferente A Orina</t>
  </si>
  <si>
    <t>Acido Folico [Folatos] En Suero</t>
  </si>
  <si>
    <t>Espirometria O Curva De Flujo Volumen Pre Y Post Broncodilatadores</t>
  </si>
  <si>
    <t>Saturacion De Transferrina</t>
  </si>
  <si>
    <t>Gamma Glutamil Transferasa</t>
  </si>
  <si>
    <t>Hemoglobina Glicosilada Manual O Semiautomatizada</t>
  </si>
  <si>
    <t>Proteinas En Orina De 24 Horas</t>
  </si>
  <si>
    <t>Creatin Quinasa Total [Ck-Cpk]</t>
  </si>
  <si>
    <t>Beta 2 Glicoproteina I Ig G Semiautomatizado O Automatizado</t>
  </si>
  <si>
    <t>Cardiolipina Anticuerpos Ig M Semiautomatizado O Automatizado</t>
  </si>
  <si>
    <t>Colesterol De Baja Densidad [Ldl] Automatizado</t>
  </si>
  <si>
    <t>Colesterol Total</t>
  </si>
  <si>
    <t>Trigliceridos</t>
  </si>
  <si>
    <t>Anticoagulante Lupico</t>
  </si>
  <si>
    <t>Prueba Confirmatoria Tiempo Veneno De Vibora De Russell</t>
  </si>
  <si>
    <t>Sangre Oculta En Materia Fecal (Determinacion De Hemoglobina Humana Especifica)</t>
  </si>
  <si>
    <t>Beta 2 Glicoproteina I Ig M Semiautomatizado O Automatizado</t>
  </si>
  <si>
    <t>Cardiolipina Anticuerpos Ig G Semiautomatizado O Automatizado</t>
  </si>
  <si>
    <t>Acido Urico En Suero U Otros Fluidos</t>
  </si>
  <si>
    <t>Hepatitis B Carga Viral</t>
  </si>
  <si>
    <t>Urocultivo (Antibiograma De Disco)</t>
  </si>
  <si>
    <t>Mycobacterium Tuberculosis Cultivo</t>
  </si>
  <si>
    <t>Transferrina Semiautomatizada</t>
  </si>
  <si>
    <t>Extendido De Sangre Periferica Estudio De Morfologia</t>
  </si>
  <si>
    <t>Ionograma [Cloro Sodio Potasio Y Bicarbonato O Calcio]</t>
  </si>
  <si>
    <t>Coproscopico</t>
  </si>
  <si>
    <t>Tipificacion Antigeno Leucocitario Humano Locus B27</t>
  </si>
  <si>
    <t>Coombs Directo Cualitativo En Tubo</t>
  </si>
  <si>
    <t>Nitrogeno Ureico</t>
  </si>
  <si>
    <t>Tiroxina Libre</t>
  </si>
  <si>
    <t>Recuento De Reticulocitos Metodo Manual</t>
  </si>
  <si>
    <t>Capacidad De Combinacion Del Hierro</t>
  </si>
  <si>
    <t>Musculo Liso Anticuerpos Automatizado</t>
  </si>
  <si>
    <t>Crioglobulinas</t>
  </si>
  <si>
    <t>Inmunoglobulinas Cadenas Livianas Kappa Y Lambda Semiautomatizado O Automatizado</t>
  </si>
  <si>
    <t>Deshidrogenasa Lactica</t>
  </si>
  <si>
    <t>Estudio De Coloracion Inmunohistoquimica En Biopsia</t>
  </si>
  <si>
    <t>Recuento De Plaquetas Manual</t>
  </si>
  <si>
    <t>Mieloperoxidasa Anticuerpos Semiautomatizado O Automatizado</t>
  </si>
  <si>
    <t>Cardiolipina Anticuerpos Ig A Semiautomatizado O Automatizado</t>
  </si>
  <si>
    <t>Dna N Anticuerpos Manual</t>
  </si>
  <si>
    <t>Citoplasma De Neutrofilos Anticuerpos Totales [C-Anca O P-Anca] Manual O Semiautomatizado</t>
  </si>
  <si>
    <t>Inmunofijacion Automatizada</t>
  </si>
  <si>
    <t>Estudio De Coloracion Basica En Biopsia</t>
  </si>
  <si>
    <t>Estudio De Coloracion De Inmunofluorescencia En Biopsia</t>
  </si>
  <si>
    <t>Fosfolipidos Anticuerpos Ig G Semiautomatizado O Automatizado</t>
  </si>
  <si>
    <t>Inmunoglobulina D [Ig D] Semiautomatizado O Automatizado</t>
  </si>
  <si>
    <t>Inmunoglobulina G [Ig G] Subclases 1 2 3 4 Semiautomatizado O Automatizado</t>
  </si>
  <si>
    <t>Reemplazo Protesico Total En Artrodesis De Cadera</t>
  </si>
  <si>
    <t>Reemplazo Protesico Total Primario Simple De Cadera</t>
  </si>
  <si>
    <t>Reemplazo Protesico Total Primario Complejo De Cadera (Artrosis Secundaria)</t>
  </si>
  <si>
    <t>Reemplazo Parcial De Cadera</t>
  </si>
  <si>
    <t>Revision Reemplazo Protesico Parcial De Cadera</t>
  </si>
  <si>
    <t>Revision Reemplazo Total De Cadera Con Reconstrucion De Ambos Componentes (Acetabular Y Femoral)</t>
  </si>
  <si>
    <t>Revision Reemplazo Total De Cadera Con Reconstruccion De Componente Acetabular</t>
  </si>
  <si>
    <t>Revision Reemplazo Total De Cadera Con Reconstruccion De Componente Femoral</t>
  </si>
  <si>
    <t>Reemplazo Total De Rodilla Bicompartimental</t>
  </si>
  <si>
    <t>Reemplazo Total De Rodilla Unicompartimental (Hemiarticulacion)</t>
  </si>
  <si>
    <t>Reemplazo Protesico Total Primario Tricompartimental Simple De Rodilla</t>
  </si>
  <si>
    <t>Reemplazo Protesico Total Primario Tricompartimental Complejo De Rodilla (Artrosis Secundaria)</t>
  </si>
  <si>
    <t>Reemplazo Protesico Total En Artrodesis De Rodilla</t>
  </si>
  <si>
    <t>Revision Reemplazo Total De Rodilla Con Reconstruccion De Componente Femoral</t>
  </si>
  <si>
    <t>Revision Reemplazo Total De Rodilla Con Reconstruccion De Componente Tibial</t>
  </si>
  <si>
    <t>Revision Reemplazo Total De Rodilla Con Reconstruccion De Componente Patelar</t>
  </si>
  <si>
    <t>Revision Reemplazo Total De Rodilla Con Reconstrucion De Los Tres Componentes (Femoral, Tibial Y Patelar)</t>
  </si>
  <si>
    <t>Reemplazo Protesico En Huesos Del Carpo (Uno O Mas)</t>
  </si>
  <si>
    <t>Reemplazo Protesico De La Articulacion Trapecio-Metacarpiana</t>
  </si>
  <si>
    <t>Revision Reemplazo Total De Rodilla Con Reconstrucion De Los Tres Componentes Femoral   Tibial Y Patelar</t>
  </si>
  <si>
    <t>Tiempo De Tromboplastina Parcial [Ttp]</t>
  </si>
  <si>
    <t>Tiempo De Protrombina [Tp]</t>
  </si>
  <si>
    <t>Terapia Con Ondas De Choque Del Sistema Osteomuscular (Cada Sesion)</t>
  </si>
  <si>
    <t>Modalidades Cineticas De Terapia</t>
  </si>
  <si>
    <t>Modalidades Electricas O Electromagneticas De Terapia</t>
  </si>
  <si>
    <t>Modalidades Mecanicas De Terapia Sod</t>
  </si>
  <si>
    <t>Modalidades Neumaticas De Terapia Sod</t>
  </si>
  <si>
    <t>Terapia Modalidades Hidraulicas E Hidricas Sod</t>
  </si>
  <si>
    <t>Electrocardiograma De Ritmo O De Superficie Sod</t>
  </si>
  <si>
    <t>Broncoscopia Con Lavado Broncoalveolar</t>
  </si>
  <si>
    <t>Broncoscopia Con Puncion (Aspiracion) Transbronquial</t>
  </si>
  <si>
    <t>Evaluacion Del Desempeño Ocupacional</t>
  </si>
  <si>
    <t>Evaluacion Ortesica Sod</t>
  </si>
  <si>
    <t>Evaluacion Protesica En Extremidades Sod</t>
  </si>
  <si>
    <t>Evaluacion De La Funcion Osteomuscular</t>
  </si>
  <si>
    <t>Entrenamiento Funcional En Autocuidado (Actividades Basicas E Instrumentales De La Vida Diaria)</t>
  </si>
  <si>
    <t>Evaluacion De Funcion Muscular Estatica, Dinamica Y Flexibilidad</t>
  </si>
  <si>
    <t>Psicoterapia Individual Por Psicologia</t>
  </si>
  <si>
    <t>Rehabilitacion Funcional De La Deficiencia-Discapacidad Definitiva Leve</t>
  </si>
  <si>
    <t>Rehabilitacion Funcional De La Deficiencia-Discapacidad Definitiva Moderada</t>
  </si>
  <si>
    <t>Rehabilitacion Funcional De La Deficiencia-Discapacidad Definitiva Severa</t>
  </si>
  <si>
    <t>Vacunacion Contra Neumococo</t>
  </si>
  <si>
    <t>Vacunacion Contra Hepatitis B</t>
  </si>
  <si>
    <t>Vacunacion Contra Influenza</t>
  </si>
  <si>
    <t>Elaboracion Y Adaptacion De Aparato Ortopedico</t>
  </si>
  <si>
    <t>Descompresion De Nervio En Tunel Del Carpo Via Endoscopica</t>
  </si>
  <si>
    <t>Descompresion De Nervio En Tunel Del Carpo Via Abierta</t>
  </si>
  <si>
    <t>Descompresion De Nervio En Tunel Del Carpo Con Neurolisis Via Abierta</t>
  </si>
  <si>
    <t>Descompresion De Nervio En Tunel Del Carpo Con Neurolisis Via Endoscopica</t>
  </si>
  <si>
    <t>Correccion Quirurgica De Dedo En Gatillo [Dedo De Resorte]</t>
  </si>
  <si>
    <t>Curacion De Lesion En Piel O Tejido Celular Subcutaneo Sod</t>
  </si>
  <si>
    <t>Atencion (Visita) Domiciliaria, Por Medicina General</t>
  </si>
  <si>
    <t>Atencion (Visita) Domiciliaria, Por Enfermeria</t>
  </si>
  <si>
    <t>Atencion (Visita) Domiciliaria, Por Fisioterapia</t>
  </si>
  <si>
    <t>Atencion (Visita) Domiciliaria Por Otro Profesional De La Salud</t>
  </si>
  <si>
    <t>Consulta De Primera Vez Por Medicina General</t>
  </si>
  <si>
    <t>Consulta De Primera Vez Por Enfermeria</t>
  </si>
  <si>
    <t>Terapia Ocupacional Integral</t>
  </si>
  <si>
    <t xml:space="preserve">Consulta De Control O Seguimiento Por Nutricion Y Dietetica </t>
  </si>
  <si>
    <t>Centromero Anticuerpos Semiautomatizado O Automatizado</t>
  </si>
  <si>
    <t>Dna N Anticuerpos Semiautomatizado O Automatizado</t>
  </si>
  <si>
    <t>Fosfolipidos Anticuerpos Ig M Semiautomatizado O Automatizado</t>
  </si>
  <si>
    <t>Ssb [La] Anticuerpos Ig G Semiautomatizado O Automatizado</t>
  </si>
  <si>
    <t>Ssa [Ro] Anticuerpos Semiautomatizado O Automatizado</t>
  </si>
  <si>
    <t>Estudio De Coloracion De Inmunofluorescencia En Citologia De Liquido Corporal O Secrecion</t>
  </si>
  <si>
    <t>Pm/Scl Anticuerpos Semiautomatizado O Automatizado</t>
  </si>
  <si>
    <t>Complemento Serico C3 Automatizado</t>
  </si>
  <si>
    <t>Complemento Serico C4 Automatizado</t>
  </si>
  <si>
    <t>Consulta De Primera Vez Por Especialista En Neurologia</t>
  </si>
  <si>
    <t>Consulta De Control O De Seguimiento Por Especialista En Neurologia</t>
  </si>
  <si>
    <t>Ecografia Articular De Puño (Muñeca)</t>
  </si>
  <si>
    <t>Resonancia Magnetica De Cerebro</t>
  </si>
  <si>
    <t>Resonancia Magnetica Con Angiografia</t>
  </si>
  <si>
    <t>Ecografia De Abdomen Superior (Higado, Pancreas, Vias Biliares, Riñones, Bazo Y Grandes Vasos)</t>
  </si>
  <si>
    <t>Ecografia Doppler De Vasos Venosos De Miembros Superiores</t>
  </si>
  <si>
    <t>Ecografia De Vias Urinarias (Riñones, Vejiga Y Prostata Transabdominal)</t>
  </si>
  <si>
    <t>Proteinasa 3 Anticuerpos Semiautomatizado O Automatizado</t>
  </si>
  <si>
    <t>Coombs Directo Fraccionado Monoespecifico (Inmunoglobulinas Y Fracciones Del Complemento) En Tubo</t>
  </si>
  <si>
    <t>Gonadotropina Corionica Subunidad Beta Cualitativa Prueba De Embarazo En Orina O Suero</t>
  </si>
  <si>
    <t xml:space="preserve">Recuento De Plaquetas Manual </t>
  </si>
  <si>
    <t>Capacidad De Difusion Con Monoxido De Carbono</t>
  </si>
  <si>
    <t>Capilaroscopia (Video Capilaroscopia)</t>
  </si>
  <si>
    <t>Creatinina Depuracion</t>
  </si>
  <si>
    <t>Scl-70 Anticuerpos Semiautomatizado O Automatizado</t>
  </si>
  <si>
    <t>Sm Anticuerpos Semiautomatizado O Automatizado</t>
  </si>
  <si>
    <t>Histona Anticuerpos Semiautomatizado O Automatizado</t>
  </si>
  <si>
    <t>Tiroideos Microsomales Anticuerpos (Tiroideos Peroxidasa Anticuerpos) Semiautomatizado</t>
  </si>
  <si>
    <t>Tiroideos Peroxidasa Anticuerpos</t>
  </si>
  <si>
    <t>Colesterol De Alta Densidad</t>
  </si>
  <si>
    <t>Hepatitis B Anticuerpos E [Anti-Hbe] Semiautomatizado O Automatizado</t>
  </si>
  <si>
    <t>Examen Directo Fresco De Cualquier Muestra</t>
  </si>
  <si>
    <t>Examen Directo Para Hongos (Koh)</t>
  </si>
  <si>
    <t>Recuento De Plaquetas Automatizado</t>
  </si>
  <si>
    <t>Tiroideos Microsomales Anticuerpos (Tiroideos Peroxidasa Anticuerpos) Automatizado</t>
  </si>
  <si>
    <t>Tiroideos Tiroglobulinicos Anticuerpos Semiautomatizado</t>
  </si>
  <si>
    <t>Inmunoglobulina A [Ig A] Automatizado</t>
  </si>
  <si>
    <t>Inmunoglobulina G [Ig G] Automatizado</t>
  </si>
  <si>
    <t>Inmunoglobulina M [Ig M] Automatizado</t>
  </si>
  <si>
    <t>Mitocondria Anticuerpos Automatizado</t>
  </si>
  <si>
    <t>Potasio En Suero U Otros Fluidos</t>
  </si>
  <si>
    <t>Coprologico</t>
  </si>
  <si>
    <t>Administracion [Aplicacion] De Prueba Neuropsicologica (Cualquier Tipo) (Cada Una)</t>
  </si>
  <si>
    <t>Electroencefalograma Convencional</t>
  </si>
  <si>
    <t>Biopsia Riñon Por Laparotomia</t>
  </si>
  <si>
    <t>Biopsia De Riñon Via Percutanea</t>
  </si>
  <si>
    <t>Biopsia De Riñon Via Endoscopica</t>
  </si>
  <si>
    <t>Biopsia De Riñon Via Laparoscopica</t>
  </si>
  <si>
    <t>Entrenamiento Funcional En Integracion Laboral Y Social</t>
  </si>
  <si>
    <t>Inyeccion De Agente Anestesico Para Nervio Periferico</t>
  </si>
  <si>
    <t>Inyeccion De Anestesia En Articulacion Sacroiliaca Con Fines Analgesicos</t>
  </si>
  <si>
    <t>Jo1 Anticuerpos Semiautomatizado O Automatizado</t>
  </si>
  <si>
    <t>Ecografía Doppler De Vasos Arteriales De Miembros Inferiores</t>
  </si>
  <si>
    <t>Consulta De Primera Vez Por Nutricion Y Dietetica</t>
  </si>
  <si>
    <t>Biopsia Abierta De Glandula Salival Menor (Con Conducto Salival)</t>
  </si>
  <si>
    <t>Consulta De Primera Vez Por Especialista En Psiquiatria</t>
  </si>
  <si>
    <t xml:space="preserve">Consulta De Primera Vez Por Trabajo Social </t>
  </si>
  <si>
    <t xml:space="preserve">Consulta De Control O Seguimiento Por Trabajo Social </t>
  </si>
  <si>
    <t>Consulta De Control O De Seguimiento Por Especialista En Endocrinologia</t>
  </si>
  <si>
    <t>Consulta De Control O De Seguimiento Por Especialista En Cirugia General</t>
  </si>
  <si>
    <t>Consulta De Control O De Seguimiento Por Especialista En Hepatologia</t>
  </si>
  <si>
    <t>Consulta De Control O De Seguimiento Por Especialista En Gastroenterologia</t>
  </si>
  <si>
    <t>Ecografia De Cuello</t>
  </si>
  <si>
    <t>Biopsia De Tejido Blando: Musculos, Tendon, Fascia Y Bursa (Incluyendo Mano) Via Abierta</t>
  </si>
  <si>
    <t>Biopsia De Tejido Blando: Musculos, Tendon, Fascia Y Bursa (Incluyendo Mano) Via Percutanea</t>
  </si>
  <si>
    <t>Traslado Asistencial Básico Acuático Primario</t>
  </si>
  <si>
    <t>601A01</t>
  </si>
  <si>
    <t>Traslado Asistencial Básico Acuático Secundario</t>
  </si>
  <si>
    <t>601A02</t>
  </si>
  <si>
    <t>Traslado Asistencial Básico Terrestre Primario</t>
  </si>
  <si>
    <t>601T01</t>
  </si>
  <si>
    <t>Traslado Asistencial Básico Terrestre Secundario</t>
  </si>
  <si>
    <t>601T02</t>
  </si>
  <si>
    <t>Traslado Asistencial Medicalizado Acuático Primario</t>
  </si>
  <si>
    <t>602A01</t>
  </si>
  <si>
    <t>Traslado Asistencial Medicalizado Acuático Secundario</t>
  </si>
  <si>
    <t>602A02</t>
  </si>
  <si>
    <t>Traslado Asistencial Medicalizado Aéreo Primario</t>
  </si>
  <si>
    <t>602E01</t>
  </si>
  <si>
    <t>Traslado Asistencial Medicalizado Aéreo Secundario</t>
  </si>
  <si>
    <t>602E02</t>
  </si>
  <si>
    <t>Traslado Asistencial Medicalizado Terrestre Primario</t>
  </si>
  <si>
    <t>602T01</t>
  </si>
  <si>
    <t>Traslado Asistencial Medicalizado Terrestre Secundario</t>
  </si>
  <si>
    <t>602T02</t>
  </si>
  <si>
    <t>Transporte No Asistencial Del Paciente (Sin Aph O Apoyo Terapéutico Durante El Traslado)</t>
  </si>
  <si>
    <t>T34001</t>
  </si>
  <si>
    <t>Transporte No Asistencial Acuático En Zona De Dispersion</t>
  </si>
  <si>
    <t>T34002</t>
  </si>
  <si>
    <t>Transporte No Asistencial Aéreo En Zona De Dispersion</t>
  </si>
  <si>
    <t>T34003</t>
  </si>
  <si>
    <t>Transporte No Asistencial Terrestre  En Zona De Dispersion</t>
  </si>
  <si>
    <t>T34004</t>
  </si>
  <si>
    <t>Radiografia De Sacro Coccix</t>
  </si>
  <si>
    <t>Resonancia Magnetica De Columna Sacroiliaca Simple</t>
  </si>
  <si>
    <t>Consulta Deprimera Vez Por Especialista En Oftalmologia</t>
  </si>
  <si>
    <t>Consulta De Control O Seguimiento Por Nutricion Y Dietetica</t>
  </si>
  <si>
    <t>Consulta De Control O Seguimiento Por Psicologia</t>
  </si>
  <si>
    <t>Consulta Deprimera Vez  Por Especialista En Dolor Y Cuidados Paliativos</t>
  </si>
  <si>
    <t>Calcio En Orina Parcial</t>
  </si>
  <si>
    <t>Biopsia De Piel Con Sacabocado Y Sutura Simple</t>
  </si>
  <si>
    <t>Artritis</t>
  </si>
  <si>
    <t>Espondiloartropatias</t>
  </si>
  <si>
    <t>Otras</t>
  </si>
  <si>
    <t>Agentes Inmunosupresores</t>
  </si>
  <si>
    <t>Agentes Antineoplasicos</t>
  </si>
  <si>
    <t>Antiprotozoarios</t>
  </si>
  <si>
    <t>Preparados Antigotosos</t>
  </si>
  <si>
    <t>Farmacos Para El Tratamiento De Enfermedades Oseas</t>
  </si>
  <si>
    <t>Antidiarreicos</t>
  </si>
  <si>
    <t>Analgesicos</t>
  </si>
  <si>
    <t>Preparados Antianemicos</t>
  </si>
  <si>
    <t>Antihelminticos</t>
  </si>
  <si>
    <t>Bloqueantes De Canales De Calcio</t>
  </si>
  <si>
    <t>Agentes Que Reducen Los Lipidos Sericos</t>
  </si>
  <si>
    <t>Preparados Dermatologicos Con Corticosteroides</t>
  </si>
  <si>
    <t>Suplementos Minerales</t>
  </si>
  <si>
    <t>Productos Anthnflamatorios Y Antirreumaticos</t>
  </si>
  <si>
    <t>Vitaminas</t>
  </si>
  <si>
    <t>Corticosteroides Para Uso Sistemico</t>
  </si>
  <si>
    <t>Agentes Que Actuan Sobre El Sistema Renina-Angiotensina</t>
  </si>
  <si>
    <t>Agentes Antitromboticos</t>
  </si>
  <si>
    <t>Agentes Para El Tratamiento De Alteraciones Causadas Por Acidos</t>
  </si>
  <si>
    <t>Diureticos</t>
  </si>
  <si>
    <t>Psicoanalepticos</t>
  </si>
  <si>
    <t>Sueros Inmunes E Inmunoglobulinas</t>
  </si>
  <si>
    <t>Antimicobacterias</t>
  </si>
  <si>
    <t>Terapia Tiroidea</t>
  </si>
  <si>
    <t>Agentes Contra Padecimientos Funcionales Del Estomago E Intestino</t>
  </si>
  <si>
    <t>Agentes Beta-Bloqueantes</t>
  </si>
  <si>
    <t>Otros Farmacos Que Actuan Sobre El Sistema Nervioso</t>
  </si>
  <si>
    <t>Antiepilepticos</t>
  </si>
  <si>
    <t>Sustitutos De La Sangre Y Soluciones Para Perfusion</t>
  </si>
  <si>
    <t>Productos De Uso Urologico</t>
  </si>
  <si>
    <t>Homeostasis Del Calcio</t>
  </si>
  <si>
    <t>Antibacterianos Para Uso Sistemico</t>
  </si>
  <si>
    <t>Anestesicos</t>
  </si>
  <si>
    <t>Vacunas</t>
  </si>
  <si>
    <t>Relajantes Musculares</t>
  </si>
  <si>
    <t>Antihistaminicos Para Uso Sistemico</t>
  </si>
  <si>
    <t>Emolientes Y Protectores</t>
  </si>
  <si>
    <t>Tasa de Hospitalizaciones por cada 1000 pacientes</t>
  </si>
  <si>
    <t>Promedio dias de hospitalización</t>
  </si>
  <si>
    <t>Cohorte por mes</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</si>
  <si>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</si>
  <si>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</si>
  <si>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</si>
  <si>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</si>
  <si>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</si>
  <si>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</si>
  <si>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</si>
  <si>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</si>
  <si>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</si>
  <si>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</si>
  <si>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</si>
  <si>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</si>
  <si>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</si>
  <si>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</si>
  <si>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</si>
  <si>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</si>
  <si>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</si>
  <si>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</si>
  <si>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</si>
  <si>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</si>
  <si>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</si>
  <si>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</si>
  <si>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</si>
  <si>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</si>
  <si>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</si>
  <si>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</si>
  <si>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</si>
  <si>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</si>
  <si>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</si>
  <si>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</si>
  <si>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</si>
  <si>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</si>
  <si>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</si>
  <si>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</si>
  <si>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</si>
  <si>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</si>
  <si>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MEDELLIN</t>
  </si>
  <si>
    <t>ARTRITIS</t>
  </si>
  <si>
    <t>Espóndilo</t>
  </si>
  <si>
    <t>NORTE (Norte-Bajo Cauca-Nordeste-Norte Valle de Aburrá)</t>
  </si>
  <si>
    <t>ORIENTE - MAGADALENA MEDIO</t>
  </si>
  <si>
    <t>SUR -OCCIDENTE (Sur Valle de Aburrá-Suroeste-Occidente)</t>
  </si>
  <si>
    <t>URABÁ</t>
  </si>
  <si>
    <t>Total Población</t>
  </si>
  <si>
    <t>Frecuencia de Uso Medicamentos / mes</t>
  </si>
  <si>
    <t>Frecuencia de Uso Insumos Ortopedicos / mes</t>
  </si>
  <si>
    <t>Código</t>
  </si>
  <si>
    <t>Grupo Farmacológico</t>
  </si>
  <si>
    <t>L04A</t>
  </si>
  <si>
    <t>Frecuencia Mes</t>
  </si>
  <si>
    <t>L01X</t>
  </si>
  <si>
    <t>P01C</t>
  </si>
  <si>
    <t>M04A</t>
  </si>
  <si>
    <t>M05B</t>
  </si>
  <si>
    <t>A07D</t>
  </si>
  <si>
    <t>N02B</t>
  </si>
  <si>
    <t>B03A</t>
  </si>
  <si>
    <t>P02C</t>
  </si>
  <si>
    <t>C08C</t>
  </si>
  <si>
    <t>C10A</t>
  </si>
  <si>
    <t>D07A</t>
  </si>
  <si>
    <t>A12A</t>
  </si>
  <si>
    <t>M01A</t>
  </si>
  <si>
    <t>A11C</t>
  </si>
  <si>
    <t>H02A</t>
  </si>
  <si>
    <t>C09X</t>
  </si>
  <si>
    <t>B01A</t>
  </si>
  <si>
    <t>A02A</t>
  </si>
  <si>
    <t>C03E</t>
  </si>
  <si>
    <t>N06A</t>
  </si>
  <si>
    <t>J06B</t>
  </si>
  <si>
    <t>J04A</t>
  </si>
  <si>
    <t>H03A</t>
  </si>
  <si>
    <t>A03A</t>
  </si>
  <si>
    <t>C07A</t>
  </si>
  <si>
    <t>N07C</t>
  </si>
  <si>
    <t>N03A</t>
  </si>
  <si>
    <t>B05B</t>
  </si>
  <si>
    <t>G04C</t>
  </si>
  <si>
    <t>H05B</t>
  </si>
  <si>
    <t>C02K</t>
  </si>
  <si>
    <t>Antihipertensivos</t>
  </si>
  <si>
    <t>J01C</t>
  </si>
  <si>
    <t>N01B</t>
  </si>
  <si>
    <t>J07B</t>
  </si>
  <si>
    <t>M03B</t>
  </si>
  <si>
    <t>R06A</t>
  </si>
  <si>
    <t>D02A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</si>
</sst>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6"/>
      <color theme="0"/>
      <name val="Calibri"/>
      <family val="2"/>
      <scheme val="minor"/>
    </font>
    <font>
      <sz val="18"/>
      <color theme="1"/>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right/>
      <top/>
      <bottom style="dashed">
        <color auto="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4" fillId="2" borderId="0" xfId="0" applyFont="1" applyFill="1"/>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164" fontId="0" fillId="0" borderId="4" xfId="0" applyNumberFormat="1" applyBorder="1" applyAlignment="1">
      <alignment horizontal="center"/>
    </xf>
    <xf numFmtId="164" fontId="0" fillId="0" borderId="0" xfId="0" applyNumberFormat="1" applyAlignment="1">
      <alignment horizontal="center"/>
    </xf>
    <xf numFmtId="164" fontId="0" fillId="0" borderId="5" xfId="0" applyNumberFormat="1" applyBorder="1" applyAlignment="1">
      <alignment horizontal="center"/>
    </xf>
    <xf numFmtId="165" fontId="0" fillId="0" borderId="4" xfId="1" applyNumberFormat="1" applyFont="1" applyBorder="1" applyAlignment="1">
      <alignment horizontal="center"/>
    </xf>
    <xf numFmtId="165" fontId="0" fillId="0" borderId="0" xfId="1" applyNumberFormat="1" applyFont="1" applyBorder="1" applyAlignment="1">
      <alignment horizontal="center"/>
    </xf>
    <xf numFmtId="165" fontId="0" fillId="0" borderId="5" xfId="1" applyNumberFormat="1" applyFont="1" applyBorder="1" applyAlignment="1">
      <alignment horizontal="center"/>
    </xf>
    <xf numFmtId="0" fontId="0" fillId="3" borderId="0" xfId="0" applyFill="1"/>
    <xf numFmtId="0" fontId="0" fillId="3" borderId="0" xfId="0" applyFill="1" applyAlignment="1">
      <alignment horizontal="center"/>
    </xf>
    <xf numFmtId="164" fontId="0" fillId="3" borderId="4" xfId="0" applyNumberFormat="1" applyFill="1" applyBorder="1" applyAlignment="1">
      <alignment horizontal="center"/>
    </xf>
    <xf numFmtId="164" fontId="0" fillId="3" borderId="0" xfId="0" applyNumberFormat="1" applyFill="1" applyAlignment="1">
      <alignment horizontal="center"/>
    </xf>
    <xf numFmtId="164" fontId="0" fillId="3" borderId="5" xfId="0" applyNumberFormat="1" applyFill="1" applyBorder="1" applyAlignment="1">
      <alignment horizontal="center"/>
    </xf>
    <xf numFmtId="165" fontId="0" fillId="3" borderId="4" xfId="1" applyNumberFormat="1" applyFont="1" applyFill="1" applyBorder="1" applyAlignment="1">
      <alignment horizontal="center"/>
    </xf>
    <xf numFmtId="165" fontId="0" fillId="3" borderId="0" xfId="1" applyNumberFormat="1" applyFont="1" applyFill="1" applyBorder="1" applyAlignment="1">
      <alignment horizontal="center"/>
    </xf>
    <xf numFmtId="165" fontId="0" fillId="3" borderId="5" xfId="1" applyNumberFormat="1" applyFont="1" applyFill="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xf numFmtId="166" fontId="0" fillId="0" borderId="0" xfId="1" applyNumberFormat="1" applyFont="1" applyBorder="1" applyAlignment="1">
      <alignment horizontal="center"/>
    </xf>
    <xf numFmtId="166" fontId="0" fillId="0" borderId="5" xfId="1" applyNumberFormat="1" applyFont="1" applyBorder="1" applyAlignment="1">
      <alignment horizontal="center"/>
    </xf>
    <xf numFmtId="0" fontId="0" fillId="4" borderId="4" xfId="0" applyFill="1" applyBorder="1"/>
    <xf numFmtId="166" fontId="0" fillId="4" borderId="0" xfId="1" applyNumberFormat="1" applyFont="1" applyFill="1" applyBorder="1" applyAlignment="1">
      <alignment horizontal="center"/>
    </xf>
    <xf numFmtId="166" fontId="0" fillId="4" borderId="5" xfId="1" applyNumberFormat="1" applyFont="1" applyFill="1" applyBorder="1" applyAlignment="1">
      <alignment horizontal="center"/>
    </xf>
    <xf numFmtId="0" fontId="0" fillId="0" borderId="9" xfId="0" applyBorder="1"/>
    <xf numFmtId="2" fontId="0" fillId="0" borderId="10" xfId="0" applyNumberFormat="1" applyBorder="1"/>
    <xf numFmtId="0" fontId="3" fillId="0" borderId="0" xfId="0" applyFont="1"/>
    <xf numFmtId="3" fontId="3" fillId="0" borderId="0" xfId="0" applyNumberFormat="1" applyFont="1"/>
    <xf numFmtId="0" fontId="6" fillId="0" borderId="0" xfId="0" applyFont="1"/>
    <xf numFmtId="0" fontId="2" fillId="0" borderId="11" xfId="0" applyFont="1" applyBorder="1"/>
    <xf numFmtId="3" fontId="2" fillId="0" borderId="11" xfId="0" applyNumberFormat="1" applyFont="1" applyBorder="1" applyAlignment="1">
      <alignment horizontal="center"/>
    </xf>
    <xf numFmtId="3" fontId="0" fillId="0" borderId="0" xfId="0" applyNumberFormat="1"/>
    <xf numFmtId="0" fontId="7" fillId="3" borderId="0" xfId="0" applyFont="1" applyFill="1" applyAlignment="1">
      <alignment horizontal="left" indent="2"/>
    </xf>
    <xf numFmtId="3" fontId="8" fillId="3" borderId="0" xfId="0" applyNumberFormat="1" applyFont="1" applyFill="1" applyAlignment="1">
      <alignment horizontal="center"/>
    </xf>
    <xf numFmtId="0" fontId="0" fillId="0" borderId="0" xfId="0" applyAlignment="1">
      <alignment horizontal="left" indent="2"/>
    </xf>
    <xf numFmtId="3" fontId="8" fillId="0" borderId="0" xfId="0" applyNumberFormat="1" applyFont="1" applyAlignment="1">
      <alignment horizontal="center"/>
    </xf>
    <xf numFmtId="0" fontId="0" fillId="3" borderId="0" xfId="0" applyFill="1" applyAlignment="1">
      <alignment horizontal="left" indent="2"/>
    </xf>
    <xf numFmtId="0" fontId="0" fillId="0" borderId="12" xfId="0" applyBorder="1" applyAlignment="1">
      <alignment horizontal="left" indent="2"/>
    </xf>
    <xf numFmtId="3" fontId="8" fillId="0" borderId="12" xfId="0" applyNumberFormat="1" applyFont="1" applyBorder="1" applyAlignment="1">
      <alignment horizontal="center"/>
    </xf>
    <xf numFmtId="0" fontId="9" fillId="0" borderId="0" xfId="0" applyFont="1"/>
    <xf numFmtId="3" fontId="9" fillId="0" borderId="0" xfId="0" applyNumberFormat="1" applyFont="1" applyAlignment="1">
      <alignment horizontal="center"/>
    </xf>
    <xf numFmtId="0" fontId="0" fillId="0" borderId="7" xfId="0" applyBorder="1" applyAlignment="1">
      <alignment horizontal="center"/>
    </xf>
    <xf numFmtId="167" fontId="0" fillId="0" borderId="6" xfId="0" applyNumberFormat="1" applyBorder="1" applyAlignment="1">
      <alignment horizontal="center"/>
    </xf>
    <xf numFmtId="167" fontId="0" fillId="0" borderId="8" xfId="0" applyNumberFormat="1" applyBorder="1" applyAlignment="1">
      <alignment horizontal="center"/>
    </xf>
    <xf numFmtId="0" fontId="0" fillId="4" borderId="0" xfId="0" applyFill="1"/>
    <xf numFmtId="167" fontId="0" fillId="0" borderId="0" xfId="0" applyNumberFormat="1"/>
    <xf numFmtId="0" fontId="0" fillId="4" borderId="7" xfId="0" applyFill="1" applyBorder="1"/>
    <xf numFmtId="0" fontId="0" fillId="4" borderId="6" xfId="0" applyFill="1" applyBorder="1"/>
    <xf numFmtId="166" fontId="0" fillId="4" borderId="6" xfId="1" applyNumberFormat="1" applyFont="1" applyFill="1" applyBorder="1" applyAlignment="1">
      <alignment horizontal="center"/>
    </xf>
    <xf numFmtId="166" fontId="0" fillId="4" borderId="8" xfId="1" applyNumberFormat="1"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6" fillId="0" borderId="6"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jaramillo\Downloads\NT%20general%20versi&#243;n%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aramillo\Downloads\NT%20general%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jaramillo\Desktop\RIAS\RIAS%20AUTOINMUNE\Archivos%20definitivos\NT%20general%20versi&#243;n%20final%2005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eneral"/>
      <sheetName val="NT Ambulatorio"/>
      <sheetName val="NT Medicamentos"/>
      <sheetName val=" referencia Hospitalización"/>
      <sheetName val="población"/>
      <sheetName val="Propiedades"/>
      <sheetName val="artritis"/>
      <sheetName val="lupus "/>
      <sheetName val="espondilo"/>
      <sheetName val="otras"/>
      <sheetName val="Transporte y albergues"/>
      <sheetName val="Cohorte"/>
      <sheetName val="Hx"/>
      <sheetName val="Dx EAI"/>
      <sheetName val="Medicamentos-Reumatologia "/>
      <sheetName val="medicamentos-Cohan"/>
      <sheetName val="datos art medica"/>
      <sheetName val="Hx 2020"/>
      <sheetName val="Hx 2019"/>
      <sheetName val="JUNIO 2021"/>
      <sheetName val="TOTAL POR GRUPO-SUBGR-Dx 2019"/>
      <sheetName val="TOTAL POR GRUPO-SUBGR-Dx 2020"/>
    </sheetNames>
    <sheetDataSet>
      <sheetData sheetId="0">
        <row r="36">
          <cell r="J36" t="str">
            <v>Artritis</v>
          </cell>
          <cell r="K36" t="str">
            <v>Espóndilo</v>
          </cell>
          <cell r="L36" t="str">
            <v>Lupus</v>
          </cell>
          <cell r="M36" t="str">
            <v>Otras</v>
          </cell>
        </row>
        <row r="37">
          <cell r="H37" t="str">
            <v>ORIENTE - MAGADALENA MEDIO</v>
          </cell>
          <cell r="I37" t="str">
            <v>Magdalena Medio y Oriente</v>
          </cell>
          <cell r="J37">
            <v>345</v>
          </cell>
          <cell r="K37">
            <v>38</v>
          </cell>
          <cell r="L37">
            <v>154</v>
          </cell>
          <cell r="M37">
            <v>69</v>
          </cell>
          <cell r="N37">
            <v>606</v>
          </cell>
          <cell r="O37">
            <v>399.2696629213483</v>
          </cell>
          <cell r="P37">
            <v>173.02920728767128</v>
          </cell>
          <cell r="Q37">
            <v>37.035971223021576</v>
          </cell>
          <cell r="R37">
            <v>72.75</v>
          </cell>
          <cell r="S37">
            <v>682.08484143204112</v>
          </cell>
          <cell r="T37">
            <v>366.53469177198861</v>
          </cell>
          <cell r="U37">
            <v>40.371937064740777</v>
          </cell>
          <cell r="V37">
            <v>163.61258705184423</v>
          </cell>
          <cell r="W37">
            <v>73.30693835439773</v>
          </cell>
          <cell r="X37">
            <v>643.82615424297137</v>
          </cell>
        </row>
        <row r="38">
          <cell r="H38" t="str">
            <v>MEDELLIN</v>
          </cell>
          <cell r="I38" t="str">
            <v>Medellín</v>
          </cell>
          <cell r="J38">
            <v>923</v>
          </cell>
          <cell r="K38">
            <v>92</v>
          </cell>
          <cell r="L38">
            <v>442</v>
          </cell>
          <cell r="M38">
            <v>191</v>
          </cell>
          <cell r="N38">
            <v>1648</v>
          </cell>
          <cell r="O38">
            <v>1068.1910112359549</v>
          </cell>
          <cell r="P38">
            <v>418.91281764383575</v>
          </cell>
          <cell r="Q38">
            <v>106.29804727646453</v>
          </cell>
          <cell r="R38">
            <v>201.38043478260869</v>
          </cell>
          <cell r="S38">
            <v>1794.7823109388639</v>
          </cell>
          <cell r="T38">
            <v>980.61310291462473</v>
          </cell>
          <cell r="U38">
            <v>97.742584472530311</v>
          </cell>
          <cell r="V38">
            <v>469.58937322672165</v>
          </cell>
          <cell r="W38">
            <v>202.92210472014446</v>
          </cell>
          <cell r="X38">
            <v>1750.8671653340211</v>
          </cell>
        </row>
        <row r="39">
          <cell r="H39" t="str">
            <v>NORTE (Norte-Bajo Cauca-Nordeste-Norte Valle de Aburrá)</v>
          </cell>
          <cell r="I39" t="str">
            <v>Norte, Nordeste, Bajo Cauca y Norte del Valle de Aburrá</v>
          </cell>
          <cell r="J39">
            <v>399</v>
          </cell>
          <cell r="K39">
            <v>41</v>
          </cell>
          <cell r="L39">
            <v>154</v>
          </cell>
          <cell r="M39">
            <v>86</v>
          </cell>
          <cell r="N39">
            <v>680</v>
          </cell>
          <cell r="O39">
            <v>461.76404494382012</v>
          </cell>
          <cell r="P39">
            <v>186.68940786301377</v>
          </cell>
          <cell r="Q39">
            <v>37.035971223021576</v>
          </cell>
          <cell r="R39">
            <v>90.673913043478265</v>
          </cell>
          <cell r="S39">
            <v>776.16333707333365</v>
          </cell>
          <cell r="T39">
            <v>423.90533917977814</v>
          </cell>
          <cell r="U39">
            <v>43.559195254062416</v>
          </cell>
          <cell r="V39">
            <v>163.6125870518442</v>
          </cell>
          <cell r="W39">
            <v>91.368068093887018</v>
          </cell>
          <cell r="X39">
            <v>722.44518957957177</v>
          </cell>
        </row>
        <row r="40">
          <cell r="H40" t="str">
            <v>SUR -OCCIDENTE (Sur Valle de Aburrá-Suroeste-Occidente)</v>
          </cell>
          <cell r="I40" t="str">
            <v>Suroeste, Occidente y Sur del Valle de Aburrá</v>
          </cell>
          <cell r="J40">
            <v>438</v>
          </cell>
          <cell r="K40">
            <v>36</v>
          </cell>
          <cell r="L40">
            <v>145</v>
          </cell>
          <cell r="M40">
            <v>79</v>
          </cell>
          <cell r="N40">
            <v>698</v>
          </cell>
          <cell r="O40">
            <v>506.89887640449433</v>
          </cell>
          <cell r="P40">
            <v>163.92240690410964</v>
          </cell>
          <cell r="Q40">
            <v>34.871531346351489</v>
          </cell>
          <cell r="R40">
            <v>83.293478260869563</v>
          </cell>
          <cell r="S40">
            <v>788.98629291582506</v>
          </cell>
          <cell r="T40">
            <v>465.33969564095952</v>
          </cell>
          <cell r="U40">
            <v>38.247098271859684</v>
          </cell>
          <cell r="V40">
            <v>154.0508124838793</v>
          </cell>
          <cell r="W40">
            <v>83.931132318803193</v>
          </cell>
          <cell r="X40">
            <v>741.56873871550169</v>
          </cell>
        </row>
        <row r="41">
          <cell r="H41" t="str">
            <v>URABÁ</v>
          </cell>
          <cell r="I41" t="str">
            <v>Urabá</v>
          </cell>
          <cell r="J41">
            <v>120</v>
          </cell>
          <cell r="K41">
            <v>12</v>
          </cell>
          <cell r="L41">
            <v>78</v>
          </cell>
          <cell r="M41">
            <v>35</v>
          </cell>
          <cell r="N41">
            <v>245</v>
          </cell>
          <cell r="O41">
            <v>138.876404494382</v>
          </cell>
          <cell r="P41">
            <v>54.640802301369881</v>
          </cell>
          <cell r="Q41">
            <v>18.758478931140797</v>
          </cell>
          <cell r="R41">
            <v>36.902173913043484</v>
          </cell>
          <cell r="S41">
            <v>249.17785963993617</v>
          </cell>
          <cell r="T41">
            <v>127.49032757286561</v>
          </cell>
          <cell r="U41">
            <v>12.74903275728656</v>
          </cell>
          <cell r="V41">
            <v>82.868712922362647</v>
          </cell>
          <cell r="W41">
            <v>37.184678875419138</v>
          </cell>
          <cell r="X41">
            <v>260.29275212793397</v>
          </cell>
        </row>
        <row r="42">
          <cell r="I42" t="str">
            <v>Total general</v>
          </cell>
          <cell r="J42">
            <v>2225</v>
          </cell>
          <cell r="K42">
            <v>219</v>
          </cell>
          <cell r="L42">
            <v>973</v>
          </cell>
          <cell r="M42">
            <v>460</v>
          </cell>
          <cell r="N42">
            <v>3877</v>
          </cell>
          <cell r="O42">
            <v>2574.9999999999995</v>
          </cell>
          <cell r="P42">
            <v>997.19464200000027</v>
          </cell>
          <cell r="Q42">
            <v>233.99999999999997</v>
          </cell>
          <cell r="R42">
            <v>485</v>
          </cell>
          <cell r="S42">
            <v>4291.1946420000004</v>
          </cell>
          <cell r="T42">
            <v>2363.8831570802167</v>
          </cell>
          <cell r="U42">
            <v>232.66984782047973</v>
          </cell>
          <cell r="V42">
            <v>1033.734072736652</v>
          </cell>
          <cell r="W42">
            <v>488.71292236265151</v>
          </cell>
          <cell r="X42">
            <v>4119</v>
          </cell>
        </row>
        <row r="85">
          <cell r="C85" t="str">
            <v>Artritis</v>
          </cell>
          <cell r="D85" t="str">
            <v>Lupus</v>
          </cell>
          <cell r="E85" t="str">
            <v>Espóndilo</v>
          </cell>
          <cell r="F85" t="str">
            <v>Otras</v>
          </cell>
          <cell r="G85" t="str">
            <v>Artritis</v>
          </cell>
          <cell r="H85" t="str">
            <v>Lupus</v>
          </cell>
          <cell r="I85" t="str">
            <v>Espóndilo</v>
          </cell>
          <cell r="J85" t="str">
            <v>Otras</v>
          </cell>
          <cell r="K85" t="str">
            <v>Artritis</v>
          </cell>
          <cell r="L85" t="str">
            <v>Lupus</v>
          </cell>
          <cell r="M85" t="str">
            <v>Espóndilo</v>
          </cell>
          <cell r="N85" t="str">
            <v>Otras</v>
          </cell>
        </row>
        <row r="86">
          <cell r="B86" t="str">
            <v>MEDELLIN</v>
          </cell>
          <cell r="C86">
            <v>46.516853932584276</v>
          </cell>
          <cell r="D86">
            <v>7.6587355971223019</v>
          </cell>
          <cell r="E86">
            <v>5.205479452054794</v>
          </cell>
          <cell r="F86">
            <v>7.5</v>
          </cell>
          <cell r="G86">
            <v>77.528089887640462</v>
          </cell>
          <cell r="H86">
            <v>7.6587355971223019</v>
          </cell>
          <cell r="I86">
            <v>12.146118721461187</v>
          </cell>
          <cell r="J86">
            <v>15</v>
          </cell>
          <cell r="K86">
            <v>108.53932584269664</v>
          </cell>
          <cell r="L86">
            <v>7.6587355971223019</v>
          </cell>
          <cell r="M86">
            <v>17.351598173515981</v>
          </cell>
          <cell r="N86">
            <v>22.5</v>
          </cell>
        </row>
        <row r="87">
          <cell r="B87" t="str">
            <v>ORIENTE - MAGADALENA MEDIO</v>
          </cell>
          <cell r="C87">
            <v>124.44943820224719</v>
          </cell>
          <cell r="D87">
            <v>21.981565804727648</v>
          </cell>
          <cell r="E87">
            <v>12.602739726027396</v>
          </cell>
          <cell r="F87">
            <v>20.760869565217391</v>
          </cell>
          <cell r="G87">
            <v>207.41573033707866</v>
          </cell>
          <cell r="H87">
            <v>21.981565804727648</v>
          </cell>
          <cell r="I87">
            <v>29.406392694063925</v>
          </cell>
          <cell r="J87">
            <v>41.521739130434781</v>
          </cell>
          <cell r="K87">
            <v>290.38202247191015</v>
          </cell>
          <cell r="L87">
            <v>21.981565804727648</v>
          </cell>
          <cell r="M87">
            <v>42.009132420091319</v>
          </cell>
          <cell r="N87">
            <v>62.282608695652172</v>
          </cell>
        </row>
        <row r="88">
          <cell r="B88" t="str">
            <v>NORTE (Norte-Bajo Cauca-Nordeste-Norte Valle de Aburrá)</v>
          </cell>
          <cell r="C88">
            <v>53.797752808988761</v>
          </cell>
          <cell r="D88">
            <v>7.6587355971223019</v>
          </cell>
          <cell r="E88">
            <v>5.6164383561643829</v>
          </cell>
          <cell r="F88">
            <v>9.3478260869565215</v>
          </cell>
          <cell r="G88">
            <v>89.662921348314612</v>
          </cell>
          <cell r="H88">
            <v>7.6587355971223019</v>
          </cell>
          <cell r="I88">
            <v>13.105022831050228</v>
          </cell>
          <cell r="J88">
            <v>18.695652173913043</v>
          </cell>
          <cell r="K88">
            <v>125.52808988764045</v>
          </cell>
          <cell r="L88">
            <v>7.6587355971223019</v>
          </cell>
          <cell r="M88">
            <v>18.721461187214611</v>
          </cell>
          <cell r="N88">
            <v>28.043478260869566</v>
          </cell>
        </row>
        <row r="89">
          <cell r="B89" t="str">
            <v>URABÁ</v>
          </cell>
          <cell r="C89">
            <v>59.056179775280903</v>
          </cell>
          <cell r="D89">
            <v>7.2111471531346361</v>
          </cell>
          <cell r="E89">
            <v>4.9315068493150687</v>
          </cell>
          <cell r="F89">
            <v>8.5869565217391308</v>
          </cell>
          <cell r="G89">
            <v>98.426966292134836</v>
          </cell>
          <cell r="H89">
            <v>7.2111471531346361</v>
          </cell>
          <cell r="I89">
            <v>11.506849315068493</v>
          </cell>
          <cell r="J89">
            <v>17.173913043478262</v>
          </cell>
          <cell r="K89">
            <v>137.79775280898878</v>
          </cell>
          <cell r="L89">
            <v>7.2111471531346361</v>
          </cell>
          <cell r="M89">
            <v>16.43835616438356</v>
          </cell>
          <cell r="N89">
            <v>25.760869565217391</v>
          </cell>
        </row>
        <row r="90">
          <cell r="B90" t="str">
            <v>SUR -OCCIDENTE (Sur Valle de Aburrá-Suroeste-Occidente)</v>
          </cell>
          <cell r="C90">
            <v>16.179775280898877</v>
          </cell>
          <cell r="D90">
            <v>3.879099847893114</v>
          </cell>
          <cell r="E90">
            <v>1.6438356164383561</v>
          </cell>
          <cell r="F90">
            <v>3.804347826086957</v>
          </cell>
          <cell r="G90">
            <v>26.966292134831463</v>
          </cell>
          <cell r="H90">
            <v>3.879099847893114</v>
          </cell>
          <cell r="I90">
            <v>3.8356164383561642</v>
          </cell>
          <cell r="J90">
            <v>7.608695652173914</v>
          </cell>
          <cell r="K90">
            <v>37.752808988764045</v>
          </cell>
          <cell r="L90">
            <v>3.879099847893114</v>
          </cell>
          <cell r="M90">
            <v>5.4794520547945202</v>
          </cell>
          <cell r="N90">
            <v>11.413043478260871</v>
          </cell>
        </row>
      </sheetData>
      <sheetData sheetId="1"/>
      <sheetData sheetId="2" refreshError="1"/>
      <sheetData sheetId="3" refreshError="1"/>
      <sheetData sheetId="4" refreshError="1"/>
      <sheetData sheetId="5" refreshError="1"/>
      <sheetData sheetId="6">
        <row r="5">
          <cell r="A5" t="str">
            <v xml:space="preserve">Consulta de primera vez por especialista en reumatologia </v>
          </cell>
          <cell r="B5">
            <v>890288</v>
          </cell>
          <cell r="C5" t="str">
            <v>Prevencion secundaria</v>
          </cell>
          <cell r="D5" t="str">
            <v>Reumatologo</v>
          </cell>
          <cell r="E5">
            <v>60000</v>
          </cell>
          <cell r="F5" t="str">
            <v>Los pacientes con Artritis Reumatoide temprana deben ser manejados de forma integral (Reumatología, ortopedia, fisiatría, terapia física y ocupacional, psicología, enfermería y profesionales relacionados).</v>
          </cell>
          <cell r="G5">
            <v>1469</v>
          </cell>
          <cell r="H5">
            <v>1.2E-2</v>
          </cell>
          <cell r="I5">
            <v>1.2E-2</v>
          </cell>
          <cell r="J5">
            <v>1</v>
          </cell>
          <cell r="K5">
            <v>17.628</v>
          </cell>
          <cell r="L5">
            <v>30</v>
          </cell>
          <cell r="M5">
            <v>528840</v>
          </cell>
          <cell r="N5">
            <v>756</v>
          </cell>
          <cell r="O5">
            <v>0.03</v>
          </cell>
          <cell r="P5">
            <v>0.03</v>
          </cell>
          <cell r="Q5">
            <v>1</v>
          </cell>
          <cell r="R5">
            <v>22.68</v>
          </cell>
          <cell r="S5">
            <v>30</v>
          </cell>
          <cell r="T5">
            <v>680400</v>
          </cell>
          <cell r="U5">
            <v>40.308</v>
          </cell>
          <cell r="V5">
            <v>1209240</v>
          </cell>
        </row>
        <row r="6">
          <cell r="A6" t="str">
            <v xml:space="preserve">consulta de primera vez por enfermeria </v>
          </cell>
          <cell r="B6">
            <v>890205</v>
          </cell>
          <cell r="C6" t="str">
            <v>Prevencion secundaria</v>
          </cell>
          <cell r="D6" t="str">
            <v>Enfermera</v>
          </cell>
          <cell r="E6">
            <v>20192.495292194588</v>
          </cell>
          <cell r="G6">
            <v>1469</v>
          </cell>
          <cell r="H6">
            <v>1.2E-2</v>
          </cell>
          <cell r="I6">
            <v>1.2E-2</v>
          </cell>
          <cell r="J6">
            <v>1</v>
          </cell>
          <cell r="K6">
            <v>17.628</v>
          </cell>
          <cell r="L6">
            <v>20</v>
          </cell>
          <cell r="M6">
            <v>118651.10233693541</v>
          </cell>
          <cell r="N6">
            <v>756</v>
          </cell>
          <cell r="O6">
            <v>0.1</v>
          </cell>
          <cell r="P6">
            <v>0.1</v>
          </cell>
          <cell r="Q6">
            <v>1</v>
          </cell>
          <cell r="R6">
            <v>75.600000000000009</v>
          </cell>
          <cell r="S6">
            <v>20</v>
          </cell>
          <cell r="T6">
            <v>508850.88136330363</v>
          </cell>
          <cell r="U6">
            <v>93.228000000000009</v>
          </cell>
          <cell r="V6">
            <v>627501.9837002391</v>
          </cell>
        </row>
        <row r="7">
          <cell r="A7" t="str">
            <v xml:space="preserve">Consulta de primera vez por especialista en reumatologia pediatrica </v>
          </cell>
          <cell r="B7">
            <v>890289</v>
          </cell>
          <cell r="C7" t="str">
            <v>Prevencion secundaria</v>
          </cell>
          <cell r="D7" t="str">
            <v>Reumatologo pediatra</v>
          </cell>
          <cell r="E7">
            <v>60000</v>
          </cell>
          <cell r="G7">
            <v>1469</v>
          </cell>
          <cell r="H7">
            <v>0</v>
          </cell>
          <cell r="I7">
            <v>0</v>
          </cell>
          <cell r="K7">
            <v>0</v>
          </cell>
          <cell r="L7">
            <v>30</v>
          </cell>
          <cell r="M7">
            <v>0</v>
          </cell>
          <cell r="N7">
            <v>756</v>
          </cell>
          <cell r="O7">
            <v>0</v>
          </cell>
          <cell r="P7">
            <v>0</v>
          </cell>
          <cell r="R7">
            <v>0</v>
          </cell>
          <cell r="S7">
            <v>30</v>
          </cell>
          <cell r="T7">
            <v>0</v>
          </cell>
          <cell r="U7">
            <v>0</v>
          </cell>
          <cell r="V7">
            <v>0</v>
          </cell>
        </row>
        <row r="8">
          <cell r="A8" t="str">
            <v>Consulta de control o de seguimiento por medicina general</v>
          </cell>
          <cell r="B8">
            <v>890301</v>
          </cell>
          <cell r="C8" t="str">
            <v>Prevencion secundaria</v>
          </cell>
          <cell r="D8" t="str">
            <v xml:space="preserve">Medico General </v>
          </cell>
          <cell r="E8">
            <v>38235.4792147806</v>
          </cell>
          <cell r="G8">
            <v>1469</v>
          </cell>
          <cell r="H8">
            <v>2</v>
          </cell>
          <cell r="I8">
            <v>1</v>
          </cell>
          <cell r="J8">
            <v>2</v>
          </cell>
          <cell r="K8">
            <v>2938</v>
          </cell>
          <cell r="L8">
            <v>20</v>
          </cell>
          <cell r="M8">
            <v>37445279.311008468</v>
          </cell>
          <cell r="N8">
            <v>756</v>
          </cell>
          <cell r="O8">
            <v>3</v>
          </cell>
          <cell r="P8">
            <v>1</v>
          </cell>
          <cell r="Q8">
            <v>3</v>
          </cell>
          <cell r="R8">
            <v>2268</v>
          </cell>
          <cell r="S8">
            <v>20</v>
          </cell>
          <cell r="T8">
            <v>28906022.286374133</v>
          </cell>
          <cell r="U8">
            <v>5206</v>
          </cell>
          <cell r="V8">
            <v>66351301.597382605</v>
          </cell>
        </row>
        <row r="9">
          <cell r="A9" t="str">
            <v>Consulta integral de control o de seguimiento por equipo interdisciplinario medico general, qf,ps (EMA)</v>
          </cell>
          <cell r="B9">
            <v>890315</v>
          </cell>
          <cell r="C9" t="str">
            <v>Prevencion secundaria</v>
          </cell>
          <cell r="D9" t="str">
            <v>Staff</v>
          </cell>
          <cell r="E9">
            <v>150000</v>
          </cell>
          <cell r="F9" t="str">
            <v xml:space="preserve">equipo multidisciplinario de seguimiento y educacion </v>
          </cell>
          <cell r="G9">
            <v>1469</v>
          </cell>
          <cell r="H9">
            <v>0</v>
          </cell>
          <cell r="I9">
            <v>0</v>
          </cell>
          <cell r="J9">
            <v>0</v>
          </cell>
          <cell r="K9">
            <v>0</v>
          </cell>
          <cell r="L9">
            <v>0</v>
          </cell>
          <cell r="M9">
            <v>0</v>
          </cell>
          <cell r="N9">
            <v>756</v>
          </cell>
          <cell r="O9">
            <v>1</v>
          </cell>
          <cell r="P9">
            <v>0.5</v>
          </cell>
          <cell r="Q9">
            <v>2</v>
          </cell>
          <cell r="R9">
            <v>756</v>
          </cell>
          <cell r="S9">
            <v>0</v>
          </cell>
          <cell r="T9">
            <v>0</v>
          </cell>
          <cell r="U9">
            <v>756</v>
          </cell>
          <cell r="V9">
            <v>0</v>
          </cell>
        </row>
        <row r="10">
          <cell r="A10" t="str">
            <v>Consulta de control o de seguimiento por especialista en reumatologia</v>
          </cell>
          <cell r="B10">
            <v>890388</v>
          </cell>
          <cell r="C10" t="str">
            <v>Prevencion secundaria</v>
          </cell>
          <cell r="D10" t="str">
            <v>Reumatologo</v>
          </cell>
          <cell r="E10">
            <v>60000</v>
          </cell>
          <cell r="F10" t="str">
            <v>Los pacientes con Artritis Reumatoide temprana deben ser manejados de forma integral (Reumatología, ortopedia, fisiatría, terapia física y ocupacional, psicología, enfermería y profesionales relacionados).</v>
          </cell>
          <cell r="G10">
            <v>1469</v>
          </cell>
          <cell r="H10">
            <v>1.96</v>
          </cell>
          <cell r="I10">
            <v>0.98</v>
          </cell>
          <cell r="J10">
            <v>2</v>
          </cell>
          <cell r="K10">
            <v>2879.24</v>
          </cell>
          <cell r="L10">
            <v>30</v>
          </cell>
          <cell r="M10">
            <v>86377200</v>
          </cell>
          <cell r="N10">
            <v>756</v>
          </cell>
          <cell r="O10">
            <v>3</v>
          </cell>
          <cell r="P10">
            <v>1</v>
          </cell>
          <cell r="Q10">
            <v>3</v>
          </cell>
          <cell r="R10">
            <v>2268</v>
          </cell>
          <cell r="S10">
            <v>30</v>
          </cell>
          <cell r="T10">
            <v>68040000</v>
          </cell>
          <cell r="U10">
            <v>5147.24</v>
          </cell>
          <cell r="V10">
            <v>154417200</v>
          </cell>
        </row>
        <row r="11">
          <cell r="A11" t="str">
            <v>Consulta de control o de seguimiento por especialista en reumatologia pediatrica</v>
          </cell>
          <cell r="B11">
            <v>890389</v>
          </cell>
          <cell r="C11" t="str">
            <v>Prevencion secundaria</v>
          </cell>
          <cell r="D11" t="str">
            <v>Reumatologo pediatra</v>
          </cell>
          <cell r="E11">
            <v>60000</v>
          </cell>
          <cell r="G11">
            <v>1469</v>
          </cell>
          <cell r="H11">
            <v>0.08</v>
          </cell>
          <cell r="I11">
            <v>0.02</v>
          </cell>
          <cell r="J11">
            <v>4</v>
          </cell>
          <cell r="K11">
            <v>117.52</v>
          </cell>
          <cell r="L11">
            <v>30</v>
          </cell>
          <cell r="M11">
            <v>3525600</v>
          </cell>
          <cell r="N11">
            <v>756</v>
          </cell>
          <cell r="O11">
            <v>0.12</v>
          </cell>
          <cell r="P11">
            <v>0.03</v>
          </cell>
          <cell r="Q11">
            <v>4</v>
          </cell>
          <cell r="R11">
            <v>90.72</v>
          </cell>
          <cell r="S11">
            <v>30</v>
          </cell>
          <cell r="T11">
            <v>2721600</v>
          </cell>
          <cell r="U11">
            <v>208.24</v>
          </cell>
          <cell r="V11">
            <v>6247200</v>
          </cell>
        </row>
        <row r="12">
          <cell r="A12" t="str">
            <v>Educacion individual en salud por quimico farmaceutico</v>
          </cell>
          <cell r="B12">
            <v>990211</v>
          </cell>
          <cell r="C12" t="str">
            <v>Prevencion secundaria</v>
          </cell>
          <cell r="D12" t="str">
            <v>Quimico farmaceutico</v>
          </cell>
          <cell r="E12">
            <v>20357.84710131228</v>
          </cell>
          <cell r="G12">
            <v>1469</v>
          </cell>
          <cell r="H12">
            <v>3</v>
          </cell>
          <cell r="I12">
            <v>1</v>
          </cell>
          <cell r="J12">
            <v>3</v>
          </cell>
          <cell r="K12">
            <v>4407</v>
          </cell>
          <cell r="L12">
            <v>20</v>
          </cell>
          <cell r="M12">
            <v>29905677.39182774</v>
          </cell>
          <cell r="N12">
            <v>756</v>
          </cell>
          <cell r="O12">
            <v>4</v>
          </cell>
          <cell r="P12">
            <v>1</v>
          </cell>
          <cell r="Q12">
            <v>4</v>
          </cell>
          <cell r="R12">
            <v>3024</v>
          </cell>
          <cell r="S12">
            <v>20</v>
          </cell>
          <cell r="T12">
            <v>20520709.87812278</v>
          </cell>
          <cell r="U12">
            <v>7431</v>
          </cell>
          <cell r="V12">
            <v>50426387.269950524</v>
          </cell>
        </row>
        <row r="13">
          <cell r="A13" t="str">
            <v>Inyeccion  o infiltracion de sustancia terapeutica dentro de bursa sod (infiltraciones-artrocentesis)</v>
          </cell>
          <cell r="B13">
            <v>839600</v>
          </cell>
          <cell r="C13" t="str">
            <v>Prevencion secundaria</v>
          </cell>
          <cell r="D13" t="str">
            <v>Procedimeintos menores</v>
          </cell>
          <cell r="E13">
            <v>685000</v>
          </cell>
          <cell r="F13" t="str">
            <v>Pueden utilizarse glucocorticoides intra-articulares y en tejidos blandos para el control de la sinovitis persistente y como medio para aliviar síntomas como el dolor y discapacidad.</v>
          </cell>
          <cell r="G13">
            <v>1469</v>
          </cell>
          <cell r="H13">
            <v>0.1</v>
          </cell>
          <cell r="I13">
            <v>0.1</v>
          </cell>
          <cell r="J13">
            <v>1</v>
          </cell>
          <cell r="K13">
            <v>146.9</v>
          </cell>
          <cell r="L13">
            <v>30</v>
          </cell>
          <cell r="M13">
            <v>50313250</v>
          </cell>
          <cell r="N13">
            <v>756</v>
          </cell>
          <cell r="O13">
            <v>9.9815157116451017E-2</v>
          </cell>
          <cell r="P13">
            <v>9.9815157116451017E-2</v>
          </cell>
          <cell r="Q13">
            <v>1</v>
          </cell>
          <cell r="R13">
            <v>75.460258780036966</v>
          </cell>
          <cell r="S13">
            <v>30</v>
          </cell>
          <cell r="T13">
            <v>25845138.632162657</v>
          </cell>
          <cell r="U13">
            <v>222.36025878003699</v>
          </cell>
          <cell r="V13">
            <v>76158388.63216266</v>
          </cell>
        </row>
        <row r="14">
          <cell r="A14" t="str">
            <v>Inyeccion o infiltracion de esteroide sod (terapia de rescate)</v>
          </cell>
          <cell r="B14">
            <v>992300</v>
          </cell>
          <cell r="C14" t="str">
            <v>prevencion terciaria</v>
          </cell>
          <cell r="D14" t="str">
            <v>Procedimeintos menores</v>
          </cell>
          <cell r="E14">
            <v>918526</v>
          </cell>
          <cell r="G14">
            <v>1469</v>
          </cell>
          <cell r="H14">
            <v>0.15</v>
          </cell>
          <cell r="I14">
            <v>0.15</v>
          </cell>
          <cell r="J14">
            <v>1</v>
          </cell>
          <cell r="K14">
            <v>220.35</v>
          </cell>
          <cell r="L14">
            <v>60</v>
          </cell>
          <cell r="M14">
            <v>202397204.09999999</v>
          </cell>
          <cell r="N14">
            <v>756</v>
          </cell>
          <cell r="O14">
            <v>0.4</v>
          </cell>
          <cell r="P14">
            <v>0.4</v>
          </cell>
          <cell r="Q14">
            <v>1</v>
          </cell>
          <cell r="R14">
            <v>302.40000000000003</v>
          </cell>
          <cell r="S14">
            <v>60</v>
          </cell>
          <cell r="T14">
            <v>277762262.40000004</v>
          </cell>
          <cell r="U14">
            <v>522.75</v>
          </cell>
          <cell r="V14">
            <v>480159466.5</v>
          </cell>
        </row>
        <row r="15">
          <cell r="A15" t="str">
            <v>Inyeccion o infusion de otra sustancia terapeutica o profilactica (aplicación de medicamentos)</v>
          </cell>
          <cell r="B15">
            <v>992990</v>
          </cell>
          <cell r="C15" t="str">
            <v>Prevencion secundaria</v>
          </cell>
          <cell r="D15" t="str">
            <v>Procedimeintos menores</v>
          </cell>
          <cell r="E15">
            <v>110000</v>
          </cell>
          <cell r="G15">
            <v>1469</v>
          </cell>
          <cell r="H15">
            <v>0.2</v>
          </cell>
          <cell r="I15">
            <v>0.1</v>
          </cell>
          <cell r="J15">
            <v>2</v>
          </cell>
          <cell r="K15">
            <v>293.8</v>
          </cell>
          <cell r="L15">
            <v>60</v>
          </cell>
          <cell r="M15">
            <v>32318000</v>
          </cell>
          <cell r="N15">
            <v>756</v>
          </cell>
          <cell r="O15">
            <v>3.5999999999999996</v>
          </cell>
          <cell r="P15">
            <v>0.3</v>
          </cell>
          <cell r="Q15">
            <v>12</v>
          </cell>
          <cell r="R15">
            <v>2721.6</v>
          </cell>
          <cell r="S15">
            <v>60</v>
          </cell>
          <cell r="T15">
            <v>299376000</v>
          </cell>
          <cell r="U15">
            <v>3015.4</v>
          </cell>
          <cell r="V15">
            <v>331694000</v>
          </cell>
        </row>
        <row r="16">
          <cell r="A16" t="str">
            <v>Biopsia cerrada de glandula o conducto salival</v>
          </cell>
          <cell r="B16">
            <v>261001</v>
          </cell>
          <cell r="C16" t="str">
            <v>Prevencion secundaria</v>
          </cell>
          <cell r="D16" t="str">
            <v>Procedimeintos menores</v>
          </cell>
          <cell r="E16">
            <v>36715</v>
          </cell>
          <cell r="G16">
            <v>1469</v>
          </cell>
          <cell r="H16">
            <v>0.03</v>
          </cell>
          <cell r="I16">
            <v>0.03</v>
          </cell>
          <cell r="J16">
            <v>1</v>
          </cell>
          <cell r="K16">
            <v>44.07</v>
          </cell>
          <cell r="L16">
            <v>30</v>
          </cell>
          <cell r="M16">
            <v>809015.02500000002</v>
          </cell>
          <cell r="N16">
            <v>756</v>
          </cell>
          <cell r="O16">
            <v>0.03</v>
          </cell>
          <cell r="P16">
            <v>0.03</v>
          </cell>
          <cell r="Q16">
            <v>1</v>
          </cell>
          <cell r="R16">
            <v>22.68</v>
          </cell>
          <cell r="S16">
            <v>30</v>
          </cell>
          <cell r="T16">
            <v>416348.1</v>
          </cell>
          <cell r="U16">
            <v>66.75</v>
          </cell>
          <cell r="V16">
            <v>1225363.125</v>
          </cell>
        </row>
        <row r="17">
          <cell r="A17" t="str">
            <v>Participacion en junta medica o equipo interdisciplinario por medicina especializada y caso paciente</v>
          </cell>
          <cell r="B17">
            <v>890502</v>
          </cell>
          <cell r="C17" t="str">
            <v>Prevencion secundaria</v>
          </cell>
          <cell r="D17" t="str">
            <v>Junta médica</v>
          </cell>
          <cell r="E17">
            <v>300000</v>
          </cell>
          <cell r="G17">
            <v>1469</v>
          </cell>
          <cell r="H17">
            <v>0</v>
          </cell>
          <cell r="I17">
            <v>0</v>
          </cell>
          <cell r="J17">
            <v>0</v>
          </cell>
          <cell r="K17">
            <v>0</v>
          </cell>
          <cell r="L17">
            <v>60</v>
          </cell>
          <cell r="M17">
            <v>0</v>
          </cell>
          <cell r="N17">
            <v>756</v>
          </cell>
          <cell r="O17">
            <v>0.3</v>
          </cell>
          <cell r="P17">
            <v>0.3</v>
          </cell>
          <cell r="Q17">
            <v>1</v>
          </cell>
          <cell r="R17">
            <v>226.79999999999998</v>
          </cell>
          <cell r="S17">
            <v>60</v>
          </cell>
          <cell r="T17">
            <v>68040000</v>
          </cell>
          <cell r="U17">
            <v>226.79999999999998</v>
          </cell>
          <cell r="V17">
            <v>68040000</v>
          </cell>
        </row>
        <row r="18">
          <cell r="A18" t="str">
            <v>Consulta de control o de seguimiento por especialista en medicina interna</v>
          </cell>
          <cell r="B18">
            <v>890366</v>
          </cell>
          <cell r="C18" t="str">
            <v>Prevencion secundaria</v>
          </cell>
          <cell r="D18" t="str">
            <v>Internista</v>
          </cell>
          <cell r="E18">
            <v>81079.626334876535</v>
          </cell>
          <cell r="G18">
            <v>1469</v>
          </cell>
          <cell r="H18">
            <v>0.02</v>
          </cell>
          <cell r="I18">
            <v>0.02</v>
          </cell>
          <cell r="J18">
            <v>1</v>
          </cell>
          <cell r="K18">
            <v>29.38</v>
          </cell>
          <cell r="L18">
            <v>30</v>
          </cell>
          <cell r="M18">
            <v>1191059.7108593362</v>
          </cell>
          <cell r="N18">
            <v>756</v>
          </cell>
          <cell r="O18">
            <v>0.02</v>
          </cell>
          <cell r="P18">
            <v>0.02</v>
          </cell>
          <cell r="Q18">
            <v>1</v>
          </cell>
          <cell r="R18">
            <v>15.120000000000001</v>
          </cell>
          <cell r="S18">
            <v>30</v>
          </cell>
          <cell r="T18">
            <v>612961.97509166668</v>
          </cell>
          <cell r="U18">
            <v>44.5</v>
          </cell>
          <cell r="V18">
            <v>1804021.6859510029</v>
          </cell>
        </row>
        <row r="19">
          <cell r="A19" t="str">
            <v xml:space="preserve">consulta de primera vez por nutricion y dietetica </v>
          </cell>
          <cell r="B19" t="str">
            <v>890206</v>
          </cell>
          <cell r="C19" t="str">
            <v>Prevencion secundaria</v>
          </cell>
          <cell r="D19" t="str">
            <v>Nutricionista</v>
          </cell>
          <cell r="E19">
            <v>19351.810993759751</v>
          </cell>
          <cell r="F19" t="str">
            <v>Se recomienda asesorar a los pacientes con Artritis Reumatoide con respecto a su cuidado nutricional.</v>
          </cell>
          <cell r="G19">
            <v>1469</v>
          </cell>
          <cell r="H19">
            <v>1.2E-2</v>
          </cell>
          <cell r="I19">
            <v>1.2E-2</v>
          </cell>
          <cell r="J19">
            <v>1</v>
          </cell>
          <cell r="K19">
            <v>17.628</v>
          </cell>
          <cell r="L19">
            <v>40</v>
          </cell>
          <cell r="M19">
            <v>227422.48279866457</v>
          </cell>
          <cell r="N19">
            <v>756</v>
          </cell>
          <cell r="O19">
            <v>0.5</v>
          </cell>
          <cell r="P19">
            <v>0.5</v>
          </cell>
          <cell r="Q19">
            <v>1</v>
          </cell>
          <cell r="R19">
            <v>378</v>
          </cell>
          <cell r="S19">
            <v>40</v>
          </cell>
          <cell r="T19">
            <v>4876656.3704274576</v>
          </cell>
          <cell r="U19">
            <v>395.62799999999999</v>
          </cell>
          <cell r="V19">
            <v>5104078.8532261224</v>
          </cell>
        </row>
        <row r="20">
          <cell r="A20" t="str">
            <v>Consulta de primera vez por especialista en ortopedia y traumatologia</v>
          </cell>
          <cell r="B20">
            <v>890280</v>
          </cell>
          <cell r="C20" t="str">
            <v>Prevencion secundaria</v>
          </cell>
          <cell r="D20" t="str">
            <v>Ortopedista</v>
          </cell>
          <cell r="E20">
            <v>104493.91928569542</v>
          </cell>
          <cell r="F20" t="str">
            <v>Los pacientes con Artritis Reumatoide temprana deben ser manejados de forma integral (Reumatología, ortopedia, fisiatría, terapia física y ocupacional, psicología, enfermería y profesionales relacionados). Se recomienda el uso del movimiento pasivo continuo en pacientes con Artritis Reumatoide durante el postoperatorio de remplazo total de rodilla.</v>
          </cell>
          <cell r="G20">
            <v>1469</v>
          </cell>
          <cell r="H20">
            <v>1.2E-2</v>
          </cell>
          <cell r="I20">
            <v>1.2E-2</v>
          </cell>
          <cell r="J20">
            <v>1</v>
          </cell>
          <cell r="K20">
            <v>17.628</v>
          </cell>
          <cell r="L20">
            <v>30</v>
          </cell>
          <cell r="M20">
            <v>921009.40458411945</v>
          </cell>
          <cell r="N20">
            <v>756</v>
          </cell>
          <cell r="O20">
            <v>0.2</v>
          </cell>
          <cell r="P20">
            <v>0.2</v>
          </cell>
          <cell r="Q20">
            <v>1</v>
          </cell>
          <cell r="R20">
            <v>151.20000000000002</v>
          </cell>
          <cell r="S20">
            <v>30</v>
          </cell>
          <cell r="T20">
            <v>7899740.2979985746</v>
          </cell>
          <cell r="U20">
            <v>168.82800000000003</v>
          </cell>
          <cell r="V20">
            <v>8820749.7025826946</v>
          </cell>
        </row>
        <row r="21">
          <cell r="A21" t="str">
            <v>Consulta de control o de seguimiento por especialista en ortopedia y traumatologia</v>
          </cell>
          <cell r="B21">
            <v>890380</v>
          </cell>
          <cell r="C21" t="str">
            <v>Prevencion secundaria</v>
          </cell>
          <cell r="D21" t="str">
            <v>Ortopedista</v>
          </cell>
          <cell r="E21">
            <v>104493.91928569542</v>
          </cell>
          <cell r="G21">
            <v>1469</v>
          </cell>
          <cell r="H21">
            <v>7.5000000000000011E-2</v>
          </cell>
          <cell r="I21">
            <v>0.05</v>
          </cell>
          <cell r="J21">
            <v>1.5</v>
          </cell>
          <cell r="K21">
            <v>110.17500000000001</v>
          </cell>
          <cell r="L21">
            <v>30</v>
          </cell>
          <cell r="M21">
            <v>5756308.7786507467</v>
          </cell>
          <cell r="N21">
            <v>756</v>
          </cell>
          <cell r="O21">
            <v>0.05</v>
          </cell>
          <cell r="P21">
            <v>0.1</v>
          </cell>
          <cell r="Q21">
            <v>0.5</v>
          </cell>
          <cell r="R21">
            <v>37.800000000000004</v>
          </cell>
          <cell r="S21">
            <v>30</v>
          </cell>
          <cell r="T21">
            <v>1974935.0744996436</v>
          </cell>
          <cell r="U21">
            <v>147.97500000000002</v>
          </cell>
          <cell r="V21">
            <v>7731243.8531503901</v>
          </cell>
        </row>
        <row r="22">
          <cell r="A22" t="str">
            <v>terapia fisica integral</v>
          </cell>
          <cell r="B22">
            <v>931001</v>
          </cell>
          <cell r="C22" t="str">
            <v>prevencion secundaria y terciaria</v>
          </cell>
          <cell r="D22" t="str">
            <v>Terapeuta</v>
          </cell>
          <cell r="E22">
            <v>15998.625499747881</v>
          </cell>
          <cell r="G22">
            <v>1469</v>
          </cell>
          <cell r="H22">
            <v>7.1999999999999993</v>
          </cell>
          <cell r="I22">
            <v>0.6</v>
          </cell>
          <cell r="J22">
            <v>12</v>
          </cell>
          <cell r="K22">
            <v>10576.8</v>
          </cell>
          <cell r="L22">
            <v>20</v>
          </cell>
          <cell r="M22">
            <v>56404754.061911121</v>
          </cell>
          <cell r="N22">
            <v>756</v>
          </cell>
          <cell r="O22">
            <v>14.399999999999999</v>
          </cell>
          <cell r="P22">
            <v>0.6</v>
          </cell>
          <cell r="Q22">
            <v>24</v>
          </cell>
          <cell r="R22">
            <v>10886.4</v>
          </cell>
          <cell r="S22">
            <v>60</v>
          </cell>
          <cell r="T22">
            <v>174167436.64045534</v>
          </cell>
          <cell r="U22">
            <v>21463.199999999997</v>
          </cell>
          <cell r="V22">
            <v>230572190.70236647</v>
          </cell>
        </row>
        <row r="23">
          <cell r="A23" t="str">
            <v xml:space="preserve">terapia ocupacional integral </v>
          </cell>
          <cell r="B23">
            <v>938303</v>
          </cell>
          <cell r="C23" t="str">
            <v>prevencion terciaria</v>
          </cell>
          <cell r="D23" t="str">
            <v>Terapeuta</v>
          </cell>
          <cell r="E23">
            <v>15998.625499747881</v>
          </cell>
          <cell r="G23">
            <v>1469</v>
          </cell>
          <cell r="H23">
            <v>3</v>
          </cell>
          <cell r="I23">
            <v>0.5</v>
          </cell>
          <cell r="J23">
            <v>6</v>
          </cell>
          <cell r="K23">
            <v>4407</v>
          </cell>
          <cell r="L23">
            <v>20</v>
          </cell>
          <cell r="M23">
            <v>23501980.859129634</v>
          </cell>
          <cell r="N23">
            <v>756</v>
          </cell>
          <cell r="O23">
            <v>6</v>
          </cell>
          <cell r="P23">
            <v>0.5</v>
          </cell>
          <cell r="Q23">
            <v>12</v>
          </cell>
          <cell r="R23">
            <v>4536</v>
          </cell>
          <cell r="S23">
            <v>60</v>
          </cell>
          <cell r="T23">
            <v>72569765.266856387</v>
          </cell>
          <cell r="U23">
            <v>8943</v>
          </cell>
          <cell r="V23">
            <v>96071746.125986025</v>
          </cell>
        </row>
        <row r="24">
          <cell r="A24" t="str">
            <v>EDUCACION INDIVIDUAL EN SALUD, POR MEDICINA GENERAL</v>
          </cell>
          <cell r="B24">
            <v>990201</v>
          </cell>
          <cell r="C24" t="str">
            <v>Prevencion secundaria</v>
          </cell>
          <cell r="D24" t="str">
            <v xml:space="preserve">Medico General </v>
          </cell>
          <cell r="E24">
            <v>38235.4792147806</v>
          </cell>
          <cell r="F24" t="str">
            <v>Se recomienda el uso de estrategias educativas para  el  tratamiento de los pacientes con Artritis Reumatoide. Programas de autocuidado, a educación en protección articular</v>
          </cell>
          <cell r="G24">
            <v>1469</v>
          </cell>
          <cell r="H24">
            <v>1</v>
          </cell>
          <cell r="I24">
            <v>1</v>
          </cell>
          <cell r="J24">
            <v>1</v>
          </cell>
          <cell r="K24">
            <v>1469</v>
          </cell>
          <cell r="L24">
            <v>20</v>
          </cell>
          <cell r="M24">
            <v>18722639.655504234</v>
          </cell>
          <cell r="N24">
            <v>756</v>
          </cell>
          <cell r="O24">
            <v>1</v>
          </cell>
          <cell r="P24">
            <v>1</v>
          </cell>
          <cell r="Q24">
            <v>1</v>
          </cell>
          <cell r="R24">
            <v>756</v>
          </cell>
          <cell r="S24">
            <v>20</v>
          </cell>
          <cell r="T24">
            <v>9635340.7621247116</v>
          </cell>
        </row>
        <row r="25">
          <cell r="A25" t="str">
            <v>Consulta de primera vez por especialista en medicina interna</v>
          </cell>
          <cell r="B25">
            <v>890266</v>
          </cell>
          <cell r="C25" t="str">
            <v>Prevencion secundaria</v>
          </cell>
          <cell r="D25" t="str">
            <v>Internista</v>
          </cell>
          <cell r="E25">
            <v>81079.626334876535</v>
          </cell>
          <cell r="G25">
            <v>1469</v>
          </cell>
          <cell r="H25">
            <v>1.2E-2</v>
          </cell>
          <cell r="I25">
            <v>1.2E-2</v>
          </cell>
          <cell r="J25">
            <v>1</v>
          </cell>
          <cell r="K25">
            <v>17.628</v>
          </cell>
          <cell r="L25">
            <v>30</v>
          </cell>
          <cell r="M25">
            <v>714635.82651560183</v>
          </cell>
          <cell r="N25">
            <v>756</v>
          </cell>
          <cell r="O25">
            <v>0.05</v>
          </cell>
          <cell r="P25">
            <v>0.05</v>
          </cell>
          <cell r="Q25">
            <v>1</v>
          </cell>
          <cell r="R25">
            <v>37.800000000000004</v>
          </cell>
          <cell r="S25">
            <v>30</v>
          </cell>
          <cell r="T25">
            <v>1532404.9377291666</v>
          </cell>
          <cell r="U25">
            <v>55.428000000000004</v>
          </cell>
          <cell r="V25">
            <v>2247040.7642447683</v>
          </cell>
        </row>
        <row r="26">
          <cell r="A26" t="str">
            <v>COSTO TOTAL CONSULTAS</v>
          </cell>
          <cell r="G26">
            <v>15453</v>
          </cell>
          <cell r="H26">
            <v>314.34463443396231</v>
          </cell>
          <cell r="I26">
            <v>9.1114386792452837</v>
          </cell>
          <cell r="J26">
            <v>34.5</v>
          </cell>
          <cell r="K26">
            <v>27727.374999999996</v>
          </cell>
          <cell r="L26">
            <v>640</v>
          </cell>
          <cell r="M26">
            <v>551178527.71012652</v>
          </cell>
          <cell r="N26">
            <v>5467</v>
          </cell>
          <cell r="O26">
            <v>378.9510166358595</v>
          </cell>
          <cell r="P26">
            <v>10.105360443622921</v>
          </cell>
          <cell r="Q26">
            <v>37.5</v>
          </cell>
          <cell r="R26">
            <v>12436.060258780037</v>
          </cell>
          <cell r="S26">
            <v>720</v>
          </cell>
          <cell r="T26">
            <v>1066086573.5032059</v>
          </cell>
          <cell r="U26">
            <v>40163.435258780031</v>
          </cell>
          <cell r="V26">
            <v>1617265101.2133324</v>
          </cell>
        </row>
        <row r="27">
          <cell r="A27" t="str">
            <v>Radiografia de torax (p.a. O a.p. Y lateral, decubito lateral, oblicuas o lateral)</v>
          </cell>
          <cell r="B27">
            <v>871121</v>
          </cell>
          <cell r="C27" t="str">
            <v>Prevencion secundaria</v>
          </cell>
          <cell r="D27" t="str">
            <v>Imágenes</v>
          </cell>
          <cell r="E27">
            <v>19675</v>
          </cell>
          <cell r="F27" t="str">
            <v xml:space="preserve">descartar TB latente </v>
          </cell>
          <cell r="G27">
            <v>1469</v>
          </cell>
          <cell r="H27">
            <v>0.25</v>
          </cell>
          <cell r="I27">
            <v>0.25</v>
          </cell>
          <cell r="J27">
            <v>1</v>
          </cell>
          <cell r="K27">
            <v>367.25</v>
          </cell>
          <cell r="M27">
            <v>7225643.75</v>
          </cell>
          <cell r="N27">
            <v>756</v>
          </cell>
          <cell r="O27">
            <v>0.1</v>
          </cell>
          <cell r="P27">
            <v>0.1</v>
          </cell>
          <cell r="Q27">
            <v>1</v>
          </cell>
          <cell r="R27">
            <v>75.600000000000009</v>
          </cell>
          <cell r="T27">
            <v>1487430.0000000002</v>
          </cell>
          <cell r="U27">
            <v>442.85</v>
          </cell>
          <cell r="V27">
            <v>8713073.75</v>
          </cell>
        </row>
        <row r="28">
          <cell r="A28" t="str">
            <v>Radiografia de pie (ap, lateral y oblicua)</v>
          </cell>
          <cell r="B28">
            <v>873333</v>
          </cell>
          <cell r="C28" t="str">
            <v>Prevencion secundaria</v>
          </cell>
          <cell r="D28" t="str">
            <v>Imágenes</v>
          </cell>
          <cell r="E28">
            <v>14030</v>
          </cell>
          <cell r="F28" t="str">
            <v>Se sugiere el uso de la radiografía de las manos o de los pies para establecer el pronóstico de los pacientes con Artritis Reumatoide temprana</v>
          </cell>
          <cell r="G28">
            <v>1469</v>
          </cell>
          <cell r="H28">
            <v>1</v>
          </cell>
          <cell r="I28">
            <v>1</v>
          </cell>
          <cell r="J28">
            <v>1</v>
          </cell>
          <cell r="K28">
            <v>1469</v>
          </cell>
          <cell r="M28">
            <v>20610070</v>
          </cell>
          <cell r="N28">
            <v>756</v>
          </cell>
          <cell r="O28">
            <v>1</v>
          </cell>
          <cell r="P28">
            <v>1</v>
          </cell>
          <cell r="Q28">
            <v>1</v>
          </cell>
          <cell r="R28">
            <v>756</v>
          </cell>
          <cell r="T28">
            <v>10606680</v>
          </cell>
          <cell r="U28">
            <v>2225</v>
          </cell>
          <cell r="V28">
            <v>31216750</v>
          </cell>
        </row>
        <row r="29">
          <cell r="A29" t="str">
            <v>Radiografia de mano</v>
          </cell>
          <cell r="B29">
            <v>873210</v>
          </cell>
          <cell r="C29" t="str">
            <v>Prevencion secundaria</v>
          </cell>
          <cell r="D29" t="str">
            <v>Imágenes</v>
          </cell>
          <cell r="E29">
            <v>14030</v>
          </cell>
          <cell r="G29">
            <v>1469</v>
          </cell>
          <cell r="H29">
            <v>1</v>
          </cell>
          <cell r="I29">
            <v>1</v>
          </cell>
          <cell r="J29">
            <v>1</v>
          </cell>
          <cell r="K29">
            <v>1469</v>
          </cell>
          <cell r="M29">
            <v>20610070</v>
          </cell>
          <cell r="N29">
            <v>756</v>
          </cell>
          <cell r="O29">
            <v>1</v>
          </cell>
          <cell r="P29">
            <v>1</v>
          </cell>
          <cell r="Q29">
            <v>1</v>
          </cell>
          <cell r="R29">
            <v>756</v>
          </cell>
          <cell r="T29">
            <v>10606680</v>
          </cell>
          <cell r="U29">
            <v>2225</v>
          </cell>
          <cell r="V29">
            <v>31216750</v>
          </cell>
        </row>
        <row r="30">
          <cell r="A30" t="str">
            <v>Transaminasa glutamico-piruvica [alanino amino transferasa]</v>
          </cell>
          <cell r="B30">
            <v>903866</v>
          </cell>
          <cell r="C30" t="str">
            <v>Prevencion secundaria</v>
          </cell>
          <cell r="D30" t="str">
            <v>Laboratorios</v>
          </cell>
          <cell r="E30">
            <v>2174</v>
          </cell>
          <cell r="F30" t="str">
            <v>previo a inicio de tto FARME y seguimiento En pacientes con Artritis Reumatoide que reciben Metotrexate, se debe realizar hemograma y transaminasas cada mes del inicio del tratamiento por tres meses y posteriormente, cada tres meses durante el tiempo que reciben la medicación. Si se documenta un incremento de dos veces o más con respecto a los valores de referencia para las transaminasas o se evidencia agranulocitosis, anemia o trombocitopenia en el hemograma o se presentan efectos gastrointestinales que no mejoran con el cambio de la vía de administración o con dosis óptimas de ácido fólico, el Metotrexate debe ser suspendido.</v>
          </cell>
          <cell r="G30">
            <v>1469</v>
          </cell>
          <cell r="H30">
            <v>4</v>
          </cell>
          <cell r="I30">
            <v>1</v>
          </cell>
          <cell r="J30">
            <v>4</v>
          </cell>
          <cell r="K30">
            <v>5876</v>
          </cell>
          <cell r="M30">
            <v>12774424</v>
          </cell>
          <cell r="N30">
            <v>756</v>
          </cell>
          <cell r="O30">
            <v>4</v>
          </cell>
          <cell r="P30">
            <v>1</v>
          </cell>
          <cell r="Q30">
            <v>4</v>
          </cell>
          <cell r="R30">
            <v>3024</v>
          </cell>
          <cell r="T30">
            <v>6574176</v>
          </cell>
          <cell r="U30">
            <v>8900</v>
          </cell>
          <cell r="V30">
            <v>19348600</v>
          </cell>
        </row>
        <row r="31">
          <cell r="A31" t="str">
            <v>Transaminasa glutamico oxalacetica [aspartato amino transferasa]</v>
          </cell>
          <cell r="B31">
            <v>903867</v>
          </cell>
          <cell r="C31" t="str">
            <v>Prevencion secundaria</v>
          </cell>
          <cell r="D31" t="str">
            <v>Laboratorios</v>
          </cell>
          <cell r="E31">
            <v>2174</v>
          </cell>
          <cell r="G31">
            <v>1469</v>
          </cell>
          <cell r="H31">
            <v>4</v>
          </cell>
          <cell r="I31">
            <v>1</v>
          </cell>
          <cell r="J31">
            <v>4</v>
          </cell>
          <cell r="K31">
            <v>5876</v>
          </cell>
          <cell r="M31">
            <v>12774424</v>
          </cell>
          <cell r="N31">
            <v>756</v>
          </cell>
          <cell r="O31">
            <v>4</v>
          </cell>
          <cell r="P31">
            <v>1</v>
          </cell>
          <cell r="Q31">
            <v>4</v>
          </cell>
          <cell r="R31">
            <v>3024</v>
          </cell>
          <cell r="T31">
            <v>6574176</v>
          </cell>
          <cell r="U31">
            <v>8900</v>
          </cell>
          <cell r="V31">
            <v>19348600</v>
          </cell>
        </row>
        <row r="32">
          <cell r="A32" t="str">
            <v>Hemograma iv (hemoglobina hematocrito recuento de eritrocitos indices eritrocitarios leucograma recuento de plaquetas indices plaquetarios y morfologia electronica e histograma) automatizado</v>
          </cell>
          <cell r="B32">
            <v>902210</v>
          </cell>
          <cell r="C32" t="str">
            <v>Prevencion secundaria</v>
          </cell>
          <cell r="D32" t="str">
            <v>Laboratorios</v>
          </cell>
          <cell r="E32">
            <v>4236</v>
          </cell>
          <cell r="G32">
            <v>1469</v>
          </cell>
          <cell r="H32">
            <v>4</v>
          </cell>
          <cell r="I32">
            <v>1</v>
          </cell>
          <cell r="J32">
            <v>4</v>
          </cell>
          <cell r="K32">
            <v>5876</v>
          </cell>
          <cell r="M32">
            <v>24890736</v>
          </cell>
          <cell r="N32">
            <v>756</v>
          </cell>
          <cell r="O32">
            <v>4</v>
          </cell>
          <cell r="P32">
            <v>1</v>
          </cell>
          <cell r="Q32">
            <v>4</v>
          </cell>
          <cell r="R32">
            <v>3024</v>
          </cell>
          <cell r="T32">
            <v>12809664</v>
          </cell>
          <cell r="U32">
            <v>8900</v>
          </cell>
          <cell r="V32">
            <v>37700400</v>
          </cell>
        </row>
        <row r="33">
          <cell r="A33" t="str">
            <v>Eritrosedimentacion [velocidad sedimentacion globular - vsg] automatizada</v>
          </cell>
          <cell r="B33">
            <v>902205</v>
          </cell>
          <cell r="C33" t="str">
            <v>Prevencion secundaria</v>
          </cell>
          <cell r="D33" t="str">
            <v>Laboratorios</v>
          </cell>
          <cell r="E33">
            <v>2340</v>
          </cell>
          <cell r="F33" t="str">
            <v>Se sugiere el uso de la Proteína C Reactiva y de la Velocidad de Sedimentación Globular para establecer el diagnóstico de Artritis Reumatoide temprana.</v>
          </cell>
          <cell r="G33">
            <v>1469</v>
          </cell>
          <cell r="H33">
            <v>3</v>
          </cell>
          <cell r="I33">
            <v>1</v>
          </cell>
          <cell r="J33">
            <v>3</v>
          </cell>
          <cell r="K33">
            <v>4407</v>
          </cell>
          <cell r="M33">
            <v>10312380</v>
          </cell>
          <cell r="N33">
            <v>756</v>
          </cell>
          <cell r="O33">
            <v>3</v>
          </cell>
          <cell r="P33">
            <v>1</v>
          </cell>
          <cell r="Q33">
            <v>3</v>
          </cell>
          <cell r="R33">
            <v>2268</v>
          </cell>
          <cell r="T33">
            <v>5307120</v>
          </cell>
          <cell r="U33">
            <v>6675</v>
          </cell>
          <cell r="V33">
            <v>15619500</v>
          </cell>
        </row>
        <row r="34">
          <cell r="A34" t="str">
            <v>Creatinina en suero u otros fluidos</v>
          </cell>
          <cell r="B34">
            <v>903895</v>
          </cell>
          <cell r="C34" t="str">
            <v>Prevencion secundaria</v>
          </cell>
          <cell r="D34" t="str">
            <v>Laboratorios</v>
          </cell>
          <cell r="E34">
            <v>1485</v>
          </cell>
          <cell r="F34" t="str">
            <v xml:space="preserve">previo a inicio de tto FARME y seguimiento </v>
          </cell>
          <cell r="G34">
            <v>1469</v>
          </cell>
          <cell r="H34">
            <v>3</v>
          </cell>
          <cell r="I34">
            <v>1</v>
          </cell>
          <cell r="J34">
            <v>3</v>
          </cell>
          <cell r="K34">
            <v>4407</v>
          </cell>
          <cell r="M34">
            <v>6544395</v>
          </cell>
          <cell r="N34">
            <v>756</v>
          </cell>
          <cell r="O34">
            <v>3</v>
          </cell>
          <cell r="P34">
            <v>1</v>
          </cell>
          <cell r="Q34">
            <v>3</v>
          </cell>
          <cell r="R34">
            <v>2268</v>
          </cell>
          <cell r="T34">
            <v>3367980</v>
          </cell>
          <cell r="U34">
            <v>6675</v>
          </cell>
          <cell r="V34">
            <v>9912375</v>
          </cell>
        </row>
        <row r="35">
          <cell r="A35" t="str">
            <v>Proteina c reactiva manual o semiautomatizado</v>
          </cell>
          <cell r="B35">
            <v>906914</v>
          </cell>
          <cell r="C35" t="str">
            <v>Prevencion secundaria</v>
          </cell>
          <cell r="D35" t="str">
            <v>Laboratorios</v>
          </cell>
          <cell r="E35">
            <v>2331</v>
          </cell>
          <cell r="F35" t="str">
            <v>Se sugiere el uso de la Proteína C Reactiva y de la Velocidad de Sedimentación Globular para establecer el diagnóstico de Artritis Reumatoide temprana.</v>
          </cell>
          <cell r="G35">
            <v>1469</v>
          </cell>
          <cell r="H35">
            <v>3</v>
          </cell>
          <cell r="I35">
            <v>1</v>
          </cell>
          <cell r="J35">
            <v>3</v>
          </cell>
          <cell r="K35">
            <v>4407</v>
          </cell>
          <cell r="M35">
            <v>10272717</v>
          </cell>
          <cell r="N35">
            <v>756</v>
          </cell>
          <cell r="O35">
            <v>3</v>
          </cell>
          <cell r="P35">
            <v>1</v>
          </cell>
          <cell r="Q35">
            <v>3</v>
          </cell>
          <cell r="R35">
            <v>2268</v>
          </cell>
          <cell r="T35">
            <v>5286708</v>
          </cell>
          <cell r="U35">
            <v>6675</v>
          </cell>
          <cell r="V35">
            <v>15559425</v>
          </cell>
        </row>
        <row r="36">
          <cell r="A36" t="str">
            <v>Uroanalisis</v>
          </cell>
          <cell r="B36">
            <v>907106</v>
          </cell>
          <cell r="C36" t="str">
            <v>Prevencion secundaria</v>
          </cell>
          <cell r="D36" t="str">
            <v>Laboratorios</v>
          </cell>
          <cell r="E36">
            <v>2895</v>
          </cell>
          <cell r="F36" t="str">
            <v xml:space="preserve">previo a inicio de tto FARME y seguimiento </v>
          </cell>
          <cell r="G36">
            <v>1469</v>
          </cell>
          <cell r="H36">
            <v>2</v>
          </cell>
          <cell r="I36">
            <v>1</v>
          </cell>
          <cell r="J36">
            <v>2</v>
          </cell>
          <cell r="K36">
            <v>2938</v>
          </cell>
          <cell r="M36">
            <v>8505510</v>
          </cell>
          <cell r="N36">
            <v>756</v>
          </cell>
          <cell r="O36">
            <v>3</v>
          </cell>
          <cell r="P36">
            <v>1</v>
          </cell>
          <cell r="Q36">
            <v>3</v>
          </cell>
          <cell r="R36">
            <v>2268</v>
          </cell>
          <cell r="T36">
            <v>6565860</v>
          </cell>
          <cell r="U36">
            <v>5206</v>
          </cell>
          <cell r="V36">
            <v>15071370</v>
          </cell>
        </row>
        <row r="37">
          <cell r="A37" t="str">
            <v>Citrulina anticuerpos [anti peptido ciclico citrulinado] semiautomatizado o automatizado</v>
          </cell>
          <cell r="B37">
            <v>906466</v>
          </cell>
          <cell r="C37" t="str">
            <v>Prevencion secundaria</v>
          </cell>
          <cell r="D37" t="str">
            <v>Laboratorios</v>
          </cell>
          <cell r="E37">
            <v>30596</v>
          </cell>
          <cell r="F37" t="str">
            <v>Se recomienda el uso de los anticuerpos Anti-Citrulina y del Factor Reumatoide IgM para establecer el diagnóstico y el pronóstico de los pacientes con Artritis Reumatoide.</v>
          </cell>
          <cell r="G37">
            <v>1469</v>
          </cell>
          <cell r="H37">
            <v>1</v>
          </cell>
          <cell r="I37">
            <v>1</v>
          </cell>
          <cell r="J37">
            <v>1</v>
          </cell>
          <cell r="K37">
            <v>1469</v>
          </cell>
          <cell r="M37">
            <v>44945524</v>
          </cell>
          <cell r="N37">
            <v>756</v>
          </cell>
          <cell r="O37">
            <v>1</v>
          </cell>
          <cell r="P37">
            <v>1</v>
          </cell>
          <cell r="Q37">
            <v>1</v>
          </cell>
          <cell r="R37">
            <v>756</v>
          </cell>
          <cell r="T37">
            <v>23130576</v>
          </cell>
          <cell r="U37">
            <v>2225</v>
          </cell>
          <cell r="V37">
            <v>68076100</v>
          </cell>
        </row>
        <row r="38">
          <cell r="A38" t="str">
            <v>Factor reumatoideo semiautomatizado o automatizado</v>
          </cell>
          <cell r="B38">
            <v>906910</v>
          </cell>
          <cell r="C38" t="str">
            <v>Prevencion secundaria</v>
          </cell>
          <cell r="D38" t="str">
            <v>Laboratorios</v>
          </cell>
          <cell r="E38">
            <v>14637</v>
          </cell>
          <cell r="G38">
            <v>1469</v>
          </cell>
          <cell r="H38">
            <v>1</v>
          </cell>
          <cell r="I38">
            <v>1</v>
          </cell>
          <cell r="J38">
            <v>1</v>
          </cell>
          <cell r="K38">
            <v>1469</v>
          </cell>
          <cell r="M38">
            <v>21501753</v>
          </cell>
          <cell r="N38">
            <v>756</v>
          </cell>
          <cell r="O38">
            <v>1</v>
          </cell>
          <cell r="P38">
            <v>1</v>
          </cell>
          <cell r="Q38">
            <v>1</v>
          </cell>
          <cell r="R38">
            <v>756</v>
          </cell>
          <cell r="T38">
            <v>11065572</v>
          </cell>
          <cell r="U38">
            <v>2225</v>
          </cell>
          <cell r="V38">
            <v>32567325</v>
          </cell>
        </row>
        <row r="39">
          <cell r="A39" t="str">
            <v>RESONANCIA MAGNETICA DE ARTICULACIONES DE MIEMBRO SUPERIOR (ESPECIFICO)</v>
          </cell>
          <cell r="B39">
            <v>883512</v>
          </cell>
          <cell r="C39" t="str">
            <v>Prevencion secundaria</v>
          </cell>
          <cell r="D39" t="str">
            <v>Imágenes</v>
          </cell>
          <cell r="E39">
            <v>257925</v>
          </cell>
          <cell r="F39" t="str">
            <v>Se sugiere el uso de la resonancia magnética nuclear para establecer el pronóstico de los pacientes con Artritis Reumatoide temprana o artritis indiferenciada de la mano, de la muñeca o del pie dada su capacidad discriminatoria</v>
          </cell>
          <cell r="G39">
            <v>1469</v>
          </cell>
          <cell r="H39">
            <v>0.05</v>
          </cell>
          <cell r="I39">
            <v>0.05</v>
          </cell>
          <cell r="J39">
            <v>1</v>
          </cell>
          <cell r="K39">
            <v>73.45</v>
          </cell>
          <cell r="M39">
            <v>18944591.25</v>
          </cell>
          <cell r="N39">
            <v>756</v>
          </cell>
          <cell r="O39">
            <v>0.1</v>
          </cell>
          <cell r="P39">
            <v>0.1</v>
          </cell>
          <cell r="Q39">
            <v>1</v>
          </cell>
          <cell r="R39">
            <v>0.1</v>
          </cell>
          <cell r="S39">
            <v>756</v>
          </cell>
          <cell r="T39">
            <v>25792.5</v>
          </cell>
          <cell r="U39">
            <v>73.55</v>
          </cell>
          <cell r="V39">
            <v>18970383.75</v>
          </cell>
        </row>
        <row r="40">
          <cell r="A40" t="str">
            <v>RESONANCIA MAGNETICA DE ARTICULACIONES DE MIEMBRO INFERIOR (ESPECIFICO)</v>
          </cell>
          <cell r="B40">
            <v>883522</v>
          </cell>
          <cell r="C40" t="str">
            <v>Prevencion secundaria</v>
          </cell>
          <cell r="D40" t="str">
            <v>Imágenes</v>
          </cell>
          <cell r="E40">
            <v>257925</v>
          </cell>
          <cell r="G40">
            <v>1469</v>
          </cell>
          <cell r="H40">
            <v>0.05</v>
          </cell>
          <cell r="I40">
            <v>0.05</v>
          </cell>
          <cell r="J40">
            <v>1</v>
          </cell>
          <cell r="K40">
            <v>73.45</v>
          </cell>
          <cell r="M40">
            <v>18944591.25</v>
          </cell>
          <cell r="N40">
            <v>756</v>
          </cell>
          <cell r="O40">
            <v>0.1</v>
          </cell>
          <cell r="P40">
            <v>0.1</v>
          </cell>
          <cell r="Q40">
            <v>1</v>
          </cell>
          <cell r="R40">
            <v>0.1</v>
          </cell>
          <cell r="S40">
            <v>756</v>
          </cell>
          <cell r="T40">
            <v>25792.5</v>
          </cell>
          <cell r="U40">
            <v>73.55</v>
          </cell>
          <cell r="V40">
            <v>18970383.75</v>
          </cell>
        </row>
        <row r="41">
          <cell r="A41" t="str">
            <v xml:space="preserve">COSTO TOTAL PARACLINICOS </v>
          </cell>
          <cell r="G41">
            <v>20356</v>
          </cell>
          <cell r="H41">
            <v>336.06603773584908</v>
          </cell>
          <cell r="I41">
            <v>12.002358490566039</v>
          </cell>
          <cell r="J41">
            <v>28</v>
          </cell>
          <cell r="K41">
            <v>40030.25</v>
          </cell>
          <cell r="L41">
            <v>0</v>
          </cell>
          <cell r="M41">
            <v>238856829.25</v>
          </cell>
          <cell r="N41">
            <v>6492</v>
          </cell>
          <cell r="O41">
            <v>348</v>
          </cell>
          <cell r="P41">
            <v>12</v>
          </cell>
          <cell r="Q41">
            <v>29</v>
          </cell>
          <cell r="R41">
            <v>21243.599999999999</v>
          </cell>
          <cell r="S41">
            <v>0</v>
          </cell>
          <cell r="T41">
            <v>103434207</v>
          </cell>
          <cell r="U41">
            <v>61273.85</v>
          </cell>
          <cell r="V41">
            <v>342291036.25</v>
          </cell>
        </row>
        <row r="42">
          <cell r="A42" t="str">
            <v>COMPLEMENTARIOS</v>
          </cell>
          <cell r="H42">
            <v>0</v>
          </cell>
          <cell r="I42">
            <v>0</v>
          </cell>
          <cell r="O42">
            <v>0</v>
          </cell>
          <cell r="P42">
            <v>0</v>
          </cell>
          <cell r="U42">
            <v>0</v>
          </cell>
          <cell r="V42">
            <v>0</v>
          </cell>
        </row>
        <row r="43">
          <cell r="A43" t="str">
            <v>Consultas y controles</v>
          </cell>
          <cell r="H43">
            <v>0</v>
          </cell>
          <cell r="I43">
            <v>0</v>
          </cell>
          <cell r="O43">
            <v>0</v>
          </cell>
          <cell r="P43">
            <v>0</v>
          </cell>
          <cell r="U43">
            <v>0</v>
          </cell>
          <cell r="V43">
            <v>0</v>
          </cell>
        </row>
        <row r="44">
          <cell r="A44" t="str">
            <v>Consulta de primera vez por especialista en oftalmologia</v>
          </cell>
          <cell r="B44">
            <v>890276</v>
          </cell>
          <cell r="C44" t="str">
            <v>Prevencion secundaria</v>
          </cell>
          <cell r="D44" t="str">
            <v>Oftalmologo</v>
          </cell>
          <cell r="E44">
            <v>205062.53101770161</v>
          </cell>
          <cell r="G44">
            <v>1469</v>
          </cell>
          <cell r="H44">
            <v>1.2E-2</v>
          </cell>
          <cell r="I44">
            <v>1.2E-2</v>
          </cell>
          <cell r="J44">
            <v>1</v>
          </cell>
          <cell r="K44">
            <v>17.628</v>
          </cell>
          <cell r="L44">
            <v>20</v>
          </cell>
          <cell r="M44">
            <v>1204947.4322600146</v>
          </cell>
          <cell r="N44">
            <v>756</v>
          </cell>
          <cell r="O44">
            <v>0.4</v>
          </cell>
          <cell r="P44">
            <v>0.4</v>
          </cell>
          <cell r="Q44">
            <v>1</v>
          </cell>
          <cell r="R44">
            <v>302.40000000000003</v>
          </cell>
          <cell r="S44">
            <v>20</v>
          </cell>
          <cell r="T44">
            <v>20670303.126584325</v>
          </cell>
          <cell r="U44">
            <v>320.02800000000002</v>
          </cell>
          <cell r="V44">
            <v>21875250.558844339</v>
          </cell>
        </row>
        <row r="45">
          <cell r="A45" t="str">
            <v>Consulta de control o de seguimiento por especialista en oftalmologia</v>
          </cell>
          <cell r="B45">
            <v>890376</v>
          </cell>
          <cell r="C45" t="str">
            <v>Prevencion secundaria</v>
          </cell>
          <cell r="D45" t="str">
            <v>Oftalmologo</v>
          </cell>
          <cell r="E45">
            <v>205062.53101770161</v>
          </cell>
          <cell r="G45">
            <v>1469</v>
          </cell>
          <cell r="H45">
            <v>1</v>
          </cell>
          <cell r="I45">
            <v>1</v>
          </cell>
          <cell r="J45">
            <v>1</v>
          </cell>
          <cell r="K45">
            <v>1469</v>
          </cell>
          <cell r="L45">
            <v>30</v>
          </cell>
          <cell r="M45">
            <v>150618429.03250182</v>
          </cell>
          <cell r="N45">
            <v>756</v>
          </cell>
          <cell r="O45">
            <v>1</v>
          </cell>
          <cell r="P45">
            <v>1</v>
          </cell>
          <cell r="Q45">
            <v>1</v>
          </cell>
          <cell r="R45">
            <v>756</v>
          </cell>
          <cell r="S45">
            <v>30</v>
          </cell>
          <cell r="T45">
            <v>77513636.724691212</v>
          </cell>
          <cell r="U45">
            <v>2225</v>
          </cell>
          <cell r="V45">
            <v>228132065.75719303</v>
          </cell>
        </row>
        <row r="46">
          <cell r="A46" t="str">
            <v>Consulta de primera vez por especialista en dermatologia</v>
          </cell>
          <cell r="B46">
            <v>890242</v>
          </cell>
          <cell r="C46" t="str">
            <v>Prevencion secundaria</v>
          </cell>
          <cell r="D46" t="str">
            <v>Dermatologo</v>
          </cell>
          <cell r="E46">
            <v>120000</v>
          </cell>
          <cell r="G46">
            <v>1469</v>
          </cell>
          <cell r="H46">
            <v>1.2E-2</v>
          </cell>
          <cell r="I46">
            <v>1.2E-2</v>
          </cell>
          <cell r="J46">
            <v>1</v>
          </cell>
          <cell r="K46">
            <v>17.628</v>
          </cell>
          <cell r="L46">
            <v>20</v>
          </cell>
          <cell r="M46">
            <v>705120</v>
          </cell>
          <cell r="N46">
            <v>756</v>
          </cell>
          <cell r="O46">
            <v>0.05</v>
          </cell>
          <cell r="P46">
            <v>0.05</v>
          </cell>
          <cell r="Q46">
            <v>1</v>
          </cell>
          <cell r="R46">
            <v>37.800000000000004</v>
          </cell>
          <cell r="S46">
            <v>20</v>
          </cell>
          <cell r="T46">
            <v>1512000.0000000002</v>
          </cell>
          <cell r="U46">
            <v>55.428000000000004</v>
          </cell>
          <cell r="V46">
            <v>2217120</v>
          </cell>
        </row>
        <row r="47">
          <cell r="A47" t="str">
            <v>Consulta de control o de seguimiento por especialista en dermatologia</v>
          </cell>
          <cell r="B47">
            <v>890342</v>
          </cell>
          <cell r="C47" t="str">
            <v>Prevencion secundaria</v>
          </cell>
          <cell r="D47" t="str">
            <v>Dermatologo</v>
          </cell>
          <cell r="E47">
            <v>120000</v>
          </cell>
          <cell r="G47">
            <v>1469</v>
          </cell>
          <cell r="H47">
            <v>0.03</v>
          </cell>
          <cell r="I47">
            <v>0.03</v>
          </cell>
          <cell r="J47">
            <v>1</v>
          </cell>
          <cell r="K47">
            <v>44.07</v>
          </cell>
          <cell r="L47">
            <v>30</v>
          </cell>
          <cell r="M47">
            <v>2644200</v>
          </cell>
          <cell r="N47">
            <v>756</v>
          </cell>
          <cell r="O47">
            <v>0.03</v>
          </cell>
          <cell r="P47">
            <v>0.03</v>
          </cell>
          <cell r="Q47">
            <v>1</v>
          </cell>
          <cell r="R47">
            <v>22.68</v>
          </cell>
          <cell r="S47">
            <v>30</v>
          </cell>
          <cell r="T47">
            <v>1360800</v>
          </cell>
          <cell r="U47">
            <v>66.75</v>
          </cell>
          <cell r="V47">
            <v>4005000</v>
          </cell>
        </row>
        <row r="48">
          <cell r="A48" t="str">
            <v>Consulta de primera vez por especialista en medicina fisica y rehabilitacion</v>
          </cell>
          <cell r="B48">
            <v>890264</v>
          </cell>
          <cell r="C48" t="str">
            <v>prevencion terciaria</v>
          </cell>
          <cell r="D48" t="str">
            <v>Medico Fisiatra</v>
          </cell>
          <cell r="E48">
            <v>78314.42955200687</v>
          </cell>
          <cell r="F48" t="str">
            <v>Los pacientes con Artritis Reumatoide temprana deben ser manejados de forma integral (Reumatología, ortopedia, fisiatría, terapia física y ocupacional, psicología, enfermería y profesionales relacionados).</v>
          </cell>
          <cell r="G48">
            <v>1469</v>
          </cell>
          <cell r="H48">
            <v>1.2E-2</v>
          </cell>
          <cell r="I48">
            <v>1.2E-2</v>
          </cell>
          <cell r="J48">
            <v>1</v>
          </cell>
          <cell r="K48">
            <v>17.628</v>
          </cell>
          <cell r="L48">
            <v>30</v>
          </cell>
          <cell r="M48">
            <v>690263.38207138854</v>
          </cell>
          <cell r="N48">
            <v>756</v>
          </cell>
          <cell r="O48">
            <v>0.5</v>
          </cell>
          <cell r="P48">
            <v>0.5</v>
          </cell>
          <cell r="Q48">
            <v>1</v>
          </cell>
          <cell r="R48">
            <v>378</v>
          </cell>
          <cell r="S48">
            <v>30</v>
          </cell>
          <cell r="T48">
            <v>14801427.185329298</v>
          </cell>
          <cell r="U48">
            <v>395.62799999999999</v>
          </cell>
          <cell r="V48">
            <v>15491690.567400686</v>
          </cell>
        </row>
        <row r="49">
          <cell r="A49" t="str">
            <v>Consulta de control o de seguimiento por especialista en medicina fisica y rehabilitacion</v>
          </cell>
          <cell r="B49">
            <v>890364</v>
          </cell>
          <cell r="C49" t="str">
            <v>prevencion terciaria</v>
          </cell>
          <cell r="D49" t="str">
            <v>Medico Fisiatra</v>
          </cell>
          <cell r="E49">
            <v>78314.42955200687</v>
          </cell>
          <cell r="G49">
            <v>1469</v>
          </cell>
          <cell r="H49">
            <v>0.44999999999999996</v>
          </cell>
          <cell r="I49">
            <v>0.3</v>
          </cell>
          <cell r="J49">
            <v>1.5</v>
          </cell>
          <cell r="K49">
            <v>661.05</v>
          </cell>
          <cell r="L49">
            <v>30</v>
          </cell>
          <cell r="M49">
            <v>25884876.827677067</v>
          </cell>
          <cell r="N49">
            <v>756</v>
          </cell>
          <cell r="O49">
            <v>0.3</v>
          </cell>
          <cell r="P49">
            <v>0.3</v>
          </cell>
          <cell r="Q49">
            <v>1</v>
          </cell>
          <cell r="R49">
            <v>226.79999999999998</v>
          </cell>
          <cell r="S49">
            <v>30</v>
          </cell>
          <cell r="T49">
            <v>8880856.3111975789</v>
          </cell>
          <cell r="U49">
            <v>887.84999999999991</v>
          </cell>
          <cell r="V49">
            <v>34765733.13887465</v>
          </cell>
        </row>
        <row r="50">
          <cell r="A50" t="str">
            <v>Consulta de primera vez por especialista en dolor y cuidados paliativos</v>
          </cell>
          <cell r="B50">
            <v>890243</v>
          </cell>
          <cell r="C50" t="str">
            <v>prevencion terciaria</v>
          </cell>
          <cell r="D50" t="str">
            <v>Paliativista</v>
          </cell>
          <cell r="E50">
            <v>150000</v>
          </cell>
          <cell r="G50">
            <v>1469</v>
          </cell>
          <cell r="H50">
            <v>0</v>
          </cell>
          <cell r="I50">
            <v>0</v>
          </cell>
          <cell r="J50">
            <v>1</v>
          </cell>
          <cell r="K50">
            <v>0</v>
          </cell>
          <cell r="L50">
            <v>30</v>
          </cell>
          <cell r="M50">
            <v>0</v>
          </cell>
          <cell r="N50">
            <v>756</v>
          </cell>
          <cell r="O50">
            <v>0.15</v>
          </cell>
          <cell r="P50">
            <v>0.15</v>
          </cell>
          <cell r="Q50">
            <v>1</v>
          </cell>
          <cell r="R50">
            <v>113.39999999999999</v>
          </cell>
          <cell r="S50">
            <v>30</v>
          </cell>
          <cell r="T50">
            <v>8505000</v>
          </cell>
          <cell r="U50">
            <v>113.39999999999999</v>
          </cell>
          <cell r="V50">
            <v>8505000</v>
          </cell>
        </row>
        <row r="51">
          <cell r="A51" t="str">
            <v>Consulta de control o de seguimiento por especialista en dolor y cuidados paliativos</v>
          </cell>
          <cell r="B51">
            <v>890343</v>
          </cell>
          <cell r="C51" t="str">
            <v>prevencion terciaria</v>
          </cell>
          <cell r="D51" t="str">
            <v>Paliativista</v>
          </cell>
          <cell r="E51">
            <v>150000</v>
          </cell>
          <cell r="G51">
            <v>1469</v>
          </cell>
          <cell r="H51">
            <v>7.5000000000000011E-2</v>
          </cell>
          <cell r="I51">
            <v>0.05</v>
          </cell>
          <cell r="J51">
            <v>1.5</v>
          </cell>
          <cell r="K51">
            <v>110.17500000000001</v>
          </cell>
          <cell r="L51">
            <v>30</v>
          </cell>
          <cell r="M51">
            <v>8263125.0000000009</v>
          </cell>
          <cell r="N51">
            <v>756</v>
          </cell>
          <cell r="O51">
            <v>0.05</v>
          </cell>
          <cell r="P51">
            <v>0.05</v>
          </cell>
          <cell r="Q51">
            <v>1</v>
          </cell>
          <cell r="R51">
            <v>37.800000000000004</v>
          </cell>
          <cell r="S51">
            <v>30</v>
          </cell>
          <cell r="T51">
            <v>2835000.0000000005</v>
          </cell>
          <cell r="U51">
            <v>147.97500000000002</v>
          </cell>
          <cell r="V51">
            <v>11098125.000000002</v>
          </cell>
        </row>
        <row r="52">
          <cell r="A52" t="str">
            <v>Consulta de primera vez  por especialista en psiquiatria</v>
          </cell>
          <cell r="B52">
            <v>890284</v>
          </cell>
          <cell r="C52" t="str">
            <v>prevencion secundaria y terciaria</v>
          </cell>
          <cell r="D52" t="str">
            <v>Psiquiatra</v>
          </cell>
          <cell r="E52">
            <v>70411.034485070253</v>
          </cell>
          <cell r="G52">
            <v>1469</v>
          </cell>
          <cell r="H52">
            <v>0</v>
          </cell>
          <cell r="I52">
            <v>0</v>
          </cell>
          <cell r="J52">
            <v>1</v>
          </cell>
          <cell r="K52">
            <v>0</v>
          </cell>
          <cell r="L52">
            <v>30</v>
          </cell>
          <cell r="M52">
            <v>0</v>
          </cell>
          <cell r="N52">
            <v>756</v>
          </cell>
          <cell r="O52">
            <v>0.2</v>
          </cell>
          <cell r="P52">
            <v>0.2</v>
          </cell>
          <cell r="Q52">
            <v>1</v>
          </cell>
          <cell r="R52">
            <v>151.20000000000002</v>
          </cell>
          <cell r="S52">
            <v>30</v>
          </cell>
          <cell r="T52">
            <v>5323074.2070713127</v>
          </cell>
          <cell r="U52">
            <v>151.20000000000002</v>
          </cell>
          <cell r="V52">
            <v>5323074.2070713127</v>
          </cell>
        </row>
        <row r="53">
          <cell r="A53" t="str">
            <v>Consulta de control o de seguimiento por especialista en psiquiatria</v>
          </cell>
          <cell r="B53">
            <v>890384</v>
          </cell>
          <cell r="C53" t="str">
            <v>prevencion secundaria y terciaria</v>
          </cell>
          <cell r="D53" t="str">
            <v>Psiquiatra</v>
          </cell>
          <cell r="E53">
            <v>70411.034485070253</v>
          </cell>
          <cell r="G53">
            <v>1469</v>
          </cell>
          <cell r="H53">
            <v>7.5000000000000011E-2</v>
          </cell>
          <cell r="I53">
            <v>0.05</v>
          </cell>
          <cell r="J53">
            <v>1.5</v>
          </cell>
          <cell r="K53">
            <v>110.17500000000001</v>
          </cell>
          <cell r="L53">
            <v>30</v>
          </cell>
          <cell r="M53">
            <v>3878767.8621963081</v>
          </cell>
          <cell r="N53">
            <v>756</v>
          </cell>
          <cell r="O53">
            <v>0.1</v>
          </cell>
          <cell r="P53">
            <v>0.1</v>
          </cell>
          <cell r="Q53">
            <v>1</v>
          </cell>
          <cell r="R53">
            <v>75.600000000000009</v>
          </cell>
          <cell r="S53">
            <v>30</v>
          </cell>
          <cell r="T53">
            <v>2661537.1035356564</v>
          </cell>
          <cell r="U53">
            <v>185.77500000000003</v>
          </cell>
          <cell r="V53">
            <v>6540304.9657319644</v>
          </cell>
        </row>
        <row r="54">
          <cell r="A54" t="str">
            <v>Consulta de control o de seguimiento por nutricion y dietetica</v>
          </cell>
          <cell r="B54">
            <v>890306</v>
          </cell>
          <cell r="C54" t="str">
            <v>Prevencion secundaria</v>
          </cell>
          <cell r="D54" t="str">
            <v>Nutricionista</v>
          </cell>
          <cell r="E54">
            <v>19351.810993759751</v>
          </cell>
          <cell r="F54" t="str">
            <v>Se recomienda asesorar a los pacientes con Artritis Reumatoide con respecto a su cuidado nutricional.</v>
          </cell>
          <cell r="G54">
            <v>1469</v>
          </cell>
          <cell r="H54">
            <v>0.5</v>
          </cell>
          <cell r="I54">
            <v>0.5</v>
          </cell>
          <cell r="J54">
            <v>1</v>
          </cell>
          <cell r="K54">
            <v>734.5</v>
          </cell>
          <cell r="L54">
            <v>20</v>
          </cell>
          <cell r="M54">
            <v>4737968.3916388461</v>
          </cell>
          <cell r="N54">
            <v>756</v>
          </cell>
          <cell r="O54">
            <v>0.5</v>
          </cell>
          <cell r="P54">
            <v>0.5</v>
          </cell>
          <cell r="Q54">
            <v>1</v>
          </cell>
          <cell r="R54">
            <v>378</v>
          </cell>
          <cell r="S54">
            <v>20</v>
          </cell>
          <cell r="T54">
            <v>2438328.1852137288</v>
          </cell>
          <cell r="U54">
            <v>1112.5</v>
          </cell>
          <cell r="V54">
            <v>7176296.5768525749</v>
          </cell>
        </row>
        <row r="55">
          <cell r="A55" t="str">
            <v>Consulta de primera vez por especialista en neumologia</v>
          </cell>
          <cell r="B55">
            <v>890271</v>
          </cell>
          <cell r="C55" t="str">
            <v>Prevencion secundaria</v>
          </cell>
          <cell r="D55" t="str">
            <v>Neumologo</v>
          </cell>
          <cell r="E55">
            <v>135077.84027616194</v>
          </cell>
          <cell r="G55">
            <v>1469</v>
          </cell>
          <cell r="H55">
            <v>0</v>
          </cell>
          <cell r="I55">
            <v>0</v>
          </cell>
          <cell r="J55">
            <v>1</v>
          </cell>
          <cell r="K55">
            <v>0</v>
          </cell>
          <cell r="L55">
            <v>20</v>
          </cell>
          <cell r="M55">
            <v>0</v>
          </cell>
          <cell r="N55">
            <v>756</v>
          </cell>
          <cell r="O55">
            <v>0.05</v>
          </cell>
          <cell r="P55">
            <v>0.05</v>
          </cell>
          <cell r="Q55">
            <v>1</v>
          </cell>
          <cell r="R55">
            <v>37.800000000000004</v>
          </cell>
          <cell r="S55">
            <v>20</v>
          </cell>
          <cell r="T55">
            <v>1701980.7874796405</v>
          </cell>
          <cell r="U55">
            <v>37.800000000000004</v>
          </cell>
          <cell r="V55">
            <v>1701980.7874796405</v>
          </cell>
        </row>
        <row r="56">
          <cell r="A56" t="str">
            <v>Consulta de control o de seguimiento por especialista en neumologia</v>
          </cell>
          <cell r="B56">
            <v>890371</v>
          </cell>
          <cell r="C56" t="str">
            <v>Prevencion secundaria</v>
          </cell>
          <cell r="D56" t="str">
            <v>Neumologo</v>
          </cell>
          <cell r="E56">
            <v>135077.84027616194</v>
          </cell>
          <cell r="G56">
            <v>1469</v>
          </cell>
          <cell r="H56">
            <v>5.0000000000000001E-3</v>
          </cell>
          <cell r="I56">
            <v>5.0000000000000001E-3</v>
          </cell>
          <cell r="J56">
            <v>1</v>
          </cell>
          <cell r="K56">
            <v>7.3449999999999998</v>
          </cell>
          <cell r="L56">
            <v>30</v>
          </cell>
          <cell r="M56">
            <v>496073.36841420468</v>
          </cell>
          <cell r="N56">
            <v>756</v>
          </cell>
          <cell r="O56">
            <v>0.02</v>
          </cell>
          <cell r="P56">
            <v>0.02</v>
          </cell>
          <cell r="Q56">
            <v>1</v>
          </cell>
          <cell r="R56">
            <v>15.120000000000001</v>
          </cell>
          <cell r="S56">
            <v>30</v>
          </cell>
          <cell r="T56">
            <v>1021188.4724877843</v>
          </cell>
          <cell r="U56">
            <v>22.465</v>
          </cell>
          <cell r="V56">
            <v>1517261.840901989</v>
          </cell>
        </row>
        <row r="57">
          <cell r="A57" t="str">
            <v>Consulta de primera vez por especialista en nefrologia</v>
          </cell>
          <cell r="B57">
            <v>890268</v>
          </cell>
          <cell r="C57" t="str">
            <v>Prevencion secundaria</v>
          </cell>
          <cell r="D57" t="str">
            <v>Nefrologo</v>
          </cell>
          <cell r="E57">
            <v>131196.94114214752</v>
          </cell>
          <cell r="G57">
            <v>1469</v>
          </cell>
          <cell r="H57">
            <v>0</v>
          </cell>
          <cell r="I57">
            <v>0</v>
          </cell>
          <cell r="J57">
            <v>1</v>
          </cell>
          <cell r="K57">
            <v>0</v>
          </cell>
          <cell r="L57">
            <v>20</v>
          </cell>
          <cell r="M57">
            <v>0</v>
          </cell>
          <cell r="N57">
            <v>756</v>
          </cell>
          <cell r="O57">
            <v>0.01</v>
          </cell>
          <cell r="P57">
            <v>0.01</v>
          </cell>
          <cell r="Q57">
            <v>1</v>
          </cell>
          <cell r="R57">
            <v>7.5600000000000005</v>
          </cell>
          <cell r="S57">
            <v>20</v>
          </cell>
          <cell r="T57">
            <v>330616.29167821177</v>
          </cell>
          <cell r="U57">
            <v>7.5600000000000005</v>
          </cell>
          <cell r="V57">
            <v>330616.29167821177</v>
          </cell>
        </row>
        <row r="58">
          <cell r="A58" t="str">
            <v>Consulta de control o de seguimiento por especialista en nefrologia</v>
          </cell>
          <cell r="B58">
            <v>890368</v>
          </cell>
          <cell r="C58" t="str">
            <v>Prevencion secundaria</v>
          </cell>
          <cell r="D58" t="str">
            <v>Nefrologo</v>
          </cell>
          <cell r="E58">
            <v>131196.94114214752</v>
          </cell>
          <cell r="G58">
            <v>1469</v>
          </cell>
          <cell r="H58">
            <v>0.01</v>
          </cell>
          <cell r="I58">
            <v>0.01</v>
          </cell>
          <cell r="J58">
            <v>1</v>
          </cell>
          <cell r="K58">
            <v>14.69</v>
          </cell>
          <cell r="L58">
            <v>30</v>
          </cell>
          <cell r="M58">
            <v>963641.53268907347</v>
          </cell>
          <cell r="N58">
            <v>756</v>
          </cell>
          <cell r="O58">
            <v>5.0000000000000001E-3</v>
          </cell>
          <cell r="P58">
            <v>5.0000000000000001E-3</v>
          </cell>
          <cell r="Q58">
            <v>1</v>
          </cell>
          <cell r="R58">
            <v>3.7800000000000002</v>
          </cell>
          <cell r="S58">
            <v>30</v>
          </cell>
          <cell r="T58">
            <v>247962.21875865883</v>
          </cell>
          <cell r="U58">
            <v>18.47</v>
          </cell>
          <cell r="V58">
            <v>1211603.7514477323</v>
          </cell>
        </row>
        <row r="59">
          <cell r="A59" t="str">
            <v>CONSULTA DE PRIMERA VEZ POR TRABAJO SOCIAL</v>
          </cell>
          <cell r="B59">
            <v>890209</v>
          </cell>
          <cell r="C59" t="str">
            <v>prevencion secundaria y terciaria</v>
          </cell>
          <cell r="D59" t="str">
            <v>Trabajador Social</v>
          </cell>
          <cell r="E59">
            <v>19251.073363279964</v>
          </cell>
          <cell r="G59">
            <v>1469</v>
          </cell>
          <cell r="H59">
            <v>0</v>
          </cell>
          <cell r="I59">
            <v>0</v>
          </cell>
          <cell r="J59">
            <v>1</v>
          </cell>
          <cell r="K59">
            <v>0</v>
          </cell>
          <cell r="L59">
            <v>30</v>
          </cell>
          <cell r="M59">
            <v>0</v>
          </cell>
          <cell r="N59">
            <v>756</v>
          </cell>
          <cell r="O59">
            <v>0.4</v>
          </cell>
          <cell r="P59">
            <v>0.4</v>
          </cell>
          <cell r="Q59">
            <v>1</v>
          </cell>
          <cell r="R59">
            <v>302.40000000000003</v>
          </cell>
          <cell r="S59">
            <v>30</v>
          </cell>
          <cell r="T59">
            <v>2910762.2925279308</v>
          </cell>
          <cell r="U59">
            <v>302.40000000000003</v>
          </cell>
          <cell r="V59">
            <v>2910762.2925279308</v>
          </cell>
        </row>
        <row r="60">
          <cell r="A60" t="str">
            <v>Consulta de control o de seguimiento por trabajo social</v>
          </cell>
          <cell r="B60">
            <v>890309</v>
          </cell>
          <cell r="C60" t="str">
            <v>prevencion secundaria y terciaria</v>
          </cell>
          <cell r="D60" t="str">
            <v>Trabajador Social</v>
          </cell>
          <cell r="E60">
            <v>19251.073363279964</v>
          </cell>
          <cell r="G60">
            <v>1469</v>
          </cell>
          <cell r="H60">
            <v>0.1</v>
          </cell>
          <cell r="I60">
            <v>0.1</v>
          </cell>
          <cell r="J60">
            <v>1</v>
          </cell>
          <cell r="K60">
            <v>146.9</v>
          </cell>
          <cell r="L60">
            <v>20</v>
          </cell>
          <cell r="M60">
            <v>942660.89235527569</v>
          </cell>
          <cell r="N60">
            <v>756</v>
          </cell>
          <cell r="O60">
            <v>0.1</v>
          </cell>
          <cell r="P60">
            <v>0.1</v>
          </cell>
          <cell r="Q60">
            <v>1</v>
          </cell>
          <cell r="R60">
            <v>75.600000000000009</v>
          </cell>
          <cell r="S60">
            <v>20</v>
          </cell>
          <cell r="T60">
            <v>485127.04875465512</v>
          </cell>
          <cell r="U60">
            <v>222.5</v>
          </cell>
          <cell r="V60">
            <v>1427787.9411099309</v>
          </cell>
        </row>
        <row r="61">
          <cell r="A61" t="str">
            <v>Consulta de control o de seguimiento por especialista en cardiologia</v>
          </cell>
          <cell r="B61">
            <v>890328</v>
          </cell>
          <cell r="C61" t="str">
            <v>Prevencion secundaria</v>
          </cell>
          <cell r="D61" t="str">
            <v>Cardiologo</v>
          </cell>
          <cell r="E61">
            <v>131038.41738950636</v>
          </cell>
          <cell r="G61">
            <v>1469</v>
          </cell>
          <cell r="H61">
            <v>0.4</v>
          </cell>
          <cell r="I61">
            <v>0.4</v>
          </cell>
          <cell r="J61">
            <v>1</v>
          </cell>
          <cell r="K61">
            <v>587.6</v>
          </cell>
          <cell r="L61">
            <v>30</v>
          </cell>
          <cell r="M61">
            <v>38499087.029036969</v>
          </cell>
          <cell r="N61">
            <v>756</v>
          </cell>
          <cell r="O61">
            <v>0.4</v>
          </cell>
          <cell r="P61">
            <v>0.4</v>
          </cell>
          <cell r="Q61">
            <v>1</v>
          </cell>
          <cell r="R61">
            <v>302.40000000000003</v>
          </cell>
          <cell r="S61">
            <v>30</v>
          </cell>
          <cell r="T61">
            <v>19813008.709293362</v>
          </cell>
          <cell r="U61">
            <v>890</v>
          </cell>
          <cell r="V61">
            <v>58312095.738330334</v>
          </cell>
        </row>
        <row r="62">
          <cell r="A62" t="str">
            <v>Consulta de control o de seguimiento por especialista en hematologia</v>
          </cell>
          <cell r="B62">
            <v>890351</v>
          </cell>
          <cell r="C62" t="str">
            <v>Prevencion secundaria</v>
          </cell>
          <cell r="D62" t="str">
            <v>Hematologo</v>
          </cell>
          <cell r="E62">
            <v>150000</v>
          </cell>
          <cell r="G62">
            <v>1469</v>
          </cell>
          <cell r="H62">
            <v>0.03</v>
          </cell>
          <cell r="I62">
            <v>0.03</v>
          </cell>
          <cell r="J62">
            <v>1</v>
          </cell>
          <cell r="K62">
            <v>44.07</v>
          </cell>
          <cell r="L62">
            <v>30</v>
          </cell>
          <cell r="M62">
            <v>3305250</v>
          </cell>
          <cell r="N62">
            <v>756</v>
          </cell>
          <cell r="O62">
            <v>2.9574861367837338E-2</v>
          </cell>
          <cell r="P62">
            <v>2.9574861367837338E-2</v>
          </cell>
          <cell r="Q62">
            <v>1</v>
          </cell>
          <cell r="R62">
            <v>22.358595194085026</v>
          </cell>
          <cell r="S62">
            <v>30</v>
          </cell>
          <cell r="T62">
            <v>1676894.639556377</v>
          </cell>
          <cell r="U62">
            <v>66.428595194085034</v>
          </cell>
          <cell r="V62">
            <v>4982144.6395563772</v>
          </cell>
        </row>
        <row r="63">
          <cell r="A63" t="str">
            <v>CONSULTA DE PRIMERA VEZ POR PSICOLOGIA</v>
          </cell>
          <cell r="B63">
            <v>890208</v>
          </cell>
          <cell r="C63" t="str">
            <v>prevencion secundaria y terciaria</v>
          </cell>
          <cell r="D63" t="str">
            <v>Psicologo</v>
          </cell>
          <cell r="E63">
            <v>19383.47382949257</v>
          </cell>
          <cell r="F63" t="str">
            <v>Los pacientes con Artritis Reumatoide temprana deben ser manejados de forma integral (Reumatología, ortopedia, fisiatría, terapia física y ocupacional, psicología, enfermería y profesionales relacionados).</v>
          </cell>
          <cell r="G63">
            <v>1469</v>
          </cell>
          <cell r="H63">
            <v>1.2E-2</v>
          </cell>
          <cell r="I63">
            <v>1.2E-2</v>
          </cell>
          <cell r="J63">
            <v>1</v>
          </cell>
          <cell r="K63">
            <v>17.628</v>
          </cell>
          <cell r="L63">
            <v>40</v>
          </cell>
          <cell r="M63">
            <v>227794.58444419672</v>
          </cell>
          <cell r="N63">
            <v>756</v>
          </cell>
          <cell r="O63">
            <v>1</v>
          </cell>
          <cell r="P63">
            <v>1</v>
          </cell>
          <cell r="Q63">
            <v>1</v>
          </cell>
          <cell r="R63">
            <v>756</v>
          </cell>
          <cell r="S63">
            <v>40</v>
          </cell>
          <cell r="T63">
            <v>9769270.8100642543</v>
          </cell>
          <cell r="U63">
            <v>773.62800000000004</v>
          </cell>
          <cell r="V63">
            <v>9997065.3945084512</v>
          </cell>
        </row>
        <row r="64">
          <cell r="A64" t="str">
            <v>Consulta de control o de seguimiento por psicologia</v>
          </cell>
          <cell r="B64">
            <v>890308</v>
          </cell>
          <cell r="C64" t="str">
            <v>prevencion secundaria y terciaria</v>
          </cell>
          <cell r="D64" t="str">
            <v>Psicologo</v>
          </cell>
          <cell r="E64">
            <v>19383.47382949257</v>
          </cell>
          <cell r="G64">
            <v>1469</v>
          </cell>
          <cell r="H64">
            <v>1</v>
          </cell>
          <cell r="I64">
            <v>1</v>
          </cell>
          <cell r="J64">
            <v>1</v>
          </cell>
          <cell r="K64">
            <v>1469</v>
          </cell>
          <cell r="L64">
            <v>20</v>
          </cell>
          <cell r="M64">
            <v>9491441.018508194</v>
          </cell>
          <cell r="N64">
            <v>756</v>
          </cell>
          <cell r="O64">
            <v>0.2</v>
          </cell>
          <cell r="P64">
            <v>0.2</v>
          </cell>
          <cell r="Q64">
            <v>1</v>
          </cell>
          <cell r="R64">
            <v>151.20000000000002</v>
          </cell>
          <cell r="S64">
            <v>20</v>
          </cell>
          <cell r="T64">
            <v>976927.08100642567</v>
          </cell>
          <cell r="U64">
            <v>1620.2</v>
          </cell>
          <cell r="V64">
            <v>10468368.09951462</v>
          </cell>
        </row>
        <row r="65">
          <cell r="A65" t="str">
            <v>COSTO TOTAL CONSULTAS</v>
          </cell>
          <cell r="G65">
            <v>0</v>
          </cell>
          <cell r="H65">
            <v>0</v>
          </cell>
          <cell r="I65">
            <v>0</v>
          </cell>
          <cell r="K65">
            <v>5469.0870000000004</v>
          </cell>
          <cell r="L65">
            <v>550</v>
          </cell>
          <cell r="M65">
            <v>252553646.35379329</v>
          </cell>
          <cell r="N65">
            <v>0</v>
          </cell>
          <cell r="O65">
            <v>0</v>
          </cell>
          <cell r="P65">
            <v>0</v>
          </cell>
          <cell r="R65">
            <v>3851.4985951940848</v>
          </cell>
          <cell r="S65">
            <v>550</v>
          </cell>
          <cell r="T65">
            <v>185435701.19523045</v>
          </cell>
          <cell r="U65">
            <v>9320.5855951940848</v>
          </cell>
          <cell r="V65">
            <v>437989347.54902375</v>
          </cell>
        </row>
        <row r="66">
          <cell r="A66" t="str">
            <v>Osteodensitometria por absorcion dual</v>
          </cell>
          <cell r="B66">
            <v>886012</v>
          </cell>
          <cell r="C66" t="str">
            <v>Prevencion secundaria</v>
          </cell>
          <cell r="D66" t="str">
            <v>Imágenes</v>
          </cell>
          <cell r="E66">
            <v>58000</v>
          </cell>
          <cell r="G66">
            <v>1469</v>
          </cell>
          <cell r="H66">
            <v>0.5</v>
          </cell>
          <cell r="I66">
            <v>0.5</v>
          </cell>
          <cell r="J66">
            <v>1</v>
          </cell>
          <cell r="K66">
            <v>734.5</v>
          </cell>
          <cell r="M66">
            <v>42601000</v>
          </cell>
          <cell r="N66">
            <v>756</v>
          </cell>
          <cell r="O66">
            <v>0.5</v>
          </cell>
          <cell r="P66">
            <v>0.5</v>
          </cell>
          <cell r="Q66">
            <v>1</v>
          </cell>
          <cell r="R66">
            <v>378</v>
          </cell>
          <cell r="T66">
            <v>21924000</v>
          </cell>
          <cell r="U66">
            <v>1112.5</v>
          </cell>
          <cell r="V66">
            <v>64525000</v>
          </cell>
        </row>
        <row r="67">
          <cell r="A67" t="str">
            <v>RADIOGRAFIA DE CADERA COMPARATIVA</v>
          </cell>
          <cell r="B67">
            <v>873412</v>
          </cell>
          <cell r="C67" t="str">
            <v>Prevencion secundaria</v>
          </cell>
          <cell r="D67" t="str">
            <v>Imágenes</v>
          </cell>
          <cell r="E67">
            <v>8440</v>
          </cell>
          <cell r="G67">
            <v>1469</v>
          </cell>
          <cell r="H67">
            <v>0.02</v>
          </cell>
          <cell r="I67">
            <v>0.02</v>
          </cell>
          <cell r="J67">
            <v>1</v>
          </cell>
          <cell r="K67">
            <v>29.38</v>
          </cell>
          <cell r="M67">
            <v>247967.19999999998</v>
          </cell>
          <cell r="N67">
            <v>756</v>
          </cell>
          <cell r="O67">
            <v>0.01</v>
          </cell>
          <cell r="P67">
            <v>0.01</v>
          </cell>
          <cell r="Q67">
            <v>1</v>
          </cell>
          <cell r="R67">
            <v>7.5600000000000005</v>
          </cell>
          <cell r="T67">
            <v>63806.400000000001</v>
          </cell>
          <cell r="U67">
            <v>36.94</v>
          </cell>
          <cell r="V67">
            <v>311773.59999999998</v>
          </cell>
        </row>
        <row r="68">
          <cell r="A68" t="str">
            <v>Radiografia de columna dorsolumbar</v>
          </cell>
          <cell r="B68">
            <v>871030</v>
          </cell>
          <cell r="C68" t="str">
            <v>Prevencion secundaria</v>
          </cell>
          <cell r="D68" t="str">
            <v>Imágenes</v>
          </cell>
          <cell r="E68">
            <v>23545</v>
          </cell>
          <cell r="G68">
            <v>1469</v>
          </cell>
          <cell r="H68">
            <v>0.1</v>
          </cell>
          <cell r="I68">
            <v>0.1</v>
          </cell>
          <cell r="J68">
            <v>1</v>
          </cell>
          <cell r="K68">
            <v>146.9</v>
          </cell>
          <cell r="M68">
            <v>3458760.5</v>
          </cell>
          <cell r="N68">
            <v>756</v>
          </cell>
          <cell r="O68">
            <v>0.1</v>
          </cell>
          <cell r="P68">
            <v>0.1</v>
          </cell>
          <cell r="Q68">
            <v>1</v>
          </cell>
          <cell r="R68">
            <v>75.600000000000009</v>
          </cell>
          <cell r="T68">
            <v>1780002.0000000002</v>
          </cell>
          <cell r="U68">
            <v>222.5</v>
          </cell>
          <cell r="V68">
            <v>5238762.5</v>
          </cell>
        </row>
        <row r="69">
          <cell r="A69" t="str">
            <v>RADIOGRAFIA DE RODILLAS COMPARATIVAS POSICION VERTICAL (UNICAMENTE VISTA ANTEROPOSTERIOR)</v>
          </cell>
          <cell r="B69">
            <v>873422</v>
          </cell>
          <cell r="C69" t="str">
            <v>Prevencion secundaria</v>
          </cell>
          <cell r="D69" t="str">
            <v>Imágenes</v>
          </cell>
          <cell r="E69">
            <v>8440</v>
          </cell>
          <cell r="G69">
            <v>1469</v>
          </cell>
          <cell r="H69">
            <v>0.05</v>
          </cell>
          <cell r="I69">
            <v>0.05</v>
          </cell>
          <cell r="J69">
            <v>1</v>
          </cell>
          <cell r="K69">
            <v>73.45</v>
          </cell>
          <cell r="M69">
            <v>619918</v>
          </cell>
          <cell r="N69">
            <v>756</v>
          </cell>
          <cell r="O69">
            <v>0.05</v>
          </cell>
          <cell r="P69">
            <v>0.05</v>
          </cell>
          <cell r="Q69">
            <v>1</v>
          </cell>
          <cell r="R69">
            <v>37.800000000000004</v>
          </cell>
          <cell r="T69">
            <v>319032.00000000006</v>
          </cell>
          <cell r="U69">
            <v>111.25</v>
          </cell>
          <cell r="V69">
            <v>938950</v>
          </cell>
        </row>
        <row r="70">
          <cell r="A70" t="str">
            <v>Radiografia de rodilla (ap, lateral)</v>
          </cell>
          <cell r="B70">
            <v>873420</v>
          </cell>
          <cell r="C70" t="str">
            <v>Prevencion secundaria</v>
          </cell>
          <cell r="D70" t="str">
            <v>Imágenes</v>
          </cell>
          <cell r="E70">
            <v>18180</v>
          </cell>
          <cell r="G70">
            <v>1469</v>
          </cell>
          <cell r="H70">
            <v>0.1</v>
          </cell>
          <cell r="I70">
            <v>0.1</v>
          </cell>
          <cell r="J70">
            <v>1</v>
          </cell>
          <cell r="K70">
            <v>146.9</v>
          </cell>
          <cell r="M70">
            <v>2670642</v>
          </cell>
          <cell r="N70">
            <v>756</v>
          </cell>
          <cell r="O70">
            <v>0.05</v>
          </cell>
          <cell r="P70">
            <v>0.05</v>
          </cell>
          <cell r="Q70">
            <v>1</v>
          </cell>
          <cell r="R70">
            <v>37.800000000000004</v>
          </cell>
          <cell r="T70">
            <v>687204.00000000012</v>
          </cell>
          <cell r="U70">
            <v>184.70000000000002</v>
          </cell>
          <cell r="V70">
            <v>3357846</v>
          </cell>
        </row>
        <row r="71">
          <cell r="A71" t="str">
            <v>Electromiografia en cada extremidad (uno o mas musculos)</v>
          </cell>
          <cell r="B71">
            <v>930860</v>
          </cell>
          <cell r="C71" t="str">
            <v>Prevencion secundaria</v>
          </cell>
          <cell r="D71" t="str">
            <v>Imágenes</v>
          </cell>
          <cell r="E71">
            <v>64170</v>
          </cell>
          <cell r="G71">
            <v>1469</v>
          </cell>
          <cell r="H71">
            <v>0.1</v>
          </cell>
          <cell r="I71">
            <v>0.1</v>
          </cell>
          <cell r="J71">
            <v>1</v>
          </cell>
          <cell r="K71">
            <v>146.9</v>
          </cell>
          <cell r="M71">
            <v>9426573</v>
          </cell>
          <cell r="N71">
            <v>756</v>
          </cell>
          <cell r="O71">
            <v>0.05</v>
          </cell>
          <cell r="P71">
            <v>0.05</v>
          </cell>
          <cell r="Q71">
            <v>1</v>
          </cell>
          <cell r="R71">
            <v>37.800000000000004</v>
          </cell>
          <cell r="T71">
            <v>2425626.0000000005</v>
          </cell>
          <cell r="U71">
            <v>184.70000000000002</v>
          </cell>
          <cell r="V71">
            <v>11852199</v>
          </cell>
        </row>
        <row r="72">
          <cell r="A72" t="str">
            <v>Radiografia de articulaciones sacroiliacas</v>
          </cell>
          <cell r="B72">
            <v>871091</v>
          </cell>
          <cell r="C72" t="str">
            <v>Prevencion secundaria</v>
          </cell>
          <cell r="D72" t="str">
            <v>Imágenes</v>
          </cell>
          <cell r="E72">
            <v>17310</v>
          </cell>
          <cell r="G72">
            <v>1469</v>
          </cell>
          <cell r="H72">
            <v>0.03</v>
          </cell>
          <cell r="I72">
            <v>0.03</v>
          </cell>
          <cell r="J72">
            <v>1</v>
          </cell>
          <cell r="K72">
            <v>44.07</v>
          </cell>
          <cell r="M72">
            <v>762851.7</v>
          </cell>
          <cell r="N72">
            <v>756</v>
          </cell>
          <cell r="O72">
            <v>0.03</v>
          </cell>
          <cell r="P72">
            <v>0.03</v>
          </cell>
          <cell r="Q72">
            <v>1</v>
          </cell>
          <cell r="R72">
            <v>22.68</v>
          </cell>
          <cell r="T72">
            <v>392590.8</v>
          </cell>
          <cell r="U72">
            <v>66.75</v>
          </cell>
          <cell r="V72">
            <v>1155442.5</v>
          </cell>
        </row>
        <row r="73">
          <cell r="A73" t="str">
            <v>Tomografia computada de torax</v>
          </cell>
          <cell r="B73">
            <v>879301</v>
          </cell>
          <cell r="C73" t="str">
            <v>Prevencion secundaria</v>
          </cell>
          <cell r="D73" t="str">
            <v>Imágenes</v>
          </cell>
          <cell r="E73">
            <v>96180</v>
          </cell>
          <cell r="G73">
            <v>1469</v>
          </cell>
          <cell r="H73">
            <v>0.05</v>
          </cell>
          <cell r="I73">
            <v>0.05</v>
          </cell>
          <cell r="J73">
            <v>1</v>
          </cell>
          <cell r="K73">
            <v>73.45</v>
          </cell>
          <cell r="M73">
            <v>7064421</v>
          </cell>
          <cell r="N73">
            <v>756</v>
          </cell>
          <cell r="O73">
            <v>9.9815157116451017E-2</v>
          </cell>
          <cell r="P73">
            <v>9.9815157116451017E-2</v>
          </cell>
          <cell r="Q73">
            <v>1</v>
          </cell>
          <cell r="R73">
            <v>75.460258780036966</v>
          </cell>
          <cell r="T73">
            <v>7257767.6894639554</v>
          </cell>
          <cell r="U73">
            <v>148.91025878003697</v>
          </cell>
          <cell r="V73">
            <v>14322188.689463954</v>
          </cell>
        </row>
        <row r="74">
          <cell r="A74" t="str">
            <v>Esofagogastroduodenoscopia [egd] con o sin biopsia</v>
          </cell>
          <cell r="B74">
            <v>441302</v>
          </cell>
          <cell r="C74" t="str">
            <v>Prevencion secundaria</v>
          </cell>
          <cell r="D74" t="str">
            <v>Imágenes</v>
          </cell>
          <cell r="E74">
            <v>170905</v>
          </cell>
          <cell r="G74">
            <v>1469</v>
          </cell>
          <cell r="H74">
            <v>0.02</v>
          </cell>
          <cell r="I74">
            <v>0.02</v>
          </cell>
          <cell r="J74">
            <v>1</v>
          </cell>
          <cell r="K74">
            <v>29.38</v>
          </cell>
          <cell r="M74">
            <v>5021188.8999999994</v>
          </cell>
          <cell r="N74">
            <v>756</v>
          </cell>
          <cell r="O74">
            <v>0.02</v>
          </cell>
          <cell r="P74">
            <v>0.02</v>
          </cell>
          <cell r="Q74">
            <v>1</v>
          </cell>
          <cell r="R74">
            <v>15.120000000000001</v>
          </cell>
          <cell r="T74">
            <v>2584083.6</v>
          </cell>
          <cell r="U74">
            <v>44.5</v>
          </cell>
          <cell r="V74">
            <v>7605272.5</v>
          </cell>
        </row>
        <row r="75">
          <cell r="A75" t="str">
            <v>Ecografia articular de hombro</v>
          </cell>
          <cell r="B75">
            <v>881610</v>
          </cell>
          <cell r="C75" t="str">
            <v>Prevencion secundaria</v>
          </cell>
          <cell r="D75" t="str">
            <v>Imágenes</v>
          </cell>
          <cell r="E75">
            <v>26775</v>
          </cell>
          <cell r="G75">
            <v>1469</v>
          </cell>
          <cell r="H75">
            <v>0.03</v>
          </cell>
          <cell r="I75">
            <v>0.03</v>
          </cell>
          <cell r="J75">
            <v>1</v>
          </cell>
          <cell r="K75">
            <v>44.07</v>
          </cell>
          <cell r="M75">
            <v>1179974.25</v>
          </cell>
          <cell r="N75">
            <v>756</v>
          </cell>
          <cell r="O75">
            <v>2.9574861367837338E-2</v>
          </cell>
          <cell r="P75">
            <v>2.9574861367837338E-2</v>
          </cell>
          <cell r="Q75">
            <v>1</v>
          </cell>
          <cell r="R75">
            <v>22.358595194085026</v>
          </cell>
          <cell r="T75">
            <v>598651.3863216266</v>
          </cell>
          <cell r="U75">
            <v>66.428595194085034</v>
          </cell>
          <cell r="V75">
            <v>1778625.6363216266</v>
          </cell>
        </row>
        <row r="76">
          <cell r="A76" t="str">
            <v>Radiografia de columna cervical</v>
          </cell>
          <cell r="B76">
            <v>871010</v>
          </cell>
          <cell r="C76" t="str">
            <v>Prevencion secundaria</v>
          </cell>
          <cell r="D76" t="str">
            <v>Imágenes</v>
          </cell>
          <cell r="E76">
            <v>22910</v>
          </cell>
          <cell r="G76">
            <v>1469</v>
          </cell>
          <cell r="H76">
            <v>0.02</v>
          </cell>
          <cell r="I76">
            <v>0.02</v>
          </cell>
          <cell r="J76">
            <v>1</v>
          </cell>
          <cell r="K76">
            <v>29.38</v>
          </cell>
          <cell r="M76">
            <v>673095.79999999993</v>
          </cell>
          <cell r="N76">
            <v>756</v>
          </cell>
          <cell r="O76">
            <v>0.02</v>
          </cell>
          <cell r="P76">
            <v>0.02</v>
          </cell>
          <cell r="Q76">
            <v>1</v>
          </cell>
          <cell r="R76">
            <v>15.120000000000001</v>
          </cell>
          <cell r="T76">
            <v>346399.2</v>
          </cell>
          <cell r="U76">
            <v>44.5</v>
          </cell>
          <cell r="V76">
            <v>1019495</v>
          </cell>
        </row>
        <row r="77">
          <cell r="A77" t="str">
            <v>Ecografia de abdomen total (higado, pancreas, vesicula, vias biliares, riñones, bazo, grandes vasos, pelvis y flancos)</v>
          </cell>
          <cell r="B77">
            <v>881302</v>
          </cell>
          <cell r="C77" t="str">
            <v>Prevencion secundaria</v>
          </cell>
          <cell r="D77" t="str">
            <v>Imágenes</v>
          </cell>
          <cell r="E77">
            <v>49085</v>
          </cell>
          <cell r="G77">
            <v>1469</v>
          </cell>
          <cell r="H77">
            <v>0.03</v>
          </cell>
          <cell r="I77">
            <v>0.03</v>
          </cell>
          <cell r="J77">
            <v>1</v>
          </cell>
          <cell r="K77">
            <v>44.07</v>
          </cell>
          <cell r="M77">
            <v>2163175.9500000002</v>
          </cell>
          <cell r="N77">
            <v>756</v>
          </cell>
          <cell r="O77">
            <v>2.9574861367837338E-2</v>
          </cell>
          <cell r="P77">
            <v>2.9574861367837338E-2</v>
          </cell>
          <cell r="Q77">
            <v>1</v>
          </cell>
          <cell r="R77">
            <v>22.358595194085026</v>
          </cell>
          <cell r="T77">
            <v>1097471.6451016634</v>
          </cell>
          <cell r="U77">
            <v>66.428595194085034</v>
          </cell>
          <cell r="V77">
            <v>3260647.5951016638</v>
          </cell>
        </row>
        <row r="78">
          <cell r="A78" t="str">
            <v>Ecografia doppler de vasos venosos de miembros inferiores</v>
          </cell>
          <cell r="B78">
            <v>882317</v>
          </cell>
          <cell r="C78" t="str">
            <v>Prevencion secundaria</v>
          </cell>
          <cell r="D78" t="str">
            <v>Imágenes</v>
          </cell>
          <cell r="E78">
            <v>77855</v>
          </cell>
          <cell r="G78">
            <v>1469</v>
          </cell>
          <cell r="H78">
            <v>2.0047169811320754E-2</v>
          </cell>
          <cell r="I78">
            <v>2.0047169811320754E-2</v>
          </cell>
          <cell r="J78">
            <v>1</v>
          </cell>
          <cell r="K78">
            <v>29.449292452830186</v>
          </cell>
          <cell r="M78">
            <v>2292774.663915094</v>
          </cell>
          <cell r="N78">
            <v>756</v>
          </cell>
          <cell r="O78">
            <v>9.9815157116451017E-2</v>
          </cell>
          <cell r="P78">
            <v>9.9815157116451017E-2</v>
          </cell>
          <cell r="Q78">
            <v>1</v>
          </cell>
          <cell r="R78">
            <v>75.460258780036966</v>
          </cell>
          <cell r="T78">
            <v>5874958.4473197777</v>
          </cell>
          <cell r="U78">
            <v>104.90955123286716</v>
          </cell>
          <cell r="V78">
            <v>8167733.1112348717</v>
          </cell>
        </row>
        <row r="79">
          <cell r="A79" t="str">
            <v>Ecocardiograma transtoracico</v>
          </cell>
          <cell r="B79">
            <v>881202</v>
          </cell>
          <cell r="C79" t="str">
            <v>Prevencion secundaria</v>
          </cell>
          <cell r="D79" t="str">
            <v>Imágenes</v>
          </cell>
          <cell r="E79">
            <v>157605</v>
          </cell>
          <cell r="G79">
            <v>1469</v>
          </cell>
          <cell r="H79">
            <v>0.05</v>
          </cell>
          <cell r="I79">
            <v>0.05</v>
          </cell>
          <cell r="J79">
            <v>1</v>
          </cell>
          <cell r="K79">
            <v>73.45</v>
          </cell>
          <cell r="M79">
            <v>11576087.25</v>
          </cell>
          <cell r="N79">
            <v>756</v>
          </cell>
          <cell r="O79">
            <v>9.9815157116451017E-2</v>
          </cell>
          <cell r="P79">
            <v>9.9815157116451017E-2</v>
          </cell>
          <cell r="Q79">
            <v>1</v>
          </cell>
          <cell r="R79">
            <v>75.460258780036966</v>
          </cell>
          <cell r="T79">
            <v>11892914.085027726</v>
          </cell>
          <cell r="U79">
            <v>148.91025878003697</v>
          </cell>
          <cell r="V79">
            <v>23469001.335027725</v>
          </cell>
        </row>
        <row r="80">
          <cell r="A80" t="str">
            <v>Colonoscopia total</v>
          </cell>
          <cell r="B80">
            <v>452301</v>
          </cell>
          <cell r="C80" t="str">
            <v>Prevencion secundaria</v>
          </cell>
          <cell r="D80" t="str">
            <v>Imágenes</v>
          </cell>
          <cell r="E80">
            <v>300263</v>
          </cell>
          <cell r="G80">
            <v>1469</v>
          </cell>
          <cell r="H80">
            <v>0.02</v>
          </cell>
          <cell r="I80">
            <v>0.02</v>
          </cell>
          <cell r="J80">
            <v>1</v>
          </cell>
          <cell r="K80">
            <v>29.38</v>
          </cell>
          <cell r="M80">
            <v>8821726.9399999995</v>
          </cell>
          <cell r="N80">
            <v>756</v>
          </cell>
          <cell r="O80">
            <v>0.02</v>
          </cell>
          <cell r="P80">
            <v>0.02</v>
          </cell>
          <cell r="Q80">
            <v>1</v>
          </cell>
          <cell r="R80">
            <v>15.120000000000001</v>
          </cell>
          <cell r="T80">
            <v>4539976.5600000005</v>
          </cell>
          <cell r="U80">
            <v>44.5</v>
          </cell>
          <cell r="V80">
            <v>13361703.5</v>
          </cell>
        </row>
        <row r="81">
          <cell r="A81" t="str">
            <v>Ecografia de higado, pancreas, via biliar y vesicula</v>
          </cell>
          <cell r="B81">
            <v>881306</v>
          </cell>
          <cell r="C81" t="str">
            <v>Prevencion secundaria</v>
          </cell>
          <cell r="D81" t="str">
            <v>Imágenes</v>
          </cell>
          <cell r="E81">
            <v>24545</v>
          </cell>
          <cell r="G81">
            <v>1469</v>
          </cell>
          <cell r="H81">
            <v>0.03</v>
          </cell>
          <cell r="I81">
            <v>0.03</v>
          </cell>
          <cell r="J81">
            <v>1</v>
          </cell>
          <cell r="K81">
            <v>44.07</v>
          </cell>
          <cell r="M81">
            <v>1081698.1499999999</v>
          </cell>
          <cell r="N81">
            <v>756</v>
          </cell>
          <cell r="O81">
            <v>2.9574861367837338E-2</v>
          </cell>
          <cell r="P81">
            <v>2.9574861367837338E-2</v>
          </cell>
          <cell r="Q81">
            <v>1</v>
          </cell>
          <cell r="R81">
            <v>22.358595194085026</v>
          </cell>
          <cell r="T81">
            <v>548791.71903881698</v>
          </cell>
          <cell r="U81">
            <v>66.428595194085034</v>
          </cell>
          <cell r="V81">
            <v>1630489.869038817</v>
          </cell>
        </row>
        <row r="82">
          <cell r="A82" t="str">
            <v>Radiografia de hombro</v>
          </cell>
          <cell r="B82">
            <v>873204</v>
          </cell>
          <cell r="C82" t="str">
            <v>Prevencion secundaria</v>
          </cell>
          <cell r="D82" t="str">
            <v>Imágenes</v>
          </cell>
          <cell r="E82">
            <v>18180</v>
          </cell>
          <cell r="G82">
            <v>1469</v>
          </cell>
          <cell r="H82">
            <v>0.01</v>
          </cell>
          <cell r="I82">
            <v>0.01</v>
          </cell>
          <cell r="J82">
            <v>1</v>
          </cell>
          <cell r="K82">
            <v>14.69</v>
          </cell>
          <cell r="M82">
            <v>267064.2</v>
          </cell>
          <cell r="N82">
            <v>756</v>
          </cell>
          <cell r="O82">
            <v>0.01</v>
          </cell>
          <cell r="P82">
            <v>0.01</v>
          </cell>
          <cell r="Q82">
            <v>1</v>
          </cell>
          <cell r="R82">
            <v>7.5600000000000005</v>
          </cell>
          <cell r="T82">
            <v>137440.80000000002</v>
          </cell>
          <cell r="U82">
            <v>22.25</v>
          </cell>
          <cell r="V82">
            <v>404505</v>
          </cell>
        </row>
        <row r="83">
          <cell r="A83" t="str">
            <v>Espirometria o curva de flujo volumen simple</v>
          </cell>
          <cell r="B83">
            <v>893808</v>
          </cell>
          <cell r="C83" t="str">
            <v>Prevencion secundaria</v>
          </cell>
          <cell r="D83" t="str">
            <v>Imágenes</v>
          </cell>
          <cell r="E83">
            <v>15510</v>
          </cell>
          <cell r="G83">
            <v>1469</v>
          </cell>
          <cell r="H83">
            <v>0.05</v>
          </cell>
          <cell r="I83">
            <v>0.05</v>
          </cell>
          <cell r="J83">
            <v>1</v>
          </cell>
          <cell r="K83">
            <v>73.45</v>
          </cell>
          <cell r="M83">
            <v>1139209.5</v>
          </cell>
          <cell r="N83">
            <v>756</v>
          </cell>
          <cell r="O83">
            <v>9.9815157116451017E-2</v>
          </cell>
          <cell r="P83">
            <v>9.9815157116451017E-2</v>
          </cell>
          <cell r="Q83">
            <v>1</v>
          </cell>
          <cell r="R83">
            <v>75.460258780036966</v>
          </cell>
          <cell r="T83">
            <v>1170388.6136783734</v>
          </cell>
          <cell r="U83">
            <v>148.91025878003697</v>
          </cell>
          <cell r="V83">
            <v>2309598.1136783734</v>
          </cell>
        </row>
        <row r="84">
          <cell r="A84" t="str">
            <v>Radiografia de cadera o articulacion coxo-femoral (ap, lateral)</v>
          </cell>
          <cell r="B84">
            <v>873411</v>
          </cell>
          <cell r="C84" t="str">
            <v>Prevencion secundaria</v>
          </cell>
          <cell r="D84" t="str">
            <v>Imágenes</v>
          </cell>
          <cell r="E84">
            <v>17310</v>
          </cell>
          <cell r="G84">
            <v>1469</v>
          </cell>
          <cell r="H84">
            <v>0.01</v>
          </cell>
          <cell r="I84">
            <v>0.01</v>
          </cell>
          <cell r="J84">
            <v>1</v>
          </cell>
          <cell r="K84">
            <v>14.69</v>
          </cell>
          <cell r="M84">
            <v>254283.9</v>
          </cell>
          <cell r="N84">
            <v>756</v>
          </cell>
          <cell r="O84">
            <v>0.01</v>
          </cell>
          <cell r="P84">
            <v>0.01</v>
          </cell>
          <cell r="Q84">
            <v>1</v>
          </cell>
          <cell r="R84">
            <v>7.5600000000000005</v>
          </cell>
          <cell r="T84">
            <v>130863.6</v>
          </cell>
          <cell r="U84">
            <v>22.25</v>
          </cell>
          <cell r="V84">
            <v>385147.5</v>
          </cell>
        </row>
        <row r="85">
          <cell r="A85" t="str">
            <v>Radiografia de tobillo (ap, lateral y rotacion interna)</v>
          </cell>
          <cell r="B85">
            <v>873431</v>
          </cell>
          <cell r="C85" t="str">
            <v>Prevencion secundaria</v>
          </cell>
          <cell r="D85" t="str">
            <v>Imágenes</v>
          </cell>
          <cell r="E85">
            <v>14030</v>
          </cell>
          <cell r="G85">
            <v>1469</v>
          </cell>
          <cell r="H85">
            <v>0.01</v>
          </cell>
          <cell r="I85">
            <v>0.01</v>
          </cell>
          <cell r="J85">
            <v>1</v>
          </cell>
          <cell r="K85">
            <v>14.69</v>
          </cell>
          <cell r="M85">
            <v>206100.69999999998</v>
          </cell>
          <cell r="N85">
            <v>756</v>
          </cell>
          <cell r="O85">
            <v>0.01</v>
          </cell>
          <cell r="P85">
            <v>0.01</v>
          </cell>
          <cell r="Q85">
            <v>1</v>
          </cell>
          <cell r="R85">
            <v>7.5600000000000005</v>
          </cell>
          <cell r="T85">
            <v>106066.8</v>
          </cell>
          <cell r="U85">
            <v>22.25</v>
          </cell>
          <cell r="V85">
            <v>312167.5</v>
          </cell>
        </row>
        <row r="86">
          <cell r="A86" t="str">
            <v>Ecografia articular de rodilla</v>
          </cell>
          <cell r="B86">
            <v>881620</v>
          </cell>
          <cell r="C86" t="str">
            <v>Prevencion secundaria</v>
          </cell>
          <cell r="D86" t="str">
            <v>Imágenes</v>
          </cell>
          <cell r="E86">
            <v>26775</v>
          </cell>
          <cell r="G86">
            <v>1469</v>
          </cell>
          <cell r="H86">
            <v>2.0047169811320754E-2</v>
          </cell>
          <cell r="I86">
            <v>2.0047169811320754E-2</v>
          </cell>
          <cell r="J86">
            <v>1</v>
          </cell>
          <cell r="K86">
            <v>29.449292452830186</v>
          </cell>
          <cell r="M86">
            <v>788504.8054245282</v>
          </cell>
          <cell r="N86">
            <v>756</v>
          </cell>
          <cell r="O86">
            <v>2.9574861367837338E-2</v>
          </cell>
          <cell r="P86">
            <v>2.9574861367837338E-2</v>
          </cell>
          <cell r="Q86">
            <v>1</v>
          </cell>
          <cell r="R86">
            <v>22.358595194085026</v>
          </cell>
          <cell r="T86">
            <v>598651.3863216266</v>
          </cell>
          <cell r="U86">
            <v>51.807887646915212</v>
          </cell>
          <cell r="V86">
            <v>1387156.1917461548</v>
          </cell>
        </row>
        <row r="87">
          <cell r="A87" t="str">
            <v>Ecografia de tejidos blandos en las extremidades inferiores con transductor de 7 mhz o mas</v>
          </cell>
          <cell r="B87">
            <v>881602</v>
          </cell>
          <cell r="C87" t="str">
            <v>Prevencion secundaria</v>
          </cell>
          <cell r="D87" t="str">
            <v>Imágenes</v>
          </cell>
          <cell r="E87">
            <v>28750</v>
          </cell>
          <cell r="G87">
            <v>1469</v>
          </cell>
          <cell r="H87">
            <v>0.01</v>
          </cell>
          <cell r="I87">
            <v>0.01</v>
          </cell>
          <cell r="J87">
            <v>1</v>
          </cell>
          <cell r="K87">
            <v>14.69</v>
          </cell>
          <cell r="M87">
            <v>422337.5</v>
          </cell>
          <cell r="N87">
            <v>756</v>
          </cell>
          <cell r="O87">
            <v>0.01</v>
          </cell>
          <cell r="P87">
            <v>0.01</v>
          </cell>
          <cell r="Q87">
            <v>1</v>
          </cell>
          <cell r="R87">
            <v>7.5600000000000005</v>
          </cell>
          <cell r="T87">
            <v>217350</v>
          </cell>
          <cell r="U87">
            <v>22.25</v>
          </cell>
          <cell r="V87">
            <v>639687.5</v>
          </cell>
        </row>
        <row r="88">
          <cell r="A88" t="str">
            <v>Radiografia de columna lumbosacra</v>
          </cell>
          <cell r="B88">
            <v>871040</v>
          </cell>
          <cell r="C88" t="str">
            <v>Prevencion secundaria</v>
          </cell>
          <cell r="D88" t="str">
            <v>Imágenes</v>
          </cell>
          <cell r="E88">
            <v>27945</v>
          </cell>
          <cell r="G88">
            <v>1469</v>
          </cell>
          <cell r="H88">
            <v>2.0047169811320754E-2</v>
          </cell>
          <cell r="I88">
            <v>2.0047169811320754E-2</v>
          </cell>
          <cell r="J88">
            <v>1</v>
          </cell>
          <cell r="K88">
            <v>29.449292452830186</v>
          </cell>
          <cell r="M88">
            <v>822960.47759433952</v>
          </cell>
          <cell r="N88">
            <v>756</v>
          </cell>
          <cell r="O88">
            <v>2.9574861367837338E-2</v>
          </cell>
          <cell r="P88">
            <v>2.9574861367837338E-2</v>
          </cell>
          <cell r="Q88">
            <v>1</v>
          </cell>
          <cell r="R88">
            <v>22.358595194085026</v>
          </cell>
          <cell r="T88">
            <v>624810.94269870606</v>
          </cell>
          <cell r="U88">
            <v>51.807887646915212</v>
          </cell>
          <cell r="V88">
            <v>1447771.4202930457</v>
          </cell>
        </row>
        <row r="89">
          <cell r="A89" t="str">
            <v>Radiografia de reja costal</v>
          </cell>
          <cell r="B89">
            <v>871111</v>
          </cell>
          <cell r="C89" t="str">
            <v>Prevencion secundaria</v>
          </cell>
          <cell r="D89" t="str">
            <v>Imágenes</v>
          </cell>
          <cell r="E89">
            <v>19675</v>
          </cell>
          <cell r="G89">
            <v>1469</v>
          </cell>
          <cell r="H89">
            <v>2.0047169811320754E-2</v>
          </cell>
          <cell r="I89">
            <v>2.0047169811320754E-2</v>
          </cell>
          <cell r="J89">
            <v>1</v>
          </cell>
          <cell r="K89">
            <v>29.449292452830186</v>
          </cell>
          <cell r="M89">
            <v>579414.82900943386</v>
          </cell>
          <cell r="N89">
            <v>756</v>
          </cell>
          <cell r="O89">
            <v>2.9574861367837338E-2</v>
          </cell>
          <cell r="P89">
            <v>2.9574861367837338E-2</v>
          </cell>
          <cell r="Q89">
            <v>1</v>
          </cell>
          <cell r="R89">
            <v>22.358595194085026</v>
          </cell>
          <cell r="T89">
            <v>439905.36044362292</v>
          </cell>
          <cell r="U89">
            <v>51.807887646915212</v>
          </cell>
          <cell r="V89">
            <v>1019320.1894530568</v>
          </cell>
        </row>
        <row r="90">
          <cell r="A90" t="str">
            <v>Radiografia dinamica de columna vertebral</v>
          </cell>
          <cell r="B90">
            <v>871070</v>
          </cell>
          <cell r="C90" t="str">
            <v>Prevencion secundaria</v>
          </cell>
          <cell r="D90" t="str">
            <v>Imágenes</v>
          </cell>
          <cell r="E90">
            <v>36705</v>
          </cell>
          <cell r="G90">
            <v>1469</v>
          </cell>
          <cell r="H90">
            <v>0.01</v>
          </cell>
          <cell r="I90">
            <v>0.01</v>
          </cell>
          <cell r="J90">
            <v>1</v>
          </cell>
          <cell r="K90">
            <v>14.69</v>
          </cell>
          <cell r="M90">
            <v>539196.44999999995</v>
          </cell>
          <cell r="N90">
            <v>756</v>
          </cell>
          <cell r="O90">
            <v>0.01</v>
          </cell>
          <cell r="P90">
            <v>0.01</v>
          </cell>
          <cell r="Q90">
            <v>1</v>
          </cell>
          <cell r="R90">
            <v>7.5600000000000005</v>
          </cell>
          <cell r="T90">
            <v>277489.80000000005</v>
          </cell>
          <cell r="U90">
            <v>22.25</v>
          </cell>
          <cell r="V90">
            <v>816686.25</v>
          </cell>
        </row>
        <row r="91">
          <cell r="A91" t="str">
            <v>Ecografia doppler de vasos arteriales de miembros inferiores</v>
          </cell>
          <cell r="B91">
            <v>882308</v>
          </cell>
          <cell r="C91" t="str">
            <v>Prevencion secundaria</v>
          </cell>
          <cell r="D91" t="str">
            <v>Imágenes</v>
          </cell>
          <cell r="E91">
            <v>89975</v>
          </cell>
          <cell r="G91">
            <v>1469</v>
          </cell>
          <cell r="H91">
            <v>2.0047169811320754E-2</v>
          </cell>
          <cell r="I91">
            <v>2.0047169811320754E-2</v>
          </cell>
          <cell r="J91">
            <v>1</v>
          </cell>
          <cell r="K91">
            <v>29.449292452830186</v>
          </cell>
          <cell r="M91">
            <v>2649700.0884433961</v>
          </cell>
          <cell r="N91">
            <v>756</v>
          </cell>
          <cell r="O91">
            <v>9.9815157116451017E-2</v>
          </cell>
          <cell r="P91">
            <v>9.9815157116451017E-2</v>
          </cell>
          <cell r="Q91">
            <v>1</v>
          </cell>
          <cell r="R91">
            <v>75.460258780036966</v>
          </cell>
          <cell r="T91">
            <v>6789536.7837338261</v>
          </cell>
          <cell r="U91">
            <v>104.90955123286716</v>
          </cell>
          <cell r="V91">
            <v>9439236.8721772227</v>
          </cell>
        </row>
        <row r="92">
          <cell r="A92" t="str">
            <v>Radiografia de codo</v>
          </cell>
          <cell r="B92">
            <v>873205</v>
          </cell>
          <cell r="C92" t="str">
            <v>Prevencion secundaria</v>
          </cell>
          <cell r="D92" t="str">
            <v>Imágenes</v>
          </cell>
          <cell r="E92">
            <v>14030</v>
          </cell>
          <cell r="G92">
            <v>1469</v>
          </cell>
          <cell r="H92">
            <v>0.01</v>
          </cell>
          <cell r="I92">
            <v>0.01</v>
          </cell>
          <cell r="J92">
            <v>1</v>
          </cell>
          <cell r="K92">
            <v>14.69</v>
          </cell>
          <cell r="M92">
            <v>206100.69999999998</v>
          </cell>
          <cell r="N92">
            <v>756</v>
          </cell>
          <cell r="O92">
            <v>0.01</v>
          </cell>
          <cell r="P92">
            <v>0.01</v>
          </cell>
          <cell r="Q92">
            <v>1</v>
          </cell>
          <cell r="R92">
            <v>7.5600000000000005</v>
          </cell>
          <cell r="T92">
            <v>106066.8</v>
          </cell>
          <cell r="U92">
            <v>22.25</v>
          </cell>
          <cell r="V92">
            <v>312167.5</v>
          </cell>
        </row>
        <row r="93">
          <cell r="A93" t="str">
            <v>Radiografia de huesos largos serie completa (esqueleto axial y apendicular)</v>
          </cell>
          <cell r="B93">
            <v>873002</v>
          </cell>
          <cell r="C93" t="str">
            <v>Prevencion secundaria</v>
          </cell>
          <cell r="D93" t="str">
            <v>Imágenes</v>
          </cell>
          <cell r="E93">
            <v>69505</v>
          </cell>
          <cell r="G93">
            <v>1469</v>
          </cell>
          <cell r="H93">
            <v>2.0047169811320754E-2</v>
          </cell>
          <cell r="I93">
            <v>2.0047169811320754E-2</v>
          </cell>
          <cell r="J93">
            <v>1</v>
          </cell>
          <cell r="K93">
            <v>29.449292452830186</v>
          </cell>
          <cell r="M93">
            <v>2046873.0719339619</v>
          </cell>
          <cell r="N93">
            <v>756</v>
          </cell>
          <cell r="O93">
            <v>2.9574861367837338E-2</v>
          </cell>
          <cell r="P93">
            <v>2.9574861367837338E-2</v>
          </cell>
          <cell r="Q93">
            <v>1</v>
          </cell>
          <cell r="R93">
            <v>22.358595194085026</v>
          </cell>
          <cell r="T93">
            <v>1554034.1589648798</v>
          </cell>
          <cell r="U93">
            <v>51.807887646915212</v>
          </cell>
          <cell r="V93">
            <v>3600907.2308988417</v>
          </cell>
        </row>
        <row r="94">
          <cell r="A94" t="str">
            <v>Ecografia articular de mano</v>
          </cell>
          <cell r="B94">
            <v>881613</v>
          </cell>
          <cell r="C94" t="str">
            <v>Prevencion secundaria</v>
          </cell>
          <cell r="D94" t="str">
            <v>Imágenes</v>
          </cell>
          <cell r="E94">
            <v>26775</v>
          </cell>
          <cell r="G94">
            <v>1469</v>
          </cell>
          <cell r="H94">
            <v>0.01</v>
          </cell>
          <cell r="I94">
            <v>0.01</v>
          </cell>
          <cell r="J94">
            <v>1</v>
          </cell>
          <cell r="K94">
            <v>14.69</v>
          </cell>
          <cell r="M94">
            <v>393324.75</v>
          </cell>
          <cell r="N94">
            <v>756</v>
          </cell>
          <cell r="O94">
            <v>2.9574861367837338E-2</v>
          </cell>
          <cell r="P94">
            <v>2.9574861367837338E-2</v>
          </cell>
          <cell r="Q94">
            <v>1</v>
          </cell>
          <cell r="R94">
            <v>22.358595194085026</v>
          </cell>
          <cell r="T94">
            <v>598651.3863216266</v>
          </cell>
          <cell r="U94">
            <v>37.048595194085024</v>
          </cell>
          <cell r="V94">
            <v>991976.1363216266</v>
          </cell>
        </row>
        <row r="95">
          <cell r="A95" t="str">
            <v>Ecografia articular de tobillo</v>
          </cell>
          <cell r="B95">
            <v>881621</v>
          </cell>
          <cell r="C95" t="str">
            <v>Prevencion secundaria</v>
          </cell>
          <cell r="D95" t="str">
            <v>Imágenes</v>
          </cell>
          <cell r="E95">
            <v>26775</v>
          </cell>
          <cell r="G95">
            <v>1469</v>
          </cell>
          <cell r="H95">
            <v>0.01</v>
          </cell>
          <cell r="I95">
            <v>0.01</v>
          </cell>
          <cell r="J95">
            <v>1</v>
          </cell>
          <cell r="K95">
            <v>14.69</v>
          </cell>
          <cell r="M95">
            <v>393324.75</v>
          </cell>
          <cell r="N95">
            <v>756</v>
          </cell>
          <cell r="O95">
            <v>2.9574861367837338E-2</v>
          </cell>
          <cell r="P95">
            <v>2.9574861367837338E-2</v>
          </cell>
          <cell r="Q95">
            <v>1</v>
          </cell>
          <cell r="R95">
            <v>22.358595194085026</v>
          </cell>
          <cell r="T95">
            <v>598651.3863216266</v>
          </cell>
          <cell r="U95">
            <v>37.048595194085024</v>
          </cell>
          <cell r="V95">
            <v>991976.1363216266</v>
          </cell>
        </row>
        <row r="96">
          <cell r="A96" t="str">
            <v>ECOGRAFIA ARTICULAR DE HOMBRO</v>
          </cell>
          <cell r="B96">
            <v>881610</v>
          </cell>
          <cell r="C96" t="str">
            <v>Prevencion secundaria</v>
          </cell>
          <cell r="D96" t="str">
            <v>Imágenes</v>
          </cell>
          <cell r="E96">
            <v>26775</v>
          </cell>
          <cell r="G96">
            <v>1469</v>
          </cell>
          <cell r="H96">
            <v>0.02</v>
          </cell>
          <cell r="I96">
            <v>0.02</v>
          </cell>
          <cell r="J96">
            <v>1</v>
          </cell>
          <cell r="K96">
            <v>29.38</v>
          </cell>
          <cell r="M96">
            <v>786649.5</v>
          </cell>
          <cell r="N96">
            <v>756</v>
          </cell>
          <cell r="O96">
            <v>0.01</v>
          </cell>
          <cell r="P96">
            <v>0.01</v>
          </cell>
          <cell r="Q96">
            <v>1</v>
          </cell>
          <cell r="R96">
            <v>7.5600000000000005</v>
          </cell>
          <cell r="T96">
            <v>202419</v>
          </cell>
          <cell r="U96">
            <v>36.94</v>
          </cell>
          <cell r="V96">
            <v>989068.5</v>
          </cell>
        </row>
        <row r="97">
          <cell r="A97" t="str">
            <v>Ecografia articular de pie</v>
          </cell>
          <cell r="B97">
            <v>881622</v>
          </cell>
          <cell r="C97" t="str">
            <v>Prevencion secundaria</v>
          </cell>
          <cell r="D97" t="str">
            <v>Imágenes</v>
          </cell>
          <cell r="E97">
            <v>26775</v>
          </cell>
          <cell r="G97">
            <v>1469</v>
          </cell>
          <cell r="H97">
            <v>0.02</v>
          </cell>
          <cell r="I97">
            <v>0.02</v>
          </cell>
          <cell r="J97">
            <v>1</v>
          </cell>
          <cell r="K97">
            <v>29.38</v>
          </cell>
          <cell r="M97">
            <v>786649.5</v>
          </cell>
          <cell r="N97">
            <v>756</v>
          </cell>
          <cell r="O97">
            <v>0.02</v>
          </cell>
          <cell r="P97">
            <v>0.02</v>
          </cell>
          <cell r="Q97">
            <v>1</v>
          </cell>
          <cell r="R97">
            <v>15.120000000000001</v>
          </cell>
          <cell r="T97">
            <v>404838</v>
          </cell>
          <cell r="U97">
            <v>44.5</v>
          </cell>
          <cell r="V97">
            <v>1191487.5</v>
          </cell>
        </row>
        <row r="98">
          <cell r="A98" t="str">
            <v>Ecografia de tejidos blandos en las extremidades superiores con transductor de 7 mhz o mas</v>
          </cell>
          <cell r="B98">
            <v>881601</v>
          </cell>
          <cell r="C98" t="str">
            <v>Prevencion secundaria</v>
          </cell>
          <cell r="D98" t="str">
            <v>Imágenes</v>
          </cell>
          <cell r="E98">
            <v>28750</v>
          </cell>
          <cell r="G98">
            <v>1469</v>
          </cell>
          <cell r="H98">
            <v>0.01</v>
          </cell>
          <cell r="I98">
            <v>0.01</v>
          </cell>
          <cell r="J98">
            <v>1</v>
          </cell>
          <cell r="K98">
            <v>14.69</v>
          </cell>
          <cell r="M98">
            <v>422337.5</v>
          </cell>
          <cell r="N98">
            <v>756</v>
          </cell>
          <cell r="O98">
            <v>0.01</v>
          </cell>
          <cell r="P98">
            <v>0.01</v>
          </cell>
          <cell r="Q98">
            <v>1</v>
          </cell>
          <cell r="R98">
            <v>7.5600000000000005</v>
          </cell>
          <cell r="T98">
            <v>217350</v>
          </cell>
          <cell r="U98">
            <v>22.25</v>
          </cell>
          <cell r="V98">
            <v>639687.5</v>
          </cell>
        </row>
        <row r="99">
          <cell r="A99" t="str">
            <v>RADIOGRAFIA COMPARATIVA DE PIES CON APOYO (AP Y LATERAL)</v>
          </cell>
          <cell r="B99">
            <v>873303</v>
          </cell>
          <cell r="C99" t="str">
            <v>Prevencion secundaria</v>
          </cell>
          <cell r="D99" t="str">
            <v>Imágenes</v>
          </cell>
          <cell r="E99">
            <v>66033</v>
          </cell>
          <cell r="G99">
            <v>1469</v>
          </cell>
          <cell r="H99">
            <v>0.05</v>
          </cell>
          <cell r="I99">
            <v>0.05</v>
          </cell>
          <cell r="J99">
            <v>1</v>
          </cell>
          <cell r="K99">
            <v>73.45</v>
          </cell>
          <cell r="M99">
            <v>4850123.8500000006</v>
          </cell>
          <cell r="N99">
            <v>756</v>
          </cell>
          <cell r="O99">
            <v>0.02</v>
          </cell>
          <cell r="P99">
            <v>0.02</v>
          </cell>
          <cell r="Q99">
            <v>1</v>
          </cell>
          <cell r="R99">
            <v>15.120000000000001</v>
          </cell>
          <cell r="T99">
            <v>998418.96000000008</v>
          </cell>
          <cell r="U99">
            <v>88.570000000000007</v>
          </cell>
          <cell r="V99">
            <v>5848542.8100000005</v>
          </cell>
        </row>
        <row r="100">
          <cell r="A100" t="str">
            <v>Radiografia de antebrazo</v>
          </cell>
          <cell r="B100">
            <v>873122</v>
          </cell>
          <cell r="C100" t="str">
            <v>Prevencion secundaria</v>
          </cell>
          <cell r="D100" t="str">
            <v>Imágenes</v>
          </cell>
          <cell r="E100">
            <v>14030</v>
          </cell>
          <cell r="G100">
            <v>1469</v>
          </cell>
          <cell r="H100">
            <v>0.02</v>
          </cell>
          <cell r="I100">
            <v>0.02</v>
          </cell>
          <cell r="J100">
            <v>1</v>
          </cell>
          <cell r="K100">
            <v>29.38</v>
          </cell>
          <cell r="M100">
            <v>412201.39999999997</v>
          </cell>
          <cell r="N100">
            <v>756</v>
          </cell>
          <cell r="O100">
            <v>2.9574861367837338E-2</v>
          </cell>
          <cell r="P100">
            <v>2.9574861367837338E-2</v>
          </cell>
          <cell r="Q100">
            <v>1</v>
          </cell>
          <cell r="R100">
            <v>22.358595194085026</v>
          </cell>
          <cell r="T100">
            <v>313691.09057301295</v>
          </cell>
          <cell r="U100">
            <v>51.738595194085022</v>
          </cell>
          <cell r="V100">
            <v>725892.49057301297</v>
          </cell>
        </row>
        <row r="101">
          <cell r="A101" t="str">
            <v>Radiografia de pierna (ap, lateral)</v>
          </cell>
          <cell r="B101">
            <v>873313</v>
          </cell>
          <cell r="C101" t="str">
            <v>Prevencion secundaria</v>
          </cell>
          <cell r="D101" t="str">
            <v>Imágenes</v>
          </cell>
          <cell r="E101">
            <v>18180</v>
          </cell>
          <cell r="G101">
            <v>1469</v>
          </cell>
          <cell r="H101">
            <v>0.02</v>
          </cell>
          <cell r="I101">
            <v>0.02</v>
          </cell>
          <cell r="J101">
            <v>1</v>
          </cell>
          <cell r="K101">
            <v>29.38</v>
          </cell>
          <cell r="M101">
            <v>534128.4</v>
          </cell>
          <cell r="N101">
            <v>756</v>
          </cell>
          <cell r="O101">
            <v>2.9574861367837338E-2</v>
          </cell>
          <cell r="P101">
            <v>2.9574861367837338E-2</v>
          </cell>
          <cell r="Q101">
            <v>1</v>
          </cell>
          <cell r="R101">
            <v>22.358595194085026</v>
          </cell>
          <cell r="T101">
            <v>406479.2606284658</v>
          </cell>
          <cell r="U101">
            <v>51.738595194085022</v>
          </cell>
          <cell r="V101">
            <v>940607.66062846582</v>
          </cell>
        </row>
        <row r="102">
          <cell r="A102" t="str">
            <v>Ecografia articular de codo</v>
          </cell>
          <cell r="B102">
            <v>881611</v>
          </cell>
          <cell r="C102" t="str">
            <v>Prevencion secundaria</v>
          </cell>
          <cell r="D102" t="str">
            <v>Imágenes</v>
          </cell>
          <cell r="E102">
            <v>26775</v>
          </cell>
          <cell r="G102">
            <v>1469</v>
          </cell>
          <cell r="H102">
            <v>0.01</v>
          </cell>
          <cell r="I102">
            <v>0.01</v>
          </cell>
          <cell r="J102">
            <v>1</v>
          </cell>
          <cell r="K102">
            <v>14.69</v>
          </cell>
          <cell r="M102">
            <v>393324.75</v>
          </cell>
          <cell r="N102">
            <v>756</v>
          </cell>
          <cell r="O102">
            <v>0.01</v>
          </cell>
          <cell r="P102">
            <v>0.01</v>
          </cell>
          <cell r="Q102">
            <v>1</v>
          </cell>
          <cell r="R102">
            <v>7.5600000000000005</v>
          </cell>
          <cell r="T102">
            <v>202419</v>
          </cell>
          <cell r="U102">
            <v>22.25</v>
          </cell>
          <cell r="V102">
            <v>595743.75</v>
          </cell>
        </row>
        <row r="103">
          <cell r="A103" t="str">
            <v>Ecografia articular de puño [muñeca]</v>
          </cell>
          <cell r="B103">
            <v>881612</v>
          </cell>
          <cell r="C103" t="str">
            <v>Prevencion secundaria</v>
          </cell>
          <cell r="D103" t="str">
            <v>Imágenes</v>
          </cell>
          <cell r="E103">
            <v>26775</v>
          </cell>
          <cell r="G103">
            <v>1469</v>
          </cell>
          <cell r="H103">
            <v>0.01</v>
          </cell>
          <cell r="I103">
            <v>0.01</v>
          </cell>
          <cell r="J103">
            <v>1</v>
          </cell>
          <cell r="K103">
            <v>14.69</v>
          </cell>
          <cell r="M103">
            <v>393324.75</v>
          </cell>
          <cell r="N103">
            <v>756</v>
          </cell>
          <cell r="O103">
            <v>0.01</v>
          </cell>
          <cell r="P103">
            <v>0.01</v>
          </cell>
          <cell r="Q103">
            <v>1</v>
          </cell>
          <cell r="R103">
            <v>7.5600000000000005</v>
          </cell>
          <cell r="T103">
            <v>202419</v>
          </cell>
          <cell r="U103">
            <v>22.25</v>
          </cell>
          <cell r="V103">
            <v>595743.75</v>
          </cell>
        </row>
        <row r="104">
          <cell r="A104" t="str">
            <v>RESONANCIA MAGNETICA DE COLUMNA CERVICAL SIMPLE</v>
          </cell>
          <cell r="B104">
            <v>883210</v>
          </cell>
          <cell r="C104" t="str">
            <v>Prevencion secundaria</v>
          </cell>
          <cell r="D104" t="str">
            <v>Imágenes</v>
          </cell>
          <cell r="E104">
            <v>336430</v>
          </cell>
          <cell r="G104">
            <v>1469</v>
          </cell>
          <cell r="H104">
            <v>0.01</v>
          </cell>
          <cell r="I104">
            <v>0.01</v>
          </cell>
          <cell r="J104">
            <v>1</v>
          </cell>
          <cell r="K104">
            <v>14.69</v>
          </cell>
          <cell r="M104">
            <v>4942156.7</v>
          </cell>
          <cell r="N104">
            <v>756</v>
          </cell>
          <cell r="O104">
            <v>0.01</v>
          </cell>
          <cell r="P104">
            <v>0.01</v>
          </cell>
          <cell r="Q104">
            <v>1</v>
          </cell>
          <cell r="R104">
            <v>7.5600000000000005</v>
          </cell>
          <cell r="T104">
            <v>2543410.8000000003</v>
          </cell>
          <cell r="U104">
            <v>22.25</v>
          </cell>
          <cell r="V104">
            <v>7485567.5</v>
          </cell>
        </row>
        <row r="105">
          <cell r="A105" t="str">
            <v>RESONANCIA MAGNETICA DE COLUMNA TORACICA SIMPLE</v>
          </cell>
          <cell r="B105">
            <v>883220</v>
          </cell>
          <cell r="C105" t="str">
            <v>Prevencion secundaria</v>
          </cell>
          <cell r="D105" t="str">
            <v>Imágenes</v>
          </cell>
          <cell r="E105">
            <v>336430</v>
          </cell>
          <cell r="G105">
            <v>1469</v>
          </cell>
          <cell r="H105">
            <v>5.0000000000000001E-3</v>
          </cell>
          <cell r="I105">
            <v>5.0000000000000001E-3</v>
          </cell>
          <cell r="J105">
            <v>1</v>
          </cell>
          <cell r="K105">
            <v>7.3449999999999998</v>
          </cell>
          <cell r="M105">
            <v>2471078.35</v>
          </cell>
          <cell r="N105">
            <v>756</v>
          </cell>
          <cell r="O105">
            <v>5.0000000000000001E-3</v>
          </cell>
          <cell r="P105">
            <v>5.0000000000000001E-3</v>
          </cell>
          <cell r="Q105">
            <v>1</v>
          </cell>
          <cell r="R105">
            <v>3.7800000000000002</v>
          </cell>
          <cell r="T105">
            <v>1271705.4000000001</v>
          </cell>
          <cell r="U105">
            <v>11.125</v>
          </cell>
          <cell r="V105">
            <v>3742783.75</v>
          </cell>
        </row>
        <row r="106">
          <cell r="A106" t="str">
            <v>RESONANCIA MAGNETICA DE COLUMNA LUMBOSACRA SIMPLE</v>
          </cell>
          <cell r="B106">
            <v>883230</v>
          </cell>
          <cell r="C106" t="str">
            <v>Prevencion secundaria</v>
          </cell>
          <cell r="D106" t="str">
            <v>Imágenes</v>
          </cell>
          <cell r="E106">
            <v>336430</v>
          </cell>
          <cell r="G106">
            <v>1469</v>
          </cell>
          <cell r="H106">
            <v>5.0000000000000001E-3</v>
          </cell>
          <cell r="I106">
            <v>5.0000000000000001E-3</v>
          </cell>
          <cell r="J106">
            <v>1</v>
          </cell>
          <cell r="K106">
            <v>7.3449999999999998</v>
          </cell>
          <cell r="M106">
            <v>2471078.35</v>
          </cell>
          <cell r="N106">
            <v>756</v>
          </cell>
          <cell r="O106">
            <v>5.0000000000000001E-3</v>
          </cell>
          <cell r="P106">
            <v>5.0000000000000001E-3</v>
          </cell>
          <cell r="Q106">
            <v>1</v>
          </cell>
          <cell r="R106">
            <v>3.7800000000000002</v>
          </cell>
          <cell r="T106">
            <v>1271705.4000000001</v>
          </cell>
          <cell r="U106">
            <v>11.125</v>
          </cell>
          <cell r="V106">
            <v>3742783.75</v>
          </cell>
        </row>
        <row r="107">
          <cell r="A107" t="str">
            <v>RESONANCIA MAGNETICA DE ARTICULACION SACROILIACA SIMPLE</v>
          </cell>
          <cell r="B107">
            <v>883232</v>
          </cell>
          <cell r="C107" t="str">
            <v>Prevencion secundaria</v>
          </cell>
          <cell r="D107" t="str">
            <v>Imágenes</v>
          </cell>
          <cell r="E107">
            <v>336430</v>
          </cell>
          <cell r="G107">
            <v>1469</v>
          </cell>
          <cell r="H107">
            <v>5.0000000000000001E-3</v>
          </cell>
          <cell r="I107">
            <v>5.0000000000000001E-3</v>
          </cell>
          <cell r="J107">
            <v>1</v>
          </cell>
          <cell r="K107">
            <v>7.3449999999999998</v>
          </cell>
          <cell r="M107">
            <v>2471078.35</v>
          </cell>
          <cell r="N107">
            <v>756</v>
          </cell>
          <cell r="O107">
            <v>5.0000000000000001E-3</v>
          </cell>
          <cell r="P107">
            <v>5.0000000000000001E-3</v>
          </cell>
          <cell r="Q107">
            <v>1</v>
          </cell>
          <cell r="R107">
            <v>3.7800000000000002</v>
          </cell>
          <cell r="T107">
            <v>1271705.4000000001</v>
          </cell>
          <cell r="U107">
            <v>11.125</v>
          </cell>
          <cell r="V107">
            <v>3742783.75</v>
          </cell>
        </row>
        <row r="108">
          <cell r="A108" t="str">
            <v>RESONANCIA MAGNETICA DE COLUMNA CERVICAL CON CONTRASTE</v>
          </cell>
          <cell r="B108">
            <v>883211</v>
          </cell>
          <cell r="C108" t="str">
            <v>Prevencion secundaria</v>
          </cell>
          <cell r="D108" t="str">
            <v>Imágenes</v>
          </cell>
          <cell r="E108">
            <v>556430</v>
          </cell>
          <cell r="G108">
            <v>1469</v>
          </cell>
          <cell r="H108">
            <v>5.0000000000000001E-3</v>
          </cell>
          <cell r="I108">
            <v>5.0000000000000001E-3</v>
          </cell>
          <cell r="J108">
            <v>1</v>
          </cell>
          <cell r="K108">
            <v>7.3449999999999998</v>
          </cell>
          <cell r="M108">
            <v>4086978.35</v>
          </cell>
          <cell r="N108">
            <v>756</v>
          </cell>
          <cell r="O108">
            <v>5.0000000000000001E-3</v>
          </cell>
          <cell r="P108">
            <v>5.0000000000000001E-3</v>
          </cell>
          <cell r="Q108">
            <v>1</v>
          </cell>
          <cell r="R108">
            <v>3.7800000000000002</v>
          </cell>
          <cell r="T108">
            <v>2103305.4</v>
          </cell>
          <cell r="U108">
            <v>11.125</v>
          </cell>
          <cell r="V108">
            <v>6190283.75</v>
          </cell>
        </row>
        <row r="109">
          <cell r="A109" t="str">
            <v>RESONANCIA MAGNETICA DE COLUMNA TORACICA CON CONTRASTE</v>
          </cell>
          <cell r="B109">
            <v>883221</v>
          </cell>
          <cell r="C109" t="str">
            <v>Prevencion secundaria</v>
          </cell>
          <cell r="D109" t="str">
            <v>Imágenes</v>
          </cell>
          <cell r="E109">
            <v>556430</v>
          </cell>
          <cell r="G109">
            <v>1469</v>
          </cell>
          <cell r="H109">
            <v>5.0000000000000001E-3</v>
          </cell>
          <cell r="I109">
            <v>5.0000000000000001E-3</v>
          </cell>
          <cell r="J109">
            <v>1</v>
          </cell>
          <cell r="K109">
            <v>7.3449999999999998</v>
          </cell>
          <cell r="M109">
            <v>4086978.35</v>
          </cell>
          <cell r="N109">
            <v>756</v>
          </cell>
          <cell r="O109">
            <v>5.0000000000000001E-3</v>
          </cell>
          <cell r="P109">
            <v>5.0000000000000001E-3</v>
          </cell>
          <cell r="Q109">
            <v>1</v>
          </cell>
          <cell r="R109">
            <v>3.7800000000000002</v>
          </cell>
          <cell r="T109">
            <v>2103305.4</v>
          </cell>
          <cell r="U109">
            <v>11.125</v>
          </cell>
          <cell r="V109">
            <v>6190283.75</v>
          </cell>
        </row>
        <row r="110">
          <cell r="A110" t="str">
            <v>ASPIRACION ARTICULAR</v>
          </cell>
          <cell r="B110">
            <v>819101</v>
          </cell>
          <cell r="C110" t="str">
            <v>Prevencion secundaria</v>
          </cell>
          <cell r="D110" t="str">
            <v>Imágenes</v>
          </cell>
          <cell r="E110">
            <v>13925</v>
          </cell>
          <cell r="G110">
            <v>1469</v>
          </cell>
          <cell r="H110">
            <v>0.1</v>
          </cell>
          <cell r="I110">
            <v>0.1</v>
          </cell>
          <cell r="J110">
            <v>1</v>
          </cell>
          <cell r="K110">
            <v>146.9</v>
          </cell>
          <cell r="M110">
            <v>2045582.5</v>
          </cell>
          <cell r="N110">
            <v>756</v>
          </cell>
          <cell r="O110">
            <v>0.15</v>
          </cell>
          <cell r="P110">
            <v>0.15</v>
          </cell>
          <cell r="Q110">
            <v>1</v>
          </cell>
          <cell r="R110">
            <v>113.39999999999999</v>
          </cell>
          <cell r="T110">
            <v>1579094.9999999998</v>
          </cell>
          <cell r="U110">
            <v>260.3</v>
          </cell>
          <cell r="V110">
            <v>3624677.5</v>
          </cell>
        </row>
        <row r="111">
          <cell r="A111" t="str">
            <v>Ecografia doppler de vasos del cuello</v>
          </cell>
          <cell r="B111">
            <v>882112</v>
          </cell>
          <cell r="C111" t="str">
            <v>Prevencion secundaria</v>
          </cell>
          <cell r="D111" t="str">
            <v>Imágenes</v>
          </cell>
          <cell r="E111">
            <v>66480</v>
          </cell>
          <cell r="G111">
            <v>1469</v>
          </cell>
          <cell r="H111">
            <v>1.0023584905660377E-2</v>
          </cell>
          <cell r="I111">
            <v>1.0023584905660377E-2</v>
          </cell>
          <cell r="J111">
            <v>1</v>
          </cell>
          <cell r="K111">
            <v>14.724646226415093</v>
          </cell>
          <cell r="M111">
            <v>978894.48113207542</v>
          </cell>
          <cell r="N111">
            <v>756</v>
          </cell>
          <cell r="O111">
            <v>0.01</v>
          </cell>
          <cell r="P111">
            <v>0.01</v>
          </cell>
          <cell r="Q111">
            <v>1</v>
          </cell>
          <cell r="R111">
            <v>7.5600000000000005</v>
          </cell>
          <cell r="T111">
            <v>502588.80000000005</v>
          </cell>
          <cell r="U111">
            <v>22.284646226415092</v>
          </cell>
          <cell r="V111">
            <v>1481483.2811320755</v>
          </cell>
        </row>
        <row r="112">
          <cell r="A112" t="str">
            <v>PLETISMOGRAFIA DE VASOS ARTERIALES EN MIEMBROS INFERIORES</v>
          </cell>
          <cell r="B112">
            <v>882325</v>
          </cell>
          <cell r="C112" t="str">
            <v>Prevencion secundaria</v>
          </cell>
          <cell r="D112" t="str">
            <v>Imágenes</v>
          </cell>
          <cell r="E112">
            <v>67315</v>
          </cell>
          <cell r="G112">
            <v>1469</v>
          </cell>
          <cell r="H112">
            <v>0.01</v>
          </cell>
          <cell r="I112">
            <v>0.01</v>
          </cell>
          <cell r="J112">
            <v>1</v>
          </cell>
          <cell r="K112">
            <v>14.69</v>
          </cell>
          <cell r="M112">
            <v>988857.35</v>
          </cell>
          <cell r="N112">
            <v>756</v>
          </cell>
          <cell r="O112">
            <v>0.01</v>
          </cell>
          <cell r="P112">
            <v>0.01</v>
          </cell>
          <cell r="Q112">
            <v>1</v>
          </cell>
          <cell r="R112">
            <v>7.5600000000000005</v>
          </cell>
          <cell r="T112">
            <v>508901.4</v>
          </cell>
          <cell r="U112">
            <v>22.25</v>
          </cell>
          <cell r="V112">
            <v>1497758.75</v>
          </cell>
        </row>
        <row r="113">
          <cell r="A113" t="str">
            <v>Pletismografia de vasos arteriales en miembros superiores</v>
          </cell>
          <cell r="B113">
            <v>882305</v>
          </cell>
          <cell r="C113" t="str">
            <v>Prevencion secundaria</v>
          </cell>
          <cell r="D113" t="str">
            <v>Imágenes</v>
          </cell>
          <cell r="E113">
            <v>67315</v>
          </cell>
          <cell r="G113">
            <v>1469</v>
          </cell>
          <cell r="H113">
            <v>0.02</v>
          </cell>
          <cell r="I113">
            <v>0.02</v>
          </cell>
          <cell r="J113">
            <v>1</v>
          </cell>
          <cell r="K113">
            <v>29.38</v>
          </cell>
          <cell r="M113">
            <v>1977714.7</v>
          </cell>
          <cell r="N113">
            <v>756</v>
          </cell>
          <cell r="O113">
            <v>2.0332717190388171E-2</v>
          </cell>
          <cell r="P113">
            <v>2.0332717190388171E-2</v>
          </cell>
          <cell r="Q113">
            <v>1</v>
          </cell>
          <cell r="R113">
            <v>15.371534195933457</v>
          </cell>
          <cell r="T113">
            <v>1034734.8243992607</v>
          </cell>
          <cell r="U113">
            <v>44.751534195933459</v>
          </cell>
          <cell r="V113">
            <v>3012449.5243992605</v>
          </cell>
        </row>
        <row r="114">
          <cell r="A114" t="str">
            <v>Radiografia para medicion de miembros inferiores [estudio de farill u osteometria]</v>
          </cell>
          <cell r="B114">
            <v>873302</v>
          </cell>
          <cell r="C114" t="str">
            <v>Prevencion secundaria</v>
          </cell>
          <cell r="D114" t="str">
            <v>Imágenes</v>
          </cell>
          <cell r="E114">
            <v>20460</v>
          </cell>
          <cell r="G114">
            <v>1469</v>
          </cell>
          <cell r="H114">
            <v>5.0000000000000001E-3</v>
          </cell>
          <cell r="I114">
            <v>5.0000000000000001E-3</v>
          </cell>
          <cell r="J114">
            <v>1</v>
          </cell>
          <cell r="K114">
            <v>7.3449999999999998</v>
          </cell>
          <cell r="M114">
            <v>150278.69999999998</v>
          </cell>
          <cell r="N114">
            <v>756</v>
          </cell>
          <cell r="O114">
            <v>5.0000000000000001E-3</v>
          </cell>
          <cell r="P114">
            <v>5.0000000000000001E-3</v>
          </cell>
          <cell r="Q114">
            <v>1</v>
          </cell>
          <cell r="R114">
            <v>3.7800000000000002</v>
          </cell>
          <cell r="T114">
            <v>77338.8</v>
          </cell>
          <cell r="U114">
            <v>11.125</v>
          </cell>
          <cell r="V114">
            <v>227617.5</v>
          </cell>
        </row>
        <row r="115">
          <cell r="A115" t="str">
            <v>Volumenes pulmonares por pletismografia, pre y post broncodilatadores</v>
          </cell>
          <cell r="B115">
            <v>893701</v>
          </cell>
          <cell r="C115" t="str">
            <v>Prevencion secundaria</v>
          </cell>
          <cell r="D115" t="str">
            <v>Imágenes</v>
          </cell>
          <cell r="E115">
            <v>254100</v>
          </cell>
          <cell r="G115">
            <v>1469</v>
          </cell>
          <cell r="H115">
            <v>1.0023584905660377E-2</v>
          </cell>
          <cell r="I115">
            <v>1.0023584905660377E-2</v>
          </cell>
          <cell r="J115">
            <v>1</v>
          </cell>
          <cell r="K115">
            <v>14.724646226415093</v>
          </cell>
          <cell r="M115">
            <v>3741532.6061320752</v>
          </cell>
          <cell r="N115">
            <v>756</v>
          </cell>
          <cell r="O115">
            <v>0.01</v>
          </cell>
          <cell r="P115">
            <v>0.01</v>
          </cell>
          <cell r="Q115">
            <v>1</v>
          </cell>
          <cell r="R115">
            <v>7.5600000000000005</v>
          </cell>
          <cell r="T115">
            <v>1920996.0000000002</v>
          </cell>
          <cell r="U115">
            <v>22.284646226415092</v>
          </cell>
          <cell r="V115">
            <v>5662528.6061320752</v>
          </cell>
        </row>
        <row r="116">
          <cell r="A116" t="str">
            <v>Ecografia doppler de vasos arteriales de miembros superiores</v>
          </cell>
          <cell r="B116">
            <v>882307</v>
          </cell>
          <cell r="C116" t="str">
            <v>Prevencion secundaria</v>
          </cell>
          <cell r="D116" t="str">
            <v>Imágenes</v>
          </cell>
          <cell r="E116">
            <v>89975</v>
          </cell>
          <cell r="G116">
            <v>1469</v>
          </cell>
          <cell r="H116">
            <v>5.0000000000000001E-3</v>
          </cell>
          <cell r="I116">
            <v>5.0000000000000001E-3</v>
          </cell>
          <cell r="J116">
            <v>1</v>
          </cell>
          <cell r="K116">
            <v>7.3449999999999998</v>
          </cell>
          <cell r="M116">
            <v>660866.375</v>
          </cell>
          <cell r="N116">
            <v>756</v>
          </cell>
          <cell r="O116">
            <v>5.0000000000000001E-3</v>
          </cell>
          <cell r="P116">
            <v>5.0000000000000001E-3</v>
          </cell>
          <cell r="Q116">
            <v>1</v>
          </cell>
          <cell r="R116">
            <v>3.7800000000000002</v>
          </cell>
          <cell r="T116">
            <v>340105.5</v>
          </cell>
          <cell r="U116">
            <v>11.125</v>
          </cell>
          <cell r="V116">
            <v>1000971.875</v>
          </cell>
        </row>
        <row r="117">
          <cell r="A117" t="str">
            <v>Radiografia de femur (ap, lateral)</v>
          </cell>
          <cell r="B117">
            <v>873312</v>
          </cell>
          <cell r="C117" t="str">
            <v>Prevencion secundaria</v>
          </cell>
          <cell r="D117" t="str">
            <v>Imágenes</v>
          </cell>
          <cell r="E117">
            <v>18180</v>
          </cell>
          <cell r="G117">
            <v>1469</v>
          </cell>
          <cell r="H117">
            <v>1.0023584905660377E-2</v>
          </cell>
          <cell r="I117">
            <v>1.0023584905660377E-2</v>
          </cell>
          <cell r="J117">
            <v>1</v>
          </cell>
          <cell r="K117">
            <v>14.724646226415093</v>
          </cell>
          <cell r="M117">
            <v>267694.06839622639</v>
          </cell>
          <cell r="N117">
            <v>756</v>
          </cell>
          <cell r="O117">
            <v>0.01</v>
          </cell>
          <cell r="P117">
            <v>0.01</v>
          </cell>
          <cell r="Q117">
            <v>1</v>
          </cell>
          <cell r="R117">
            <v>7.5600000000000005</v>
          </cell>
          <cell r="T117">
            <v>137440.80000000002</v>
          </cell>
          <cell r="U117">
            <v>22.284646226415092</v>
          </cell>
          <cell r="V117">
            <v>405134.86839622643</v>
          </cell>
        </row>
        <row r="118">
          <cell r="A118" t="str">
            <v>Calcio semiautomatizado</v>
          </cell>
          <cell r="B118">
            <v>903810</v>
          </cell>
          <cell r="C118" t="str">
            <v>Prevencion secundaria</v>
          </cell>
          <cell r="D118" t="str">
            <v>Laboratorios</v>
          </cell>
          <cell r="E118">
            <v>1655</v>
          </cell>
          <cell r="G118">
            <v>1469</v>
          </cell>
          <cell r="H118">
            <v>0.2</v>
          </cell>
          <cell r="I118">
            <v>0.2</v>
          </cell>
          <cell r="J118">
            <v>1</v>
          </cell>
          <cell r="K118">
            <v>293.8</v>
          </cell>
          <cell r="M118">
            <v>486239</v>
          </cell>
          <cell r="N118">
            <v>756</v>
          </cell>
          <cell r="O118">
            <v>0.2</v>
          </cell>
          <cell r="P118">
            <v>0.2</v>
          </cell>
          <cell r="Q118">
            <v>1</v>
          </cell>
          <cell r="R118">
            <v>151.20000000000002</v>
          </cell>
          <cell r="T118">
            <v>250236.00000000003</v>
          </cell>
          <cell r="U118">
            <v>445</v>
          </cell>
          <cell r="V118">
            <v>736475</v>
          </cell>
        </row>
        <row r="119">
          <cell r="A119" t="str">
            <v>Hepatitis b anticuerpos central totales [anti-core hbc] semiautomatizado o automatizado</v>
          </cell>
          <cell r="B119">
            <v>906221</v>
          </cell>
          <cell r="C119" t="str">
            <v>Prevencion secundaria</v>
          </cell>
          <cell r="D119" t="str">
            <v>Laboratorios</v>
          </cell>
          <cell r="E119">
            <v>12442</v>
          </cell>
          <cell r="G119">
            <v>1469</v>
          </cell>
          <cell r="H119">
            <v>0.2</v>
          </cell>
          <cell r="I119">
            <v>0.2</v>
          </cell>
          <cell r="J119">
            <v>1</v>
          </cell>
          <cell r="K119">
            <v>293.8</v>
          </cell>
          <cell r="M119">
            <v>3655459.6</v>
          </cell>
          <cell r="N119">
            <v>756</v>
          </cell>
          <cell r="O119">
            <v>0.4</v>
          </cell>
          <cell r="P119">
            <v>0.4</v>
          </cell>
          <cell r="Q119">
            <v>1</v>
          </cell>
          <cell r="R119">
            <v>302.40000000000003</v>
          </cell>
          <cell r="T119">
            <v>3762460.8000000003</v>
          </cell>
          <cell r="U119">
            <v>596.20000000000005</v>
          </cell>
          <cell r="V119">
            <v>7417920.4000000004</v>
          </cell>
        </row>
        <row r="120">
          <cell r="A120" t="str">
            <v>Virus de inmunodeficiencia humana 1 y 2 anticuerpos</v>
          </cell>
          <cell r="B120">
            <v>906249</v>
          </cell>
          <cell r="C120" t="str">
            <v>Prevencion secundaria</v>
          </cell>
          <cell r="D120" t="str">
            <v>Laboratorios</v>
          </cell>
          <cell r="E120">
            <v>11354</v>
          </cell>
          <cell r="G120">
            <v>1469</v>
          </cell>
          <cell r="H120">
            <v>0.2</v>
          </cell>
          <cell r="I120">
            <v>0.2</v>
          </cell>
          <cell r="J120">
            <v>1</v>
          </cell>
          <cell r="K120">
            <v>293.8</v>
          </cell>
          <cell r="M120">
            <v>3335805.2</v>
          </cell>
          <cell r="N120">
            <v>756</v>
          </cell>
          <cell r="O120">
            <v>0.4</v>
          </cell>
          <cell r="P120">
            <v>0.4</v>
          </cell>
          <cell r="Q120">
            <v>1</v>
          </cell>
          <cell r="R120">
            <v>302.40000000000003</v>
          </cell>
          <cell r="T120">
            <v>3433449.6000000006</v>
          </cell>
          <cell r="U120">
            <v>596.20000000000005</v>
          </cell>
          <cell r="V120">
            <v>6769254.8000000007</v>
          </cell>
        </row>
        <row r="121">
          <cell r="A121" t="str">
            <v>Albumina en suero u otros fluidos</v>
          </cell>
          <cell r="B121">
            <v>903803</v>
          </cell>
          <cell r="C121" t="str">
            <v>Prevencion secundaria</v>
          </cell>
          <cell r="D121" t="str">
            <v>Laboratorios</v>
          </cell>
          <cell r="E121">
            <v>1430</v>
          </cell>
          <cell r="G121">
            <v>1469</v>
          </cell>
          <cell r="H121">
            <v>0.2</v>
          </cell>
          <cell r="I121">
            <v>0.2</v>
          </cell>
          <cell r="J121">
            <v>1</v>
          </cell>
          <cell r="K121">
            <v>293.8</v>
          </cell>
          <cell r="M121">
            <v>420134</v>
          </cell>
          <cell r="N121">
            <v>756</v>
          </cell>
          <cell r="O121">
            <v>0.19963031423290203</v>
          </cell>
          <cell r="P121">
            <v>0.19963031423290203</v>
          </cell>
          <cell r="Q121">
            <v>1</v>
          </cell>
          <cell r="R121">
            <v>150.92051756007393</v>
          </cell>
          <cell r="T121">
            <v>215816.34011090573</v>
          </cell>
          <cell r="U121">
            <v>444.72051756007397</v>
          </cell>
          <cell r="V121">
            <v>635950.3401109057</v>
          </cell>
        </row>
        <row r="122">
          <cell r="A122" t="str">
            <v>PRUEBA NO TREPONEMICA MANUAL</v>
          </cell>
          <cell r="B122">
            <v>906915</v>
          </cell>
          <cell r="C122" t="str">
            <v>Prevencion secundaria</v>
          </cell>
          <cell r="D122" t="str">
            <v>Laboratorios</v>
          </cell>
          <cell r="E122">
            <v>1903</v>
          </cell>
          <cell r="G122">
            <v>1469</v>
          </cell>
          <cell r="H122">
            <v>0.02</v>
          </cell>
          <cell r="I122">
            <v>0.02</v>
          </cell>
          <cell r="J122">
            <v>1</v>
          </cell>
          <cell r="K122">
            <v>29.38</v>
          </cell>
          <cell r="M122">
            <v>55910.14</v>
          </cell>
          <cell r="N122">
            <v>756</v>
          </cell>
          <cell r="O122">
            <v>0.02</v>
          </cell>
          <cell r="P122">
            <v>0.02</v>
          </cell>
          <cell r="Q122">
            <v>1</v>
          </cell>
          <cell r="R122">
            <v>15.120000000000001</v>
          </cell>
          <cell r="T122">
            <v>28773.360000000001</v>
          </cell>
          <cell r="U122">
            <v>44.5</v>
          </cell>
          <cell r="V122">
            <v>84683.5</v>
          </cell>
        </row>
        <row r="123">
          <cell r="A123" t="str">
            <v>Treponema pallidum anticuerpos (prueba treponemica) manual o semiautomatizada o automatizada</v>
          </cell>
          <cell r="B123">
            <v>906039</v>
          </cell>
          <cell r="C123" t="str">
            <v>Prevencion secundaria</v>
          </cell>
          <cell r="D123" t="str">
            <v>Laboratorios</v>
          </cell>
          <cell r="E123">
            <v>15253</v>
          </cell>
          <cell r="G123">
            <v>1469</v>
          </cell>
          <cell r="H123">
            <v>0.2</v>
          </cell>
          <cell r="I123">
            <v>0.2</v>
          </cell>
          <cell r="J123">
            <v>1</v>
          </cell>
          <cell r="K123">
            <v>293.8</v>
          </cell>
          <cell r="M123">
            <v>4481331.4000000004</v>
          </cell>
          <cell r="N123">
            <v>756</v>
          </cell>
          <cell r="O123">
            <v>0.2</v>
          </cell>
          <cell r="P123">
            <v>0.2</v>
          </cell>
          <cell r="Q123">
            <v>1</v>
          </cell>
          <cell r="R123">
            <v>151.20000000000002</v>
          </cell>
          <cell r="T123">
            <v>2306253.6</v>
          </cell>
          <cell r="U123">
            <v>445</v>
          </cell>
          <cell r="V123">
            <v>6787585</v>
          </cell>
        </row>
        <row r="124">
          <cell r="A124" t="str">
            <v>Hepatitis b antigeno de superficie [ag hbs]</v>
          </cell>
          <cell r="B124">
            <v>906317</v>
          </cell>
          <cell r="C124" t="str">
            <v>Prevencion secundaria</v>
          </cell>
          <cell r="D124" t="str">
            <v>Laboratorios</v>
          </cell>
          <cell r="E124">
            <v>11722</v>
          </cell>
          <cell r="G124">
            <v>1469</v>
          </cell>
          <cell r="H124">
            <v>0.4</v>
          </cell>
          <cell r="I124">
            <v>0.4</v>
          </cell>
          <cell r="J124">
            <v>1</v>
          </cell>
          <cell r="K124">
            <v>587.6</v>
          </cell>
          <cell r="M124">
            <v>6887847.2000000002</v>
          </cell>
          <cell r="N124">
            <v>756</v>
          </cell>
          <cell r="O124">
            <v>0.4</v>
          </cell>
          <cell r="P124">
            <v>0.4</v>
          </cell>
          <cell r="Q124">
            <v>1</v>
          </cell>
          <cell r="R124">
            <v>302.40000000000003</v>
          </cell>
          <cell r="T124">
            <v>3544732.8000000003</v>
          </cell>
          <cell r="U124">
            <v>890</v>
          </cell>
          <cell r="V124">
            <v>10432580</v>
          </cell>
        </row>
        <row r="125">
          <cell r="A125" t="str">
            <v>Hepatitis c anticuerpo semiautomatizado o automatizado</v>
          </cell>
          <cell r="B125">
            <v>906225</v>
          </cell>
          <cell r="C125" t="str">
            <v>Prevencion secundaria</v>
          </cell>
          <cell r="D125" t="str">
            <v>Laboratorios</v>
          </cell>
          <cell r="E125">
            <v>17553</v>
          </cell>
          <cell r="G125">
            <v>1469</v>
          </cell>
          <cell r="H125">
            <v>0.4</v>
          </cell>
          <cell r="I125">
            <v>0.4</v>
          </cell>
          <cell r="J125">
            <v>1</v>
          </cell>
          <cell r="K125">
            <v>587.6</v>
          </cell>
          <cell r="M125">
            <v>10314142.800000001</v>
          </cell>
          <cell r="N125">
            <v>756</v>
          </cell>
          <cell r="O125">
            <v>0.4</v>
          </cell>
          <cell r="P125">
            <v>0.4</v>
          </cell>
          <cell r="Q125">
            <v>1</v>
          </cell>
          <cell r="R125">
            <v>302.40000000000003</v>
          </cell>
          <cell r="T125">
            <v>5308027.2</v>
          </cell>
          <cell r="U125">
            <v>890</v>
          </cell>
          <cell r="V125">
            <v>15622170</v>
          </cell>
        </row>
        <row r="126">
          <cell r="A126" t="str">
            <v>Vitamina d 25 hidroxi total [d2-d3] [calciferol]</v>
          </cell>
          <cell r="B126">
            <v>903706</v>
          </cell>
          <cell r="C126" t="str">
            <v>Prevencion secundaria</v>
          </cell>
          <cell r="D126" t="str">
            <v>Laboratorios</v>
          </cell>
          <cell r="E126">
            <v>79628</v>
          </cell>
          <cell r="G126">
            <v>1469</v>
          </cell>
          <cell r="H126">
            <v>0.2</v>
          </cell>
          <cell r="I126">
            <v>0.2</v>
          </cell>
          <cell r="J126">
            <v>1</v>
          </cell>
          <cell r="K126">
            <v>293.8</v>
          </cell>
          <cell r="M126">
            <v>23394706.400000002</v>
          </cell>
          <cell r="N126">
            <v>756</v>
          </cell>
          <cell r="O126">
            <v>0.15</v>
          </cell>
          <cell r="P126">
            <v>0.15</v>
          </cell>
          <cell r="Q126">
            <v>1</v>
          </cell>
          <cell r="R126">
            <v>113.39999999999999</v>
          </cell>
          <cell r="T126">
            <v>9029815.1999999993</v>
          </cell>
          <cell r="U126">
            <v>407.2</v>
          </cell>
          <cell r="V126">
            <v>32424521.600000001</v>
          </cell>
        </row>
        <row r="127">
          <cell r="A127" t="str">
            <v>VITAMINA B12 [CIANOCOBALAMINA]</v>
          </cell>
          <cell r="B127">
            <v>903703</v>
          </cell>
          <cell r="C127" t="str">
            <v>Prevencion secundaria</v>
          </cell>
          <cell r="D127" t="str">
            <v>Laboratorios</v>
          </cell>
          <cell r="E127">
            <v>15678</v>
          </cell>
          <cell r="G127">
            <v>1469</v>
          </cell>
          <cell r="H127">
            <v>0.02</v>
          </cell>
          <cell r="I127">
            <v>0.02</v>
          </cell>
          <cell r="J127">
            <v>1</v>
          </cell>
          <cell r="K127">
            <v>29.38</v>
          </cell>
          <cell r="M127">
            <v>460619.63999999996</v>
          </cell>
          <cell r="N127">
            <v>756</v>
          </cell>
          <cell r="O127">
            <v>0.02</v>
          </cell>
          <cell r="P127">
            <v>0.02</v>
          </cell>
          <cell r="Q127">
            <v>1</v>
          </cell>
          <cell r="R127">
            <v>15.120000000000001</v>
          </cell>
          <cell r="T127">
            <v>237051.36000000002</v>
          </cell>
          <cell r="U127">
            <v>44.5</v>
          </cell>
          <cell r="V127">
            <v>697671</v>
          </cell>
        </row>
        <row r="128">
          <cell r="A128" t="str">
            <v>Tuberculina prueba [de mantoux]</v>
          </cell>
          <cell r="B128">
            <v>860205</v>
          </cell>
          <cell r="C128" t="str">
            <v>Prevencion secundaria</v>
          </cell>
          <cell r="D128" t="str">
            <v>Laboratorios</v>
          </cell>
          <cell r="E128">
            <v>49992</v>
          </cell>
          <cell r="F128" t="str">
            <v xml:space="preserve">descartar TB latente </v>
          </cell>
          <cell r="G128">
            <v>1469</v>
          </cell>
          <cell r="H128">
            <v>0.15</v>
          </cell>
          <cell r="I128">
            <v>0.15</v>
          </cell>
          <cell r="J128">
            <v>1</v>
          </cell>
          <cell r="K128">
            <v>220.35</v>
          </cell>
          <cell r="M128">
            <v>11015737.199999999</v>
          </cell>
          <cell r="N128">
            <v>756</v>
          </cell>
          <cell r="O128">
            <v>0.4</v>
          </cell>
          <cell r="P128">
            <v>0.4</v>
          </cell>
          <cell r="Q128">
            <v>1</v>
          </cell>
          <cell r="R128">
            <v>302.40000000000003</v>
          </cell>
          <cell r="T128">
            <v>15117580.800000003</v>
          </cell>
          <cell r="U128">
            <v>522.75</v>
          </cell>
          <cell r="V128">
            <v>26133318</v>
          </cell>
        </row>
        <row r="129">
          <cell r="A129" t="str">
            <v>Hepatitis b anticuerpos s [anti-hbs] semiautomatizado o automatizado</v>
          </cell>
          <cell r="B129">
            <v>906223</v>
          </cell>
          <cell r="C129" t="str">
            <v>Prevencion secundaria</v>
          </cell>
          <cell r="D129" t="str">
            <v>Laboratorios</v>
          </cell>
          <cell r="E129">
            <v>13165</v>
          </cell>
          <cell r="G129">
            <v>1469</v>
          </cell>
          <cell r="H129">
            <v>0.4</v>
          </cell>
          <cell r="I129">
            <v>0.4</v>
          </cell>
          <cell r="J129">
            <v>1</v>
          </cell>
          <cell r="K129">
            <v>587.6</v>
          </cell>
          <cell r="M129">
            <v>7735754</v>
          </cell>
          <cell r="N129">
            <v>756</v>
          </cell>
          <cell r="O129">
            <v>0.4</v>
          </cell>
          <cell r="P129">
            <v>0.4</v>
          </cell>
          <cell r="Q129">
            <v>1</v>
          </cell>
          <cell r="R129">
            <v>302.40000000000003</v>
          </cell>
          <cell r="T129">
            <v>3981096.0000000005</v>
          </cell>
          <cell r="U129">
            <v>890</v>
          </cell>
          <cell r="V129">
            <v>11716850</v>
          </cell>
        </row>
        <row r="130">
          <cell r="A130" t="str">
            <v>Hormona paratiroidea molecula intacta</v>
          </cell>
          <cell r="B130">
            <v>904912</v>
          </cell>
          <cell r="C130" t="str">
            <v>Prevencion secundaria</v>
          </cell>
          <cell r="D130" t="str">
            <v>Laboratorios</v>
          </cell>
          <cell r="E130">
            <v>25565</v>
          </cell>
          <cell r="G130">
            <v>1469</v>
          </cell>
          <cell r="H130">
            <v>0.1</v>
          </cell>
          <cell r="I130">
            <v>0.1</v>
          </cell>
          <cell r="J130">
            <v>1</v>
          </cell>
          <cell r="K130">
            <v>146.9</v>
          </cell>
          <cell r="M130">
            <v>3755498.5</v>
          </cell>
          <cell r="N130">
            <v>756</v>
          </cell>
          <cell r="O130">
            <v>0.05</v>
          </cell>
          <cell r="P130">
            <v>0.05</v>
          </cell>
          <cell r="Q130">
            <v>1</v>
          </cell>
          <cell r="R130">
            <v>37.800000000000004</v>
          </cell>
          <cell r="T130">
            <v>966357.00000000012</v>
          </cell>
          <cell r="U130">
            <v>184.70000000000002</v>
          </cell>
          <cell r="V130">
            <v>4721855.5</v>
          </cell>
        </row>
        <row r="131">
          <cell r="A131" t="str">
            <v>Fosforo en suero u otros fluidos</v>
          </cell>
          <cell r="B131">
            <v>903835</v>
          </cell>
          <cell r="C131" t="str">
            <v>Prevencion secundaria</v>
          </cell>
          <cell r="D131" t="str">
            <v>Laboratorios</v>
          </cell>
          <cell r="E131">
            <v>1871</v>
          </cell>
          <cell r="G131">
            <v>1469</v>
          </cell>
          <cell r="H131">
            <v>0.1</v>
          </cell>
          <cell r="I131">
            <v>0.1</v>
          </cell>
          <cell r="J131">
            <v>1</v>
          </cell>
          <cell r="K131">
            <v>146.9</v>
          </cell>
          <cell r="M131">
            <v>274849.90000000002</v>
          </cell>
          <cell r="N131">
            <v>756</v>
          </cell>
          <cell r="O131">
            <v>0.1</v>
          </cell>
          <cell r="P131">
            <v>0.1</v>
          </cell>
          <cell r="Q131">
            <v>1</v>
          </cell>
          <cell r="R131">
            <v>75.600000000000009</v>
          </cell>
          <cell r="T131">
            <v>141447.6</v>
          </cell>
          <cell r="U131">
            <v>222.5</v>
          </cell>
          <cell r="V131">
            <v>416297.5</v>
          </cell>
        </row>
        <row r="132">
          <cell r="A132" t="str">
            <v>Fosfatasa alcalina</v>
          </cell>
          <cell r="B132">
            <v>903833</v>
          </cell>
          <cell r="C132" t="str">
            <v>Prevencion secundaria</v>
          </cell>
          <cell r="D132" t="str">
            <v>Laboratorios</v>
          </cell>
          <cell r="E132">
            <v>1824</v>
          </cell>
          <cell r="G132">
            <v>1469</v>
          </cell>
          <cell r="H132">
            <v>0.05</v>
          </cell>
          <cell r="I132">
            <v>0.05</v>
          </cell>
          <cell r="J132">
            <v>1</v>
          </cell>
          <cell r="K132">
            <v>73.45</v>
          </cell>
          <cell r="M132">
            <v>133972.80000000002</v>
          </cell>
          <cell r="N132">
            <v>756</v>
          </cell>
          <cell r="O132">
            <v>0.05</v>
          </cell>
          <cell r="P132">
            <v>0.05</v>
          </cell>
          <cell r="Q132">
            <v>1</v>
          </cell>
          <cell r="R132">
            <v>37.800000000000004</v>
          </cell>
          <cell r="T132">
            <v>68947.200000000012</v>
          </cell>
          <cell r="U132">
            <v>111.25</v>
          </cell>
          <cell r="V132">
            <v>202920.00000000003</v>
          </cell>
        </row>
        <row r="133">
          <cell r="A133" t="str">
            <v>Hormona estimulante del tiroides</v>
          </cell>
          <cell r="B133">
            <v>904902</v>
          </cell>
          <cell r="C133" t="str">
            <v>Prevencion secundaria</v>
          </cell>
          <cell r="D133" t="str">
            <v>Laboratorios</v>
          </cell>
          <cell r="E133">
            <v>14856</v>
          </cell>
          <cell r="G133">
            <v>1469</v>
          </cell>
          <cell r="H133">
            <v>0.1</v>
          </cell>
          <cell r="I133">
            <v>0.1</v>
          </cell>
          <cell r="J133">
            <v>1</v>
          </cell>
          <cell r="K133">
            <v>146.9</v>
          </cell>
          <cell r="M133">
            <v>2182346.4</v>
          </cell>
          <cell r="N133">
            <v>756</v>
          </cell>
          <cell r="O133">
            <v>0.1</v>
          </cell>
          <cell r="P133">
            <v>0.1</v>
          </cell>
          <cell r="Q133">
            <v>1</v>
          </cell>
          <cell r="R133">
            <v>75.600000000000009</v>
          </cell>
          <cell r="T133">
            <v>1123113.6000000001</v>
          </cell>
          <cell r="U133">
            <v>222.5</v>
          </cell>
          <cell r="V133">
            <v>3305460</v>
          </cell>
        </row>
        <row r="134">
          <cell r="A134" t="str">
            <v>Baciloscopia coloracion acido alcohol resistente [zielh-neelsen] lectura seriada tres muestras</v>
          </cell>
          <cell r="B134">
            <v>901111</v>
          </cell>
          <cell r="C134" t="str">
            <v>Prevencion secundaria</v>
          </cell>
          <cell r="D134" t="str">
            <v>Laboratorios</v>
          </cell>
          <cell r="E134">
            <v>9326</v>
          </cell>
          <cell r="G134">
            <v>1469</v>
          </cell>
          <cell r="H134">
            <v>0.03</v>
          </cell>
          <cell r="I134">
            <v>0.03</v>
          </cell>
          <cell r="J134">
            <v>1</v>
          </cell>
          <cell r="K134">
            <v>44.07</v>
          </cell>
          <cell r="M134">
            <v>410996.82</v>
          </cell>
          <cell r="N134">
            <v>756</v>
          </cell>
          <cell r="O134">
            <v>0.05</v>
          </cell>
          <cell r="P134">
            <v>0.05</v>
          </cell>
          <cell r="Q134">
            <v>1</v>
          </cell>
          <cell r="R134">
            <v>37.800000000000004</v>
          </cell>
          <cell r="T134">
            <v>352522.80000000005</v>
          </cell>
          <cell r="U134">
            <v>81.87</v>
          </cell>
          <cell r="V134">
            <v>763519.62000000011</v>
          </cell>
        </row>
        <row r="135">
          <cell r="A135" t="str">
            <v>Bilirrubinas total y directa</v>
          </cell>
          <cell r="B135">
            <v>903809</v>
          </cell>
          <cell r="C135" t="str">
            <v>Prevencion secundaria</v>
          </cell>
          <cell r="D135" t="str">
            <v>Laboratorios</v>
          </cell>
          <cell r="E135">
            <v>2412</v>
          </cell>
          <cell r="G135">
            <v>1469</v>
          </cell>
          <cell r="H135">
            <v>0.1</v>
          </cell>
          <cell r="I135">
            <v>0.1</v>
          </cell>
          <cell r="J135">
            <v>1</v>
          </cell>
          <cell r="K135">
            <v>146.9</v>
          </cell>
          <cell r="M135">
            <v>354322.8</v>
          </cell>
          <cell r="N135">
            <v>756</v>
          </cell>
          <cell r="O135">
            <v>0.1</v>
          </cell>
          <cell r="P135">
            <v>0.1</v>
          </cell>
          <cell r="Q135">
            <v>1</v>
          </cell>
          <cell r="R135">
            <v>75.600000000000009</v>
          </cell>
          <cell r="T135">
            <v>182347.2</v>
          </cell>
          <cell r="U135">
            <v>222.5</v>
          </cell>
          <cell r="V135">
            <v>536670</v>
          </cell>
        </row>
        <row r="136">
          <cell r="A136" t="str">
            <v>Vitamina b12 [cianocobalamina]</v>
          </cell>
          <cell r="B136">
            <v>903703</v>
          </cell>
          <cell r="C136" t="str">
            <v>Prevencion secundaria</v>
          </cell>
          <cell r="D136" t="str">
            <v>Laboratorios</v>
          </cell>
          <cell r="E136">
            <v>15678</v>
          </cell>
          <cell r="G136">
            <v>1469</v>
          </cell>
          <cell r="H136">
            <v>0.2</v>
          </cell>
          <cell r="I136">
            <v>0.2</v>
          </cell>
          <cell r="J136">
            <v>1</v>
          </cell>
          <cell r="K136">
            <v>293.8</v>
          </cell>
          <cell r="M136">
            <v>4606196.4000000004</v>
          </cell>
          <cell r="N136">
            <v>756</v>
          </cell>
          <cell r="O136">
            <v>0.19963031423290203</v>
          </cell>
          <cell r="P136">
            <v>0.19963031423290203</v>
          </cell>
          <cell r="Q136">
            <v>1</v>
          </cell>
          <cell r="R136">
            <v>150.92051756007393</v>
          </cell>
          <cell r="T136">
            <v>2366131.874306839</v>
          </cell>
          <cell r="U136">
            <v>444.72051756007397</v>
          </cell>
          <cell r="V136">
            <v>6972328.2743068393</v>
          </cell>
        </row>
        <row r="137">
          <cell r="A137" t="str">
            <v>Ferritina</v>
          </cell>
          <cell r="B137">
            <v>903016</v>
          </cell>
          <cell r="C137" t="str">
            <v>Prevencion secundaria</v>
          </cell>
          <cell r="D137" t="str">
            <v>Laboratorios</v>
          </cell>
          <cell r="E137">
            <v>7746</v>
          </cell>
          <cell r="G137">
            <v>1469</v>
          </cell>
          <cell r="H137">
            <v>0.05</v>
          </cell>
          <cell r="I137">
            <v>0.05</v>
          </cell>
          <cell r="J137">
            <v>1</v>
          </cell>
          <cell r="K137">
            <v>73.45</v>
          </cell>
          <cell r="M137">
            <v>568943.70000000007</v>
          </cell>
          <cell r="N137">
            <v>756</v>
          </cell>
          <cell r="O137">
            <v>0.05</v>
          </cell>
          <cell r="P137">
            <v>0.05</v>
          </cell>
          <cell r="Q137">
            <v>1</v>
          </cell>
          <cell r="R137">
            <v>37.800000000000004</v>
          </cell>
          <cell r="T137">
            <v>292798.80000000005</v>
          </cell>
          <cell r="U137">
            <v>111.25</v>
          </cell>
          <cell r="V137">
            <v>861742.50000000012</v>
          </cell>
        </row>
        <row r="138">
          <cell r="A138" t="str">
            <v>MICROALBUMINURIA SEMIAUTOMATIZADA</v>
          </cell>
          <cell r="B138">
            <v>903028</v>
          </cell>
          <cell r="C138" t="str">
            <v>Prevencion secundaria</v>
          </cell>
          <cell r="D138" t="str">
            <v>Laboratorios</v>
          </cell>
          <cell r="E138">
            <v>6562</v>
          </cell>
          <cell r="G138">
            <v>1469</v>
          </cell>
          <cell r="H138">
            <v>0.01</v>
          </cell>
          <cell r="I138">
            <v>0.01</v>
          </cell>
          <cell r="J138">
            <v>1</v>
          </cell>
          <cell r="K138">
            <v>14.69</v>
          </cell>
          <cell r="M138">
            <v>96395.78</v>
          </cell>
          <cell r="N138">
            <v>756</v>
          </cell>
          <cell r="O138">
            <v>0.01</v>
          </cell>
          <cell r="P138">
            <v>0.01</v>
          </cell>
          <cell r="Q138">
            <v>1</v>
          </cell>
          <cell r="R138">
            <v>7.5600000000000005</v>
          </cell>
          <cell r="T138">
            <v>49608.72</v>
          </cell>
          <cell r="U138">
            <v>22.25</v>
          </cell>
          <cell r="V138">
            <v>146004.5</v>
          </cell>
        </row>
        <row r="139">
          <cell r="A139" t="str">
            <v>Electroforesis de proteinas semiautomatizado y automatizado</v>
          </cell>
          <cell r="B139">
            <v>906812</v>
          </cell>
          <cell r="C139" t="str">
            <v>Prevencion secundaria</v>
          </cell>
          <cell r="D139" t="str">
            <v>Laboratorios</v>
          </cell>
          <cell r="E139">
            <v>12238</v>
          </cell>
          <cell r="G139">
            <v>1469</v>
          </cell>
          <cell r="H139">
            <v>0.05</v>
          </cell>
          <cell r="I139">
            <v>0.05</v>
          </cell>
          <cell r="J139">
            <v>1</v>
          </cell>
          <cell r="K139">
            <v>73.45</v>
          </cell>
          <cell r="M139">
            <v>898881.1</v>
          </cell>
          <cell r="N139">
            <v>756</v>
          </cell>
          <cell r="O139">
            <v>0.05</v>
          </cell>
          <cell r="P139">
            <v>0.05</v>
          </cell>
          <cell r="Q139">
            <v>1</v>
          </cell>
          <cell r="R139">
            <v>37.800000000000004</v>
          </cell>
          <cell r="T139">
            <v>462596.4</v>
          </cell>
          <cell r="U139">
            <v>111.25</v>
          </cell>
          <cell r="V139">
            <v>1361477.5</v>
          </cell>
        </row>
        <row r="140">
          <cell r="A140" t="str">
            <v>Anticuerpos nucleares extractables totales [ena] ss-a [ro] ss-b [la] rnp y sm semiautomatizado o automatizado</v>
          </cell>
          <cell r="B140">
            <v>906406</v>
          </cell>
          <cell r="C140" t="str">
            <v>Prevencion secundaria</v>
          </cell>
          <cell r="D140" t="str">
            <v>Laboratorios</v>
          </cell>
          <cell r="E140">
            <v>43093</v>
          </cell>
          <cell r="G140">
            <v>1469</v>
          </cell>
          <cell r="H140">
            <v>0.15</v>
          </cell>
          <cell r="I140">
            <v>0.15</v>
          </cell>
          <cell r="J140">
            <v>1</v>
          </cell>
          <cell r="K140">
            <v>220.35</v>
          </cell>
          <cell r="M140">
            <v>9495542.5499999989</v>
          </cell>
          <cell r="N140">
            <v>756</v>
          </cell>
          <cell r="O140">
            <v>0.15</v>
          </cell>
          <cell r="P140">
            <v>0.15</v>
          </cell>
          <cell r="Q140">
            <v>1</v>
          </cell>
          <cell r="R140">
            <v>113.39999999999999</v>
          </cell>
          <cell r="T140">
            <v>4886746.1999999993</v>
          </cell>
          <cell r="U140">
            <v>333.75</v>
          </cell>
          <cell r="V140">
            <v>14382288.749999998</v>
          </cell>
        </row>
        <row r="141">
          <cell r="A141" t="str">
            <v>Hierro total</v>
          </cell>
          <cell r="B141">
            <v>903846</v>
          </cell>
          <cell r="C141" t="str">
            <v>Prevencion secundaria</v>
          </cell>
          <cell r="D141" t="str">
            <v>Laboratorios</v>
          </cell>
          <cell r="E141">
            <v>8261</v>
          </cell>
          <cell r="G141">
            <v>1469</v>
          </cell>
          <cell r="H141">
            <v>0.01</v>
          </cell>
          <cell r="I141">
            <v>0.01</v>
          </cell>
          <cell r="J141">
            <v>1</v>
          </cell>
          <cell r="K141">
            <v>14.69</v>
          </cell>
          <cell r="M141">
            <v>121354.09</v>
          </cell>
          <cell r="N141">
            <v>756</v>
          </cell>
          <cell r="O141">
            <v>0.01</v>
          </cell>
          <cell r="P141">
            <v>0.01</v>
          </cell>
          <cell r="Q141">
            <v>1</v>
          </cell>
          <cell r="R141">
            <v>7.5600000000000005</v>
          </cell>
          <cell r="T141">
            <v>62453.16</v>
          </cell>
          <cell r="U141">
            <v>22.25</v>
          </cell>
          <cell r="V141">
            <v>183807.25</v>
          </cell>
        </row>
        <row r="142">
          <cell r="A142" t="str">
            <v>Anticuerpos antinucleares semiautomatizado</v>
          </cell>
          <cell r="B142">
            <v>906442</v>
          </cell>
          <cell r="C142" t="str">
            <v>Prevencion secundaria</v>
          </cell>
          <cell r="D142" t="str">
            <v>Laboratorios</v>
          </cell>
          <cell r="E142">
            <v>9164</v>
          </cell>
          <cell r="G142">
            <v>1469</v>
          </cell>
          <cell r="H142">
            <v>0.02</v>
          </cell>
          <cell r="I142">
            <v>0.02</v>
          </cell>
          <cell r="J142">
            <v>1</v>
          </cell>
          <cell r="K142">
            <v>29.38</v>
          </cell>
          <cell r="M142">
            <v>269238.32</v>
          </cell>
          <cell r="N142">
            <v>756</v>
          </cell>
          <cell r="O142">
            <v>0.02</v>
          </cell>
          <cell r="P142">
            <v>0.02</v>
          </cell>
          <cell r="Q142">
            <v>1</v>
          </cell>
          <cell r="R142">
            <v>15.120000000000001</v>
          </cell>
          <cell r="T142">
            <v>138559.68000000002</v>
          </cell>
          <cell r="U142">
            <v>44.5</v>
          </cell>
          <cell r="V142">
            <v>407798</v>
          </cell>
        </row>
        <row r="143">
          <cell r="A143" t="str">
            <v>Complemento serico c4 semiautomatizado</v>
          </cell>
          <cell r="B143">
            <v>906907</v>
          </cell>
          <cell r="C143" t="str">
            <v>Prevencion secundaria</v>
          </cell>
          <cell r="D143" t="str">
            <v>Laboratorios</v>
          </cell>
          <cell r="E143">
            <v>12815</v>
          </cell>
          <cell r="G143">
            <v>1469</v>
          </cell>
          <cell r="H143">
            <v>0.03</v>
          </cell>
          <cell r="I143">
            <v>0.03</v>
          </cell>
          <cell r="J143">
            <v>1</v>
          </cell>
          <cell r="K143">
            <v>44.07</v>
          </cell>
          <cell r="M143">
            <v>564757.05000000005</v>
          </cell>
          <cell r="N143">
            <v>756</v>
          </cell>
          <cell r="O143">
            <v>4.9907578558225509E-2</v>
          </cell>
          <cell r="P143">
            <v>4.9907578558225509E-2</v>
          </cell>
          <cell r="Q143">
            <v>1</v>
          </cell>
          <cell r="R143">
            <v>37.730129390018483</v>
          </cell>
          <cell r="T143">
            <v>483511.60813308688</v>
          </cell>
          <cell r="U143">
            <v>81.800129390018483</v>
          </cell>
          <cell r="V143">
            <v>1048268.658133087</v>
          </cell>
        </row>
        <row r="144">
          <cell r="A144" t="str">
            <v>Adn cadena sencilla anticuerpos semiautomatizado o automatizado</v>
          </cell>
          <cell r="B144">
            <v>906404</v>
          </cell>
          <cell r="C144" t="str">
            <v>Prevencion secundaria</v>
          </cell>
          <cell r="D144" t="str">
            <v>Laboratorios</v>
          </cell>
          <cell r="E144">
            <v>492887.32500000001</v>
          </cell>
          <cell r="G144">
            <v>1469</v>
          </cell>
          <cell r="H144">
            <v>5.0000000000000001E-3</v>
          </cell>
          <cell r="I144">
            <v>5.0000000000000001E-3</v>
          </cell>
          <cell r="J144">
            <v>1</v>
          </cell>
          <cell r="K144">
            <v>7.3449999999999998</v>
          </cell>
          <cell r="M144">
            <v>3620257.402125</v>
          </cell>
          <cell r="N144">
            <v>756</v>
          </cell>
          <cell r="O144">
            <v>5.0000000000000001E-3</v>
          </cell>
          <cell r="P144">
            <v>5.0000000000000001E-3</v>
          </cell>
          <cell r="Q144">
            <v>1</v>
          </cell>
          <cell r="R144">
            <v>3.7800000000000002</v>
          </cell>
          <cell r="T144">
            <v>1863114.0885000001</v>
          </cell>
          <cell r="U144">
            <v>11.125</v>
          </cell>
          <cell r="V144">
            <v>5483371.4906249996</v>
          </cell>
        </row>
        <row r="145">
          <cell r="A145" t="str">
            <v>Complemento serico c3 semiautomatizado</v>
          </cell>
          <cell r="B145">
            <v>906905</v>
          </cell>
          <cell r="C145" t="str">
            <v>Prevencion secundaria</v>
          </cell>
          <cell r="D145" t="str">
            <v>Laboratorios</v>
          </cell>
          <cell r="E145">
            <v>12815</v>
          </cell>
          <cell r="G145">
            <v>1469</v>
          </cell>
          <cell r="H145">
            <v>0.03</v>
          </cell>
          <cell r="I145">
            <v>0.03</v>
          </cell>
          <cell r="J145">
            <v>1</v>
          </cell>
          <cell r="K145">
            <v>44.07</v>
          </cell>
          <cell r="M145">
            <v>564757.05000000005</v>
          </cell>
          <cell r="N145">
            <v>756</v>
          </cell>
          <cell r="O145">
            <v>4.9907578558225509E-2</v>
          </cell>
          <cell r="P145">
            <v>4.9907578558225509E-2</v>
          </cell>
          <cell r="Q145">
            <v>1</v>
          </cell>
          <cell r="R145">
            <v>37.730129390018483</v>
          </cell>
          <cell r="T145">
            <v>483511.60813308688</v>
          </cell>
          <cell r="U145">
            <v>81.800129390018483</v>
          </cell>
          <cell r="V145">
            <v>1048268.658133087</v>
          </cell>
        </row>
        <row r="146">
          <cell r="A146" t="str">
            <v>Glucosa en suero u otro fluido diferente a orina</v>
          </cell>
          <cell r="B146">
            <v>903841</v>
          </cell>
          <cell r="C146" t="str">
            <v>Prevencion secundaria</v>
          </cell>
          <cell r="D146" t="str">
            <v>Laboratorios</v>
          </cell>
          <cell r="E146">
            <v>1485</v>
          </cell>
          <cell r="G146">
            <v>1469</v>
          </cell>
          <cell r="H146">
            <v>0.2</v>
          </cell>
          <cell r="I146">
            <v>0.2</v>
          </cell>
          <cell r="J146">
            <v>1</v>
          </cell>
          <cell r="K146">
            <v>293.8</v>
          </cell>
          <cell r="M146">
            <v>436293</v>
          </cell>
          <cell r="N146">
            <v>756</v>
          </cell>
          <cell r="O146">
            <v>0.4</v>
          </cell>
          <cell r="P146">
            <v>0.4</v>
          </cell>
          <cell r="Q146">
            <v>1</v>
          </cell>
          <cell r="R146">
            <v>302.40000000000003</v>
          </cell>
          <cell r="T146">
            <v>449064.00000000006</v>
          </cell>
          <cell r="U146">
            <v>596.20000000000005</v>
          </cell>
          <cell r="V146">
            <v>885357</v>
          </cell>
        </row>
        <row r="147">
          <cell r="A147" t="str">
            <v>Acido folico [folatos] en suero</v>
          </cell>
          <cell r="B147">
            <v>903105</v>
          </cell>
          <cell r="C147" t="str">
            <v>Prevencion secundaria</v>
          </cell>
          <cell r="D147" t="str">
            <v>Laboratorios</v>
          </cell>
          <cell r="E147">
            <v>11124</v>
          </cell>
          <cell r="G147">
            <v>1469</v>
          </cell>
          <cell r="H147">
            <v>0.01</v>
          </cell>
          <cell r="I147">
            <v>0.01</v>
          </cell>
          <cell r="J147">
            <v>1</v>
          </cell>
          <cell r="K147">
            <v>14.69</v>
          </cell>
          <cell r="M147">
            <v>163411.56</v>
          </cell>
          <cell r="N147">
            <v>756</v>
          </cell>
          <cell r="O147">
            <v>0.01</v>
          </cell>
          <cell r="P147">
            <v>0.01</v>
          </cell>
          <cell r="Q147">
            <v>1</v>
          </cell>
          <cell r="R147">
            <v>7.5600000000000005</v>
          </cell>
          <cell r="T147">
            <v>84097.44</v>
          </cell>
          <cell r="U147">
            <v>22.25</v>
          </cell>
          <cell r="V147">
            <v>247509</v>
          </cell>
        </row>
        <row r="148">
          <cell r="A148" t="str">
            <v>Espirometria o curva de flujo volumen pre y post broncodilatadores</v>
          </cell>
          <cell r="B148">
            <v>893805</v>
          </cell>
          <cell r="C148" t="str">
            <v>Prevencion secundaria</v>
          </cell>
          <cell r="D148" t="str">
            <v>Laboratorios</v>
          </cell>
          <cell r="E148">
            <v>31075</v>
          </cell>
          <cell r="G148">
            <v>1469</v>
          </cell>
          <cell r="H148">
            <v>0.03</v>
          </cell>
          <cell r="I148">
            <v>0.03</v>
          </cell>
          <cell r="J148">
            <v>1</v>
          </cell>
          <cell r="K148">
            <v>44.07</v>
          </cell>
          <cell r="M148">
            <v>1369475.25</v>
          </cell>
          <cell r="N148">
            <v>756</v>
          </cell>
          <cell r="O148">
            <v>0.05</v>
          </cell>
          <cell r="P148">
            <v>0.05</v>
          </cell>
          <cell r="Q148">
            <v>1</v>
          </cell>
          <cell r="R148">
            <v>37.800000000000004</v>
          </cell>
          <cell r="T148">
            <v>1174635.0000000002</v>
          </cell>
          <cell r="U148">
            <v>81.87</v>
          </cell>
          <cell r="V148">
            <v>2544110.25</v>
          </cell>
        </row>
        <row r="149">
          <cell r="A149" t="str">
            <v>Saturacion de transferrina</v>
          </cell>
          <cell r="B149">
            <v>903044</v>
          </cell>
          <cell r="C149" t="str">
            <v>Prevencion secundaria</v>
          </cell>
          <cell r="D149" t="str">
            <v>Laboratorios</v>
          </cell>
          <cell r="E149">
            <v>14261</v>
          </cell>
          <cell r="G149">
            <v>1469</v>
          </cell>
          <cell r="H149">
            <v>0.01</v>
          </cell>
          <cell r="I149">
            <v>0.01</v>
          </cell>
          <cell r="J149">
            <v>1</v>
          </cell>
          <cell r="K149">
            <v>14.69</v>
          </cell>
          <cell r="M149">
            <v>209494.09</v>
          </cell>
          <cell r="N149">
            <v>756</v>
          </cell>
          <cell r="O149">
            <v>0.01</v>
          </cell>
          <cell r="P149">
            <v>0.01</v>
          </cell>
          <cell r="Q149">
            <v>1</v>
          </cell>
          <cell r="R149">
            <v>7.5600000000000005</v>
          </cell>
          <cell r="T149">
            <v>107813.16</v>
          </cell>
          <cell r="U149">
            <v>22.25</v>
          </cell>
          <cell r="V149">
            <v>317307.25</v>
          </cell>
        </row>
        <row r="150">
          <cell r="A150" t="str">
            <v>Gamma glutamil transferasa</v>
          </cell>
          <cell r="B150">
            <v>903838</v>
          </cell>
          <cell r="C150" t="str">
            <v>Prevencion secundaria</v>
          </cell>
          <cell r="D150" t="str">
            <v>Laboratorios</v>
          </cell>
          <cell r="E150">
            <v>4683</v>
          </cell>
          <cell r="G150">
            <v>1469</v>
          </cell>
          <cell r="H150">
            <v>0.03</v>
          </cell>
          <cell r="I150">
            <v>0.03</v>
          </cell>
          <cell r="J150">
            <v>1</v>
          </cell>
          <cell r="K150">
            <v>44.07</v>
          </cell>
          <cell r="M150">
            <v>206379.81</v>
          </cell>
          <cell r="N150">
            <v>756</v>
          </cell>
          <cell r="O150">
            <v>2.9574861367837338E-2</v>
          </cell>
          <cell r="P150">
            <v>2.9574861367837338E-2</v>
          </cell>
          <cell r="Q150">
            <v>1</v>
          </cell>
          <cell r="R150">
            <v>22.358595194085026</v>
          </cell>
          <cell r="T150">
            <v>104705.30129390018</v>
          </cell>
          <cell r="U150">
            <v>66.428595194085034</v>
          </cell>
          <cell r="V150">
            <v>311085.11129390018</v>
          </cell>
        </row>
        <row r="151">
          <cell r="A151" t="str">
            <v>Hemoglobina glicosilada manual o semiautomatizada</v>
          </cell>
          <cell r="B151">
            <v>903427</v>
          </cell>
          <cell r="C151" t="str">
            <v>Prevencion secundaria</v>
          </cell>
          <cell r="D151" t="str">
            <v>Laboratorios</v>
          </cell>
          <cell r="E151">
            <v>7162</v>
          </cell>
          <cell r="G151">
            <v>1469</v>
          </cell>
          <cell r="H151">
            <v>0.03</v>
          </cell>
          <cell r="I151">
            <v>0.03</v>
          </cell>
          <cell r="J151">
            <v>1</v>
          </cell>
          <cell r="K151">
            <v>44.07</v>
          </cell>
          <cell r="M151">
            <v>315629.34000000003</v>
          </cell>
          <cell r="N151">
            <v>756</v>
          </cell>
          <cell r="O151">
            <v>9.9815157116451017E-2</v>
          </cell>
          <cell r="P151">
            <v>9.9815157116451017E-2</v>
          </cell>
          <cell r="Q151">
            <v>1</v>
          </cell>
          <cell r="R151">
            <v>75.460258780036966</v>
          </cell>
          <cell r="T151">
            <v>540446.3733826247</v>
          </cell>
          <cell r="U151">
            <v>119.53025878003697</v>
          </cell>
          <cell r="V151">
            <v>856075.71338262479</v>
          </cell>
        </row>
        <row r="152">
          <cell r="A152" t="str">
            <v>Proteinas en orina de 24 horas</v>
          </cell>
          <cell r="B152">
            <v>903862</v>
          </cell>
          <cell r="C152" t="str">
            <v>Prevencion secundaria</v>
          </cell>
          <cell r="D152" t="str">
            <v>Laboratorios</v>
          </cell>
          <cell r="E152">
            <v>4893</v>
          </cell>
          <cell r="G152">
            <v>1469</v>
          </cell>
          <cell r="H152">
            <v>0.03</v>
          </cell>
          <cell r="I152">
            <v>0.03</v>
          </cell>
          <cell r="J152">
            <v>1</v>
          </cell>
          <cell r="K152">
            <v>44.07</v>
          </cell>
          <cell r="M152">
            <v>215634.51</v>
          </cell>
          <cell r="N152">
            <v>756</v>
          </cell>
          <cell r="O152">
            <v>2.0332717190388171E-2</v>
          </cell>
          <cell r="P152">
            <v>2.0332717190388171E-2</v>
          </cell>
          <cell r="Q152">
            <v>1</v>
          </cell>
          <cell r="R152">
            <v>15.371534195933457</v>
          </cell>
          <cell r="T152">
            <v>75212.916820702405</v>
          </cell>
          <cell r="U152">
            <v>59.441534195933457</v>
          </cell>
          <cell r="V152">
            <v>290847.42682070239</v>
          </cell>
        </row>
        <row r="153">
          <cell r="A153" t="str">
            <v>Creatin quinasa total [ck-cpk]</v>
          </cell>
          <cell r="B153">
            <v>903821</v>
          </cell>
          <cell r="C153" t="str">
            <v>Prevencion secundaria</v>
          </cell>
          <cell r="D153" t="str">
            <v>Laboratorios</v>
          </cell>
          <cell r="E153">
            <v>3578</v>
          </cell>
          <cell r="G153">
            <v>1469</v>
          </cell>
          <cell r="H153">
            <v>5.0000000000000001E-3</v>
          </cell>
          <cell r="I153">
            <v>5.0000000000000001E-3</v>
          </cell>
          <cell r="J153">
            <v>1</v>
          </cell>
          <cell r="K153">
            <v>7.3449999999999998</v>
          </cell>
          <cell r="M153">
            <v>26280.41</v>
          </cell>
          <cell r="N153">
            <v>756</v>
          </cell>
          <cell r="O153">
            <v>5.0000000000000001E-3</v>
          </cell>
          <cell r="P153">
            <v>5.0000000000000001E-3</v>
          </cell>
          <cell r="Q153">
            <v>1</v>
          </cell>
          <cell r="R153">
            <v>3.7800000000000002</v>
          </cell>
          <cell r="T153">
            <v>13524.84</v>
          </cell>
          <cell r="U153">
            <v>11.125</v>
          </cell>
          <cell r="V153">
            <v>39805.25</v>
          </cell>
        </row>
        <row r="154">
          <cell r="A154" t="str">
            <v>Beta 2 glicoproteina i ig g semiautomatizado o automatizado</v>
          </cell>
          <cell r="B154">
            <v>906481</v>
          </cell>
          <cell r="C154" t="str">
            <v>Prevencion secundaria</v>
          </cell>
          <cell r="D154" t="str">
            <v>Laboratorios</v>
          </cell>
          <cell r="E154">
            <v>38222</v>
          </cell>
          <cell r="G154">
            <v>1469</v>
          </cell>
          <cell r="H154">
            <v>0.01</v>
          </cell>
          <cell r="I154">
            <v>0.01</v>
          </cell>
          <cell r="J154">
            <v>1</v>
          </cell>
          <cell r="K154">
            <v>14.69</v>
          </cell>
          <cell r="M154">
            <v>561481.17999999993</v>
          </cell>
          <cell r="N154">
            <v>756</v>
          </cell>
          <cell r="O154">
            <v>0.01</v>
          </cell>
          <cell r="P154">
            <v>0.01</v>
          </cell>
          <cell r="Q154">
            <v>1</v>
          </cell>
          <cell r="R154">
            <v>7.5600000000000005</v>
          </cell>
          <cell r="T154">
            <v>288958.32</v>
          </cell>
          <cell r="U154">
            <v>22.25</v>
          </cell>
          <cell r="V154">
            <v>850439.5</v>
          </cell>
        </row>
        <row r="155">
          <cell r="A155" t="str">
            <v>Cardiolipina anticuerpos ig m semiautomatizado o automatizado</v>
          </cell>
          <cell r="B155">
            <v>906409</v>
          </cell>
          <cell r="C155" t="str">
            <v>Prevencion secundaria</v>
          </cell>
          <cell r="D155" t="str">
            <v>Laboratorios</v>
          </cell>
          <cell r="E155">
            <v>15491</v>
          </cell>
          <cell r="G155">
            <v>1469</v>
          </cell>
          <cell r="H155">
            <v>0.01</v>
          </cell>
          <cell r="I155">
            <v>0.01</v>
          </cell>
          <cell r="J155">
            <v>1</v>
          </cell>
          <cell r="K155">
            <v>14.69</v>
          </cell>
          <cell r="M155">
            <v>227562.78999999998</v>
          </cell>
          <cell r="N155">
            <v>756</v>
          </cell>
          <cell r="O155">
            <v>0.01</v>
          </cell>
          <cell r="P155">
            <v>0.01</v>
          </cell>
          <cell r="Q155">
            <v>1</v>
          </cell>
          <cell r="R155">
            <v>7.5600000000000005</v>
          </cell>
          <cell r="T155">
            <v>117111.96</v>
          </cell>
          <cell r="U155">
            <v>22.25</v>
          </cell>
          <cell r="V155">
            <v>344674.75</v>
          </cell>
        </row>
        <row r="156">
          <cell r="A156" t="str">
            <v>COLESTEROL DE BAJA DENSIDAD [LDL] AUTOMATIZADO</v>
          </cell>
          <cell r="B156">
            <v>903817</v>
          </cell>
          <cell r="C156" t="str">
            <v>Prevencion secundaria</v>
          </cell>
          <cell r="D156" t="str">
            <v>Laboratorios</v>
          </cell>
          <cell r="E156">
            <v>2647</v>
          </cell>
          <cell r="G156">
            <v>1469</v>
          </cell>
          <cell r="H156">
            <v>0.02</v>
          </cell>
          <cell r="I156">
            <v>0.02</v>
          </cell>
          <cell r="J156">
            <v>1</v>
          </cell>
          <cell r="K156">
            <v>29.38</v>
          </cell>
          <cell r="M156">
            <v>77768.86</v>
          </cell>
          <cell r="N156">
            <v>756</v>
          </cell>
          <cell r="O156">
            <v>0.02</v>
          </cell>
          <cell r="P156">
            <v>0.02</v>
          </cell>
          <cell r="Q156">
            <v>1</v>
          </cell>
          <cell r="R156">
            <v>15.120000000000001</v>
          </cell>
          <cell r="T156">
            <v>40022.639999999999</v>
          </cell>
          <cell r="U156">
            <v>44.5</v>
          </cell>
          <cell r="V156">
            <v>117791.5</v>
          </cell>
        </row>
        <row r="157">
          <cell r="A157" t="str">
            <v>COLESTEROL TOTAL</v>
          </cell>
          <cell r="B157">
            <v>903818</v>
          </cell>
          <cell r="C157" t="str">
            <v>Prevencion secundaria</v>
          </cell>
          <cell r="D157" t="str">
            <v>Laboratorios</v>
          </cell>
          <cell r="E157">
            <v>2120</v>
          </cell>
          <cell r="G157">
            <v>1469</v>
          </cell>
          <cell r="H157">
            <v>0.02</v>
          </cell>
          <cell r="I157">
            <v>0.02</v>
          </cell>
          <cell r="J157">
            <v>1</v>
          </cell>
          <cell r="K157">
            <v>29.38</v>
          </cell>
          <cell r="M157">
            <v>62285.599999999999</v>
          </cell>
          <cell r="N157">
            <v>756</v>
          </cell>
          <cell r="O157">
            <v>0.02</v>
          </cell>
          <cell r="P157">
            <v>0.02</v>
          </cell>
          <cell r="Q157">
            <v>1</v>
          </cell>
          <cell r="R157">
            <v>15.120000000000001</v>
          </cell>
          <cell r="T157">
            <v>32054.400000000001</v>
          </cell>
          <cell r="U157">
            <v>44.5</v>
          </cell>
          <cell r="V157">
            <v>94340</v>
          </cell>
        </row>
        <row r="158">
          <cell r="A158" t="str">
            <v>TRIGLICERIDOS</v>
          </cell>
          <cell r="B158">
            <v>903868</v>
          </cell>
          <cell r="C158" t="str">
            <v>Prevencion secundaria</v>
          </cell>
          <cell r="D158" t="str">
            <v>Laboratorios</v>
          </cell>
          <cell r="E158">
            <v>2480</v>
          </cell>
          <cell r="G158">
            <v>1469</v>
          </cell>
          <cell r="H158">
            <v>5.0000000000000001E-3</v>
          </cell>
          <cell r="I158">
            <v>5.0000000000000001E-3</v>
          </cell>
          <cell r="J158">
            <v>1</v>
          </cell>
          <cell r="K158">
            <v>7.3449999999999998</v>
          </cell>
          <cell r="M158">
            <v>18215.599999999999</v>
          </cell>
          <cell r="N158">
            <v>756</v>
          </cell>
          <cell r="O158">
            <v>5.0000000000000001E-3</v>
          </cell>
          <cell r="P158">
            <v>5.0000000000000001E-3</v>
          </cell>
          <cell r="Q158">
            <v>1</v>
          </cell>
          <cell r="R158">
            <v>3.7800000000000002</v>
          </cell>
          <cell r="T158">
            <v>9374.4000000000015</v>
          </cell>
          <cell r="U158">
            <v>11.125</v>
          </cell>
          <cell r="V158">
            <v>27590</v>
          </cell>
        </row>
        <row r="159">
          <cell r="A159" t="str">
            <v>Colesterol total</v>
          </cell>
          <cell r="B159">
            <v>903818</v>
          </cell>
          <cell r="C159" t="str">
            <v>Prevencion secundaria</v>
          </cell>
          <cell r="D159" t="str">
            <v>Laboratorios</v>
          </cell>
          <cell r="E159">
            <v>2120</v>
          </cell>
          <cell r="G159">
            <v>1469</v>
          </cell>
          <cell r="H159">
            <v>0.1</v>
          </cell>
          <cell r="I159">
            <v>0.1</v>
          </cell>
          <cell r="J159">
            <v>1</v>
          </cell>
          <cell r="K159">
            <v>146.9</v>
          </cell>
          <cell r="M159">
            <v>311428</v>
          </cell>
          <cell r="N159">
            <v>756</v>
          </cell>
          <cell r="O159">
            <v>0.1</v>
          </cell>
          <cell r="P159">
            <v>0.1</v>
          </cell>
          <cell r="Q159">
            <v>1</v>
          </cell>
          <cell r="R159">
            <v>75.600000000000009</v>
          </cell>
          <cell r="T159">
            <v>160272.00000000003</v>
          </cell>
          <cell r="U159">
            <v>222.5</v>
          </cell>
          <cell r="V159">
            <v>471700</v>
          </cell>
        </row>
        <row r="160">
          <cell r="A160" t="str">
            <v>anticoagulante lupico</v>
          </cell>
          <cell r="B160">
            <v>902004</v>
          </cell>
          <cell r="C160" t="str">
            <v>Prevencion secundaria</v>
          </cell>
          <cell r="D160" t="str">
            <v>Laboratorios</v>
          </cell>
          <cell r="E160">
            <v>9109</v>
          </cell>
          <cell r="G160">
            <v>1469</v>
          </cell>
          <cell r="H160">
            <v>5.0000000000000001E-3</v>
          </cell>
          <cell r="I160">
            <v>5.0000000000000001E-3</v>
          </cell>
          <cell r="J160">
            <v>1</v>
          </cell>
          <cell r="K160">
            <v>7.3449999999999998</v>
          </cell>
          <cell r="M160">
            <v>66905.604999999996</v>
          </cell>
          <cell r="N160">
            <v>756</v>
          </cell>
          <cell r="O160">
            <v>5.0000000000000001E-3</v>
          </cell>
          <cell r="P160">
            <v>5.0000000000000001E-3</v>
          </cell>
          <cell r="Q160">
            <v>1</v>
          </cell>
          <cell r="R160">
            <v>3.7800000000000002</v>
          </cell>
          <cell r="T160">
            <v>34432.020000000004</v>
          </cell>
          <cell r="U160">
            <v>11.125</v>
          </cell>
          <cell r="V160">
            <v>101337.625</v>
          </cell>
        </row>
        <row r="161">
          <cell r="A161" t="str">
            <v>Prueba confirmatoria tiempo veneno de vibora de russell</v>
          </cell>
          <cell r="B161">
            <v>902005</v>
          </cell>
          <cell r="C161" t="str">
            <v>Prevencion secundaria</v>
          </cell>
          <cell r="D161" t="str">
            <v>Laboratorios</v>
          </cell>
          <cell r="E161">
            <v>31790</v>
          </cell>
          <cell r="G161">
            <v>1469</v>
          </cell>
          <cell r="H161">
            <v>5.0000000000000001E-3</v>
          </cell>
          <cell r="I161">
            <v>5.0000000000000001E-3</v>
          </cell>
          <cell r="J161">
            <v>1</v>
          </cell>
          <cell r="K161">
            <v>7.3449999999999998</v>
          </cell>
          <cell r="M161">
            <v>233497.55</v>
          </cell>
          <cell r="N161">
            <v>756</v>
          </cell>
          <cell r="O161">
            <v>5.0000000000000001E-3</v>
          </cell>
          <cell r="P161">
            <v>5.0000000000000001E-3</v>
          </cell>
          <cell r="Q161">
            <v>1</v>
          </cell>
          <cell r="R161">
            <v>3.7800000000000002</v>
          </cell>
          <cell r="T161">
            <v>120166.20000000001</v>
          </cell>
          <cell r="U161">
            <v>11.125</v>
          </cell>
          <cell r="V161">
            <v>353663.75</v>
          </cell>
        </row>
        <row r="162">
          <cell r="A162" t="str">
            <v>Sangre oculta en materia fecal (determinacion de hemoglobina humana especifica)</v>
          </cell>
          <cell r="B162">
            <v>907009</v>
          </cell>
          <cell r="C162" t="str">
            <v>Prevencion secundaria</v>
          </cell>
          <cell r="D162" t="str">
            <v>Laboratorios</v>
          </cell>
          <cell r="E162">
            <v>6334</v>
          </cell>
          <cell r="G162">
            <v>1469</v>
          </cell>
          <cell r="H162">
            <v>0.02</v>
          </cell>
          <cell r="I162">
            <v>0.02</v>
          </cell>
          <cell r="J162">
            <v>1</v>
          </cell>
          <cell r="K162">
            <v>29.38</v>
          </cell>
          <cell r="M162">
            <v>186092.91999999998</v>
          </cell>
          <cell r="N162">
            <v>756</v>
          </cell>
          <cell r="O162">
            <v>2.0332717190388171E-2</v>
          </cell>
          <cell r="P162">
            <v>2.0332717190388171E-2</v>
          </cell>
          <cell r="Q162">
            <v>1</v>
          </cell>
          <cell r="R162">
            <v>15.371534195933457</v>
          </cell>
          <cell r="T162">
            <v>97363.297597042518</v>
          </cell>
          <cell r="U162">
            <v>44.751534195933459</v>
          </cell>
          <cell r="V162">
            <v>283456.2175970425</v>
          </cell>
        </row>
        <row r="163">
          <cell r="A163" t="str">
            <v>Beta 2 glicoproteina i ig m semiautomatizado o automatizado</v>
          </cell>
          <cell r="B163">
            <v>906482</v>
          </cell>
          <cell r="C163" t="str">
            <v>Prevencion secundaria</v>
          </cell>
          <cell r="D163" t="str">
            <v>Laboratorios</v>
          </cell>
          <cell r="E163">
            <v>38222</v>
          </cell>
          <cell r="G163">
            <v>1469</v>
          </cell>
          <cell r="H163">
            <v>0.01</v>
          </cell>
          <cell r="I163">
            <v>0.01</v>
          </cell>
          <cell r="J163">
            <v>1</v>
          </cell>
          <cell r="K163">
            <v>14.69</v>
          </cell>
          <cell r="M163">
            <v>561481.17999999993</v>
          </cell>
          <cell r="N163">
            <v>756</v>
          </cell>
          <cell r="O163">
            <v>0.01</v>
          </cell>
          <cell r="P163">
            <v>0.01</v>
          </cell>
          <cell r="Q163">
            <v>1</v>
          </cell>
          <cell r="R163">
            <v>7.5600000000000005</v>
          </cell>
          <cell r="T163">
            <v>288958.32</v>
          </cell>
          <cell r="U163">
            <v>22.25</v>
          </cell>
          <cell r="V163">
            <v>850439.5</v>
          </cell>
        </row>
        <row r="164">
          <cell r="A164" t="str">
            <v>Cardiolipina anticuerpos ig g semiautomatizado o automatizado</v>
          </cell>
          <cell r="B164">
            <v>906408</v>
          </cell>
          <cell r="C164" t="str">
            <v>Prevencion secundaria</v>
          </cell>
          <cell r="D164" t="str">
            <v>Laboratorios</v>
          </cell>
          <cell r="E164">
            <v>15462</v>
          </cell>
          <cell r="G164">
            <v>1469</v>
          </cell>
          <cell r="H164">
            <v>0.01</v>
          </cell>
          <cell r="I164">
            <v>0.01</v>
          </cell>
          <cell r="J164">
            <v>1</v>
          </cell>
          <cell r="K164">
            <v>14.69</v>
          </cell>
          <cell r="M164">
            <v>227136.78</v>
          </cell>
          <cell r="N164">
            <v>756</v>
          </cell>
          <cell r="O164">
            <v>0.01</v>
          </cell>
          <cell r="P164">
            <v>0.01</v>
          </cell>
          <cell r="Q164">
            <v>1</v>
          </cell>
          <cell r="R164">
            <v>7.5600000000000005</v>
          </cell>
          <cell r="T164">
            <v>116892.72</v>
          </cell>
          <cell r="U164">
            <v>22.25</v>
          </cell>
          <cell r="V164">
            <v>344029.5</v>
          </cell>
        </row>
        <row r="165">
          <cell r="A165" t="str">
            <v>Acido urico en suero u otros fluidos</v>
          </cell>
          <cell r="B165">
            <v>903801</v>
          </cell>
          <cell r="C165" t="str">
            <v>Prevencion secundaria</v>
          </cell>
          <cell r="D165" t="str">
            <v>Laboratorios</v>
          </cell>
          <cell r="E165">
            <v>1589</v>
          </cell>
          <cell r="G165">
            <v>1469</v>
          </cell>
          <cell r="H165">
            <v>0.01</v>
          </cell>
          <cell r="I165">
            <v>0.01</v>
          </cell>
          <cell r="J165">
            <v>1</v>
          </cell>
          <cell r="K165">
            <v>14.69</v>
          </cell>
          <cell r="M165">
            <v>23342.41</v>
          </cell>
          <cell r="N165">
            <v>756</v>
          </cell>
          <cell r="O165">
            <v>0.01</v>
          </cell>
          <cell r="P165">
            <v>0.01</v>
          </cell>
          <cell r="Q165">
            <v>1</v>
          </cell>
          <cell r="R165">
            <v>7.5600000000000005</v>
          </cell>
          <cell r="T165">
            <v>12012.84</v>
          </cell>
          <cell r="U165">
            <v>22.25</v>
          </cell>
          <cell r="V165">
            <v>35355.25</v>
          </cell>
        </row>
        <row r="166">
          <cell r="A166" t="str">
            <v>Hepatitis b carga viral</v>
          </cell>
          <cell r="B166">
            <v>908806</v>
          </cell>
          <cell r="C166" t="str">
            <v>Prevencion secundaria</v>
          </cell>
          <cell r="D166" t="str">
            <v>Laboratorios</v>
          </cell>
          <cell r="E166">
            <v>258195</v>
          </cell>
          <cell r="G166">
            <v>1469</v>
          </cell>
          <cell r="H166">
            <v>0.02</v>
          </cell>
          <cell r="I166">
            <v>0.02</v>
          </cell>
          <cell r="J166">
            <v>1</v>
          </cell>
          <cell r="K166">
            <v>29.38</v>
          </cell>
          <cell r="M166">
            <v>7585769.0999999996</v>
          </cell>
          <cell r="N166">
            <v>756</v>
          </cell>
          <cell r="O166">
            <v>2.0332717190388171E-2</v>
          </cell>
          <cell r="P166">
            <v>2.0332717190388171E-2</v>
          </cell>
          <cell r="Q166">
            <v>1</v>
          </cell>
          <cell r="R166">
            <v>15.371534195933457</v>
          </cell>
          <cell r="T166">
            <v>3968853.271719039</v>
          </cell>
          <cell r="U166">
            <v>44.751534195933459</v>
          </cell>
          <cell r="V166">
            <v>11554622.371719038</v>
          </cell>
        </row>
        <row r="167">
          <cell r="A167" t="str">
            <v>Urocultivo (antibiograma de disco)</v>
          </cell>
          <cell r="B167">
            <v>901235</v>
          </cell>
          <cell r="C167" t="str">
            <v>Prevencion secundaria</v>
          </cell>
          <cell r="D167" t="str">
            <v>Laboratorios</v>
          </cell>
          <cell r="E167">
            <v>13867</v>
          </cell>
          <cell r="G167">
            <v>1469</v>
          </cell>
          <cell r="H167">
            <v>0.01</v>
          </cell>
          <cell r="I167">
            <v>0.01</v>
          </cell>
          <cell r="J167">
            <v>1</v>
          </cell>
          <cell r="K167">
            <v>14.69</v>
          </cell>
          <cell r="M167">
            <v>203706.22999999998</v>
          </cell>
          <cell r="N167">
            <v>756</v>
          </cell>
          <cell r="O167">
            <v>0.01</v>
          </cell>
          <cell r="P167">
            <v>0.01</v>
          </cell>
          <cell r="Q167">
            <v>1</v>
          </cell>
          <cell r="R167">
            <v>7.5600000000000005</v>
          </cell>
          <cell r="T167">
            <v>104834.52</v>
          </cell>
          <cell r="U167">
            <v>22.25</v>
          </cell>
          <cell r="V167">
            <v>308540.75</v>
          </cell>
        </row>
        <row r="168">
          <cell r="A168" t="str">
            <v>MYCOBACTERIUM TUBERCULOSIS CULTIVO</v>
          </cell>
          <cell r="B168">
            <v>901230</v>
          </cell>
          <cell r="C168" t="str">
            <v>Prevencion secundaria</v>
          </cell>
          <cell r="D168" t="str">
            <v>Laboratorios</v>
          </cell>
          <cell r="E168">
            <v>28068</v>
          </cell>
          <cell r="G168">
            <v>1469</v>
          </cell>
          <cell r="H168">
            <v>5.0000000000000001E-3</v>
          </cell>
          <cell r="I168">
            <v>5.0000000000000001E-3</v>
          </cell>
          <cell r="J168">
            <v>1</v>
          </cell>
          <cell r="K168">
            <v>7.3449999999999998</v>
          </cell>
          <cell r="M168">
            <v>206159.46</v>
          </cell>
          <cell r="N168">
            <v>756</v>
          </cell>
          <cell r="O168">
            <v>5.0000000000000001E-3</v>
          </cell>
          <cell r="P168">
            <v>5.0000000000000001E-3</v>
          </cell>
          <cell r="Q168">
            <v>1</v>
          </cell>
          <cell r="R168">
            <v>3.7800000000000002</v>
          </cell>
          <cell r="T168">
            <v>106097.04000000001</v>
          </cell>
          <cell r="U168">
            <v>11.125</v>
          </cell>
          <cell r="V168">
            <v>312256.5</v>
          </cell>
        </row>
        <row r="169">
          <cell r="A169" t="str">
            <v>Transferrina semiautomatizada</v>
          </cell>
          <cell r="B169">
            <v>903045</v>
          </cell>
          <cell r="C169" t="str">
            <v>Prevencion secundaria</v>
          </cell>
          <cell r="D169" t="str">
            <v>Laboratorios</v>
          </cell>
          <cell r="E169">
            <v>14214</v>
          </cell>
          <cell r="G169">
            <v>1469</v>
          </cell>
          <cell r="H169">
            <v>5.0000000000000001E-3</v>
          </cell>
          <cell r="I169">
            <v>5.0000000000000001E-3</v>
          </cell>
          <cell r="J169">
            <v>1</v>
          </cell>
          <cell r="K169">
            <v>7.3449999999999998</v>
          </cell>
          <cell r="M169">
            <v>104401.83</v>
          </cell>
          <cell r="N169">
            <v>756</v>
          </cell>
          <cell r="O169">
            <v>5.0000000000000001E-3</v>
          </cell>
          <cell r="P169">
            <v>5.0000000000000001E-3</v>
          </cell>
          <cell r="Q169">
            <v>1</v>
          </cell>
          <cell r="R169">
            <v>3.7800000000000002</v>
          </cell>
          <cell r="T169">
            <v>53728.920000000006</v>
          </cell>
          <cell r="U169">
            <v>11.125</v>
          </cell>
          <cell r="V169">
            <v>158130.75</v>
          </cell>
        </row>
        <row r="170">
          <cell r="A170" t="str">
            <v>Extendido de sangre periferica estudio de morfologia</v>
          </cell>
          <cell r="B170">
            <v>902206</v>
          </cell>
          <cell r="C170" t="str">
            <v>Prevencion secundaria</v>
          </cell>
          <cell r="D170" t="str">
            <v>Laboratorios</v>
          </cell>
          <cell r="E170">
            <v>2662</v>
          </cell>
          <cell r="G170">
            <v>1469</v>
          </cell>
          <cell r="H170">
            <v>0.01</v>
          </cell>
          <cell r="I170">
            <v>0.01</v>
          </cell>
          <cell r="J170">
            <v>1</v>
          </cell>
          <cell r="K170">
            <v>14.69</v>
          </cell>
          <cell r="M170">
            <v>39104.78</v>
          </cell>
          <cell r="N170">
            <v>756</v>
          </cell>
          <cell r="O170">
            <v>0.01</v>
          </cell>
          <cell r="P170">
            <v>0.01</v>
          </cell>
          <cell r="Q170">
            <v>1</v>
          </cell>
          <cell r="R170">
            <v>7.5600000000000005</v>
          </cell>
          <cell r="T170">
            <v>20124.72</v>
          </cell>
          <cell r="U170">
            <v>22.25</v>
          </cell>
          <cell r="V170">
            <v>59229.5</v>
          </cell>
        </row>
        <row r="171">
          <cell r="A171" t="str">
            <v>Ionograma [cloro sodio potasio y bicarbonato o calcio]</v>
          </cell>
          <cell r="B171">
            <v>903605</v>
          </cell>
          <cell r="C171" t="str">
            <v>Prevencion secundaria</v>
          </cell>
          <cell r="D171" t="str">
            <v>Laboratorios</v>
          </cell>
          <cell r="E171">
            <v>10440</v>
          </cell>
          <cell r="G171">
            <v>1469</v>
          </cell>
          <cell r="H171">
            <v>0.01</v>
          </cell>
          <cell r="I171">
            <v>0.01</v>
          </cell>
          <cell r="J171">
            <v>1</v>
          </cell>
          <cell r="K171">
            <v>14.69</v>
          </cell>
          <cell r="M171">
            <v>153363.6</v>
          </cell>
          <cell r="N171">
            <v>756</v>
          </cell>
          <cell r="O171">
            <v>0.01</v>
          </cell>
          <cell r="P171">
            <v>0.01</v>
          </cell>
          <cell r="Q171">
            <v>1</v>
          </cell>
          <cell r="R171">
            <v>7.5600000000000005</v>
          </cell>
          <cell r="T171">
            <v>78926.400000000009</v>
          </cell>
          <cell r="U171">
            <v>22.25</v>
          </cell>
          <cell r="V171">
            <v>232290</v>
          </cell>
        </row>
        <row r="172">
          <cell r="A172" t="str">
            <v>coproscopico</v>
          </cell>
          <cell r="B172">
            <v>907004</v>
          </cell>
          <cell r="C172" t="str">
            <v>Prevencion secundaria</v>
          </cell>
          <cell r="D172" t="str">
            <v>Laboratorios</v>
          </cell>
          <cell r="E172">
            <v>4009</v>
          </cell>
          <cell r="G172">
            <v>1469</v>
          </cell>
          <cell r="H172">
            <v>5.0000000000000001E-3</v>
          </cell>
          <cell r="I172">
            <v>5.0000000000000001E-3</v>
          </cell>
          <cell r="J172">
            <v>1</v>
          </cell>
          <cell r="K172">
            <v>7.3449999999999998</v>
          </cell>
          <cell r="M172">
            <v>29446.105</v>
          </cell>
          <cell r="N172">
            <v>756</v>
          </cell>
          <cell r="O172">
            <v>5.0000000000000001E-3</v>
          </cell>
          <cell r="P172">
            <v>5.0000000000000001E-3</v>
          </cell>
          <cell r="Q172">
            <v>1</v>
          </cell>
          <cell r="R172">
            <v>3.7800000000000002</v>
          </cell>
          <cell r="T172">
            <v>15154.02</v>
          </cell>
          <cell r="U172">
            <v>11.125</v>
          </cell>
          <cell r="V172">
            <v>44600.125</v>
          </cell>
        </row>
        <row r="173">
          <cell r="A173" t="str">
            <v>Tipificacion antigeno leucocitario humano locus b27</v>
          </cell>
          <cell r="B173">
            <v>906517</v>
          </cell>
          <cell r="C173" t="str">
            <v>Prevencion secundaria</v>
          </cell>
          <cell r="D173" t="str">
            <v>Laboratorios</v>
          </cell>
          <cell r="E173">
            <v>128295</v>
          </cell>
          <cell r="G173">
            <v>1469</v>
          </cell>
          <cell r="H173">
            <v>5.0000000000000001E-3</v>
          </cell>
          <cell r="I173">
            <v>5.0000000000000001E-3</v>
          </cell>
          <cell r="J173">
            <v>1</v>
          </cell>
          <cell r="K173">
            <v>7.3449999999999998</v>
          </cell>
          <cell r="M173">
            <v>942326.77500000002</v>
          </cell>
          <cell r="N173">
            <v>756</v>
          </cell>
          <cell r="O173">
            <v>5.0000000000000001E-3</v>
          </cell>
          <cell r="P173">
            <v>5.0000000000000001E-3</v>
          </cell>
          <cell r="Q173">
            <v>1</v>
          </cell>
          <cell r="R173">
            <v>3.7800000000000002</v>
          </cell>
          <cell r="T173">
            <v>484955.10000000003</v>
          </cell>
          <cell r="U173">
            <v>11.125</v>
          </cell>
          <cell r="V173">
            <v>1427281.875</v>
          </cell>
        </row>
        <row r="174">
          <cell r="A174" t="str">
            <v>Coombs directo cualitativo en tubo</v>
          </cell>
          <cell r="B174">
            <v>911010</v>
          </cell>
          <cell r="C174" t="str">
            <v>Prevencion secundaria</v>
          </cell>
          <cell r="D174" t="str">
            <v>Laboratorios</v>
          </cell>
          <cell r="E174">
            <v>4878</v>
          </cell>
          <cell r="G174">
            <v>1469</v>
          </cell>
          <cell r="H174">
            <v>1.0023584905660377E-2</v>
          </cell>
          <cell r="I174">
            <v>1.0023584905660377E-2</v>
          </cell>
          <cell r="J174">
            <v>1</v>
          </cell>
          <cell r="K174">
            <v>14.724646226415093</v>
          </cell>
          <cell r="M174">
            <v>71826.824292452817</v>
          </cell>
          <cell r="N174">
            <v>756</v>
          </cell>
          <cell r="O174">
            <v>0.01</v>
          </cell>
          <cell r="P174">
            <v>0.01</v>
          </cell>
          <cell r="Q174">
            <v>1</v>
          </cell>
          <cell r="R174">
            <v>7.5600000000000005</v>
          </cell>
          <cell r="T174">
            <v>36877.68</v>
          </cell>
          <cell r="U174">
            <v>22.284646226415092</v>
          </cell>
          <cell r="V174">
            <v>108704.50429245282</v>
          </cell>
        </row>
        <row r="175">
          <cell r="A175" t="str">
            <v>Nitrogeno ureico</v>
          </cell>
          <cell r="B175">
            <v>903856</v>
          </cell>
          <cell r="C175" t="str">
            <v>Prevencion secundaria</v>
          </cell>
          <cell r="D175" t="str">
            <v>Laboratorios</v>
          </cell>
          <cell r="E175">
            <v>1760</v>
          </cell>
          <cell r="G175">
            <v>1469</v>
          </cell>
          <cell r="H175">
            <v>5.0000000000000001E-3</v>
          </cell>
          <cell r="I175">
            <v>5.0000000000000001E-3</v>
          </cell>
          <cell r="J175">
            <v>1</v>
          </cell>
          <cell r="K175">
            <v>7.3449999999999998</v>
          </cell>
          <cell r="M175">
            <v>12927.199999999999</v>
          </cell>
          <cell r="N175">
            <v>756</v>
          </cell>
          <cell r="O175">
            <v>5.0000000000000001E-3</v>
          </cell>
          <cell r="P175">
            <v>5.0000000000000001E-3</v>
          </cell>
          <cell r="Q175">
            <v>1</v>
          </cell>
          <cell r="R175">
            <v>3.7800000000000002</v>
          </cell>
          <cell r="T175">
            <v>6652.8</v>
          </cell>
          <cell r="U175">
            <v>11.125</v>
          </cell>
          <cell r="V175">
            <v>19580</v>
          </cell>
        </row>
        <row r="176">
          <cell r="A176" t="str">
            <v>Tiroxina libre</v>
          </cell>
          <cell r="B176">
            <v>904921</v>
          </cell>
          <cell r="C176" t="str">
            <v>Prevencion secundaria</v>
          </cell>
          <cell r="D176" t="str">
            <v>Laboratorios</v>
          </cell>
          <cell r="E176">
            <v>7645</v>
          </cell>
          <cell r="G176">
            <v>1469</v>
          </cell>
          <cell r="H176">
            <v>5.0000000000000001E-3</v>
          </cell>
          <cell r="I176">
            <v>5.0000000000000001E-3</v>
          </cell>
          <cell r="J176">
            <v>1</v>
          </cell>
          <cell r="K176">
            <v>7.3449999999999998</v>
          </cell>
          <cell r="M176">
            <v>56152.525000000001</v>
          </cell>
          <cell r="N176">
            <v>756</v>
          </cell>
          <cell r="O176">
            <v>5.0000000000000001E-3</v>
          </cell>
          <cell r="P176">
            <v>5.0000000000000001E-3</v>
          </cell>
          <cell r="Q176">
            <v>1</v>
          </cell>
          <cell r="R176">
            <v>3.7800000000000002</v>
          </cell>
          <cell r="T176">
            <v>28898.100000000002</v>
          </cell>
          <cell r="U176">
            <v>11.125</v>
          </cell>
          <cell r="V176">
            <v>85050.625</v>
          </cell>
        </row>
        <row r="177">
          <cell r="A177" t="str">
            <v>Recuento de reticulocitos metodo manual</v>
          </cell>
          <cell r="B177">
            <v>902223</v>
          </cell>
          <cell r="C177" t="str">
            <v>Prevencion secundaria</v>
          </cell>
          <cell r="D177" t="str">
            <v>Laboratorios</v>
          </cell>
          <cell r="E177">
            <v>2691</v>
          </cell>
          <cell r="G177">
            <v>1469</v>
          </cell>
          <cell r="H177">
            <v>5.0000000000000001E-3</v>
          </cell>
          <cell r="I177">
            <v>5.0000000000000001E-3</v>
          </cell>
          <cell r="J177">
            <v>1</v>
          </cell>
          <cell r="K177">
            <v>7.3449999999999998</v>
          </cell>
          <cell r="M177">
            <v>19765.395</v>
          </cell>
          <cell r="N177">
            <v>756</v>
          </cell>
          <cell r="O177">
            <v>5.0000000000000001E-3</v>
          </cell>
          <cell r="P177">
            <v>5.0000000000000001E-3</v>
          </cell>
          <cell r="Q177">
            <v>1</v>
          </cell>
          <cell r="R177">
            <v>3.7800000000000002</v>
          </cell>
          <cell r="T177">
            <v>10171.980000000001</v>
          </cell>
          <cell r="U177">
            <v>11.125</v>
          </cell>
          <cell r="V177">
            <v>29937.375</v>
          </cell>
        </row>
        <row r="178">
          <cell r="A178" t="str">
            <v>Capacidad de combinacion del hierro</v>
          </cell>
          <cell r="B178">
            <v>903812</v>
          </cell>
          <cell r="C178" t="str">
            <v>Prevencion secundaria</v>
          </cell>
          <cell r="D178" t="str">
            <v>Laboratorios</v>
          </cell>
          <cell r="E178">
            <v>15678</v>
          </cell>
          <cell r="G178">
            <v>1469</v>
          </cell>
          <cell r="H178">
            <v>5.0000000000000001E-3</v>
          </cell>
          <cell r="I178">
            <v>5.0000000000000001E-3</v>
          </cell>
          <cell r="J178">
            <v>1</v>
          </cell>
          <cell r="K178">
            <v>7.3449999999999998</v>
          </cell>
          <cell r="M178">
            <v>115154.90999999999</v>
          </cell>
          <cell r="N178">
            <v>756</v>
          </cell>
          <cell r="O178">
            <v>5.0000000000000001E-3</v>
          </cell>
          <cell r="P178">
            <v>5.0000000000000001E-3</v>
          </cell>
          <cell r="Q178">
            <v>1</v>
          </cell>
          <cell r="R178">
            <v>3.7800000000000002</v>
          </cell>
          <cell r="T178">
            <v>59262.840000000004</v>
          </cell>
          <cell r="U178">
            <v>11.125</v>
          </cell>
          <cell r="V178">
            <v>174417.75</v>
          </cell>
        </row>
        <row r="179">
          <cell r="A179" t="str">
            <v>Musculo liso anticuerpos automatizado</v>
          </cell>
          <cell r="B179">
            <v>906436</v>
          </cell>
          <cell r="C179" t="str">
            <v>Prevencion secundaria</v>
          </cell>
          <cell r="D179" t="str">
            <v>Laboratorios</v>
          </cell>
          <cell r="E179">
            <v>17672</v>
          </cell>
          <cell r="G179">
            <v>1469</v>
          </cell>
          <cell r="H179">
            <v>1.0023584905660377E-2</v>
          </cell>
          <cell r="I179">
            <v>1.0023584905660377E-2</v>
          </cell>
          <cell r="J179">
            <v>1</v>
          </cell>
          <cell r="K179">
            <v>14.724646226415093</v>
          </cell>
          <cell r="M179">
            <v>260213.94811320753</v>
          </cell>
          <cell r="N179">
            <v>756</v>
          </cell>
          <cell r="O179">
            <v>0.01</v>
          </cell>
          <cell r="P179">
            <v>0.01</v>
          </cell>
          <cell r="Q179">
            <v>1</v>
          </cell>
          <cell r="R179">
            <v>7.5600000000000005</v>
          </cell>
          <cell r="T179">
            <v>133600.32000000001</v>
          </cell>
          <cell r="U179">
            <v>22.284646226415092</v>
          </cell>
          <cell r="V179">
            <v>393814.26811320754</v>
          </cell>
        </row>
        <row r="180">
          <cell r="A180" t="str">
            <v>Crioglobulinas</v>
          </cell>
          <cell r="B180">
            <v>906917</v>
          </cell>
          <cell r="C180" t="str">
            <v>Prevencion secundaria</v>
          </cell>
          <cell r="D180" t="str">
            <v>Laboratorios</v>
          </cell>
          <cell r="E180">
            <v>5246</v>
          </cell>
          <cell r="G180">
            <v>1469</v>
          </cell>
          <cell r="H180">
            <v>5.0000000000000001E-3</v>
          </cell>
          <cell r="I180">
            <v>5.0000000000000001E-3</v>
          </cell>
          <cell r="J180">
            <v>1</v>
          </cell>
          <cell r="K180">
            <v>7.3449999999999998</v>
          </cell>
          <cell r="M180">
            <v>38531.869999999995</v>
          </cell>
          <cell r="N180">
            <v>756</v>
          </cell>
          <cell r="O180">
            <v>5.0000000000000001E-3</v>
          </cell>
          <cell r="P180">
            <v>5.0000000000000001E-3</v>
          </cell>
          <cell r="Q180">
            <v>1</v>
          </cell>
          <cell r="R180">
            <v>3.7800000000000002</v>
          </cell>
          <cell r="T180">
            <v>19829.88</v>
          </cell>
          <cell r="U180">
            <v>11.125</v>
          </cell>
          <cell r="V180">
            <v>58361.75</v>
          </cell>
        </row>
        <row r="181">
          <cell r="A181" t="str">
            <v>Inmunoglobulinas cadenas livianas kappa y lambda semiautomatizado o automatizado</v>
          </cell>
          <cell r="B181">
            <v>906837</v>
          </cell>
          <cell r="C181" t="str">
            <v>Prevencion secundaria</v>
          </cell>
          <cell r="D181" t="str">
            <v>Laboratorios</v>
          </cell>
          <cell r="E181">
            <v>104173</v>
          </cell>
          <cell r="G181">
            <v>1469</v>
          </cell>
          <cell r="H181">
            <v>5.0000000000000001E-3</v>
          </cell>
          <cell r="I181">
            <v>5.0000000000000001E-3</v>
          </cell>
          <cell r="J181">
            <v>1</v>
          </cell>
          <cell r="K181">
            <v>7.3449999999999998</v>
          </cell>
          <cell r="M181">
            <v>765150.68499999994</v>
          </cell>
          <cell r="N181">
            <v>756</v>
          </cell>
          <cell r="O181">
            <v>5.0000000000000001E-3</v>
          </cell>
          <cell r="P181">
            <v>5.0000000000000001E-3</v>
          </cell>
          <cell r="Q181">
            <v>1</v>
          </cell>
          <cell r="R181">
            <v>3.7800000000000002</v>
          </cell>
          <cell r="T181">
            <v>393773.94</v>
          </cell>
          <cell r="U181">
            <v>11.125</v>
          </cell>
          <cell r="V181">
            <v>1158924.625</v>
          </cell>
        </row>
        <row r="182">
          <cell r="A182" t="str">
            <v>Deshidrogenasa lactica</v>
          </cell>
          <cell r="B182">
            <v>903828</v>
          </cell>
          <cell r="C182" t="str">
            <v>Prevencion secundaria</v>
          </cell>
          <cell r="D182" t="str">
            <v>Laboratorios</v>
          </cell>
          <cell r="E182">
            <v>2759</v>
          </cell>
          <cell r="G182">
            <v>1469</v>
          </cell>
          <cell r="H182">
            <v>5.0000000000000001E-3</v>
          </cell>
          <cell r="I182">
            <v>5.0000000000000001E-3</v>
          </cell>
          <cell r="J182">
            <v>1</v>
          </cell>
          <cell r="K182">
            <v>7.3449999999999998</v>
          </cell>
          <cell r="M182">
            <v>20264.855</v>
          </cell>
          <cell r="N182">
            <v>756</v>
          </cell>
          <cell r="O182">
            <v>5.0000000000000001E-3</v>
          </cell>
          <cell r="P182">
            <v>5.0000000000000001E-3</v>
          </cell>
          <cell r="Q182">
            <v>1</v>
          </cell>
          <cell r="R182">
            <v>3.7800000000000002</v>
          </cell>
          <cell r="T182">
            <v>10429.02</v>
          </cell>
          <cell r="U182">
            <v>11.125</v>
          </cell>
          <cell r="V182">
            <v>30693.875</v>
          </cell>
        </row>
        <row r="183">
          <cell r="A183" t="str">
            <v>Estudio de coloracion inmunohistoquimica en biopsia</v>
          </cell>
          <cell r="B183">
            <v>898103</v>
          </cell>
          <cell r="C183" t="str">
            <v>Prevencion secundaria</v>
          </cell>
          <cell r="D183" t="str">
            <v>Laboratorios</v>
          </cell>
          <cell r="E183">
            <v>43514</v>
          </cell>
          <cell r="G183">
            <v>1469</v>
          </cell>
          <cell r="H183">
            <v>5.0000000000000001E-3</v>
          </cell>
          <cell r="I183">
            <v>5.0000000000000001E-3</v>
          </cell>
          <cell r="J183">
            <v>1</v>
          </cell>
          <cell r="K183">
            <v>7.3449999999999998</v>
          </cell>
          <cell r="M183">
            <v>319610.33</v>
          </cell>
          <cell r="N183">
            <v>756</v>
          </cell>
          <cell r="O183">
            <v>5.0000000000000001E-3</v>
          </cell>
          <cell r="P183">
            <v>5.0000000000000001E-3</v>
          </cell>
          <cell r="Q183">
            <v>1</v>
          </cell>
          <cell r="R183">
            <v>3.7800000000000002</v>
          </cell>
          <cell r="T183">
            <v>164482.92000000001</v>
          </cell>
          <cell r="U183">
            <v>11.125</v>
          </cell>
          <cell r="V183">
            <v>484093.25</v>
          </cell>
        </row>
        <row r="184">
          <cell r="A184" t="str">
            <v>Recuento de plaquetas manual</v>
          </cell>
          <cell r="B184">
            <v>902221</v>
          </cell>
          <cell r="C184" t="str">
            <v>Prevencion secundaria</v>
          </cell>
          <cell r="D184" t="str">
            <v>Laboratorios</v>
          </cell>
          <cell r="E184">
            <v>1402</v>
          </cell>
          <cell r="G184">
            <v>1469</v>
          </cell>
          <cell r="H184">
            <v>5.0000000000000001E-3</v>
          </cell>
          <cell r="I184">
            <v>5.0000000000000001E-3</v>
          </cell>
          <cell r="J184">
            <v>1</v>
          </cell>
          <cell r="K184">
            <v>7.3449999999999998</v>
          </cell>
          <cell r="M184">
            <v>10297.69</v>
          </cell>
          <cell r="N184">
            <v>756</v>
          </cell>
          <cell r="O184">
            <v>5.0000000000000001E-3</v>
          </cell>
          <cell r="P184">
            <v>5.0000000000000001E-3</v>
          </cell>
          <cell r="Q184">
            <v>1</v>
          </cell>
          <cell r="R184">
            <v>3.7800000000000002</v>
          </cell>
          <cell r="T184">
            <v>5299.56</v>
          </cell>
          <cell r="U184">
            <v>11.125</v>
          </cell>
          <cell r="V184">
            <v>15597.25</v>
          </cell>
        </row>
        <row r="185">
          <cell r="A185" t="str">
            <v>Mieloperoxidasa anticuerpos semiautomatizado o automatizado</v>
          </cell>
          <cell r="B185">
            <v>906485</v>
          </cell>
          <cell r="C185" t="str">
            <v>Prevencion secundaria</v>
          </cell>
          <cell r="D185" t="str">
            <v>Laboratorios</v>
          </cell>
          <cell r="E185">
            <v>62953</v>
          </cell>
          <cell r="G185">
            <v>1469</v>
          </cell>
          <cell r="H185">
            <v>5.0000000000000001E-3</v>
          </cell>
          <cell r="I185">
            <v>5.0000000000000001E-3</v>
          </cell>
          <cell r="J185">
            <v>1</v>
          </cell>
          <cell r="K185">
            <v>7.3449999999999998</v>
          </cell>
          <cell r="M185">
            <v>462389.78499999997</v>
          </cell>
          <cell r="N185">
            <v>756</v>
          </cell>
          <cell r="O185">
            <v>5.0000000000000001E-3</v>
          </cell>
          <cell r="P185">
            <v>5.0000000000000001E-3</v>
          </cell>
          <cell r="Q185">
            <v>1</v>
          </cell>
          <cell r="R185">
            <v>3.7800000000000002</v>
          </cell>
          <cell r="T185">
            <v>237962.34000000003</v>
          </cell>
          <cell r="U185">
            <v>11.125</v>
          </cell>
          <cell r="V185">
            <v>700352.125</v>
          </cell>
        </row>
        <row r="186">
          <cell r="A186" t="str">
            <v>Cardiolipina anticuerpos ig a semiautomatizado o automatizado</v>
          </cell>
          <cell r="B186">
            <v>906407</v>
          </cell>
          <cell r="C186" t="str">
            <v>Prevencion secundaria</v>
          </cell>
          <cell r="D186" t="str">
            <v>Laboratorios</v>
          </cell>
          <cell r="E186">
            <v>35051</v>
          </cell>
          <cell r="G186">
            <v>1469</v>
          </cell>
          <cell r="H186">
            <v>1.0023584905660377E-2</v>
          </cell>
          <cell r="I186">
            <v>1.0023584905660377E-2</v>
          </cell>
          <cell r="J186">
            <v>1</v>
          </cell>
          <cell r="K186">
            <v>14.724646226415093</v>
          </cell>
          <cell r="M186">
            <v>516113.57488207542</v>
          </cell>
          <cell r="N186">
            <v>756</v>
          </cell>
          <cell r="O186">
            <v>0.01</v>
          </cell>
          <cell r="P186">
            <v>0.01</v>
          </cell>
          <cell r="Q186">
            <v>1</v>
          </cell>
          <cell r="R186">
            <v>7.5600000000000005</v>
          </cell>
          <cell r="T186">
            <v>264985.56</v>
          </cell>
          <cell r="U186">
            <v>22.284646226415092</v>
          </cell>
          <cell r="V186">
            <v>781099.13488207548</v>
          </cell>
        </row>
        <row r="187">
          <cell r="A187" t="str">
            <v>DNA n ANTICUERPOS MANUAL</v>
          </cell>
          <cell r="B187">
            <v>906418</v>
          </cell>
          <cell r="C187" t="str">
            <v>Prevencion secundaria</v>
          </cell>
          <cell r="D187" t="str">
            <v>Laboratorios</v>
          </cell>
          <cell r="E187">
            <v>12760</v>
          </cell>
          <cell r="G187">
            <v>1469</v>
          </cell>
          <cell r="H187">
            <v>0.01</v>
          </cell>
          <cell r="I187">
            <v>0.01</v>
          </cell>
          <cell r="J187">
            <v>1</v>
          </cell>
          <cell r="K187">
            <v>14.69</v>
          </cell>
          <cell r="M187">
            <v>187444.4</v>
          </cell>
          <cell r="N187">
            <v>756</v>
          </cell>
          <cell r="O187">
            <v>0.01</v>
          </cell>
          <cell r="P187">
            <v>0.01</v>
          </cell>
          <cell r="Q187">
            <v>1</v>
          </cell>
          <cell r="R187">
            <v>7.5600000000000005</v>
          </cell>
          <cell r="T187">
            <v>96465.600000000006</v>
          </cell>
          <cell r="U187">
            <v>22.25</v>
          </cell>
          <cell r="V187">
            <v>283910</v>
          </cell>
        </row>
        <row r="188">
          <cell r="A188" t="str">
            <v>Citoplasma de neutrofilos anticuerpos totales [c-anca o p-anca] manual o semiautomatizado</v>
          </cell>
          <cell r="B188">
            <v>906414</v>
          </cell>
          <cell r="C188" t="str">
            <v>Prevencion secundaria</v>
          </cell>
          <cell r="D188" t="str">
            <v>Laboratorios</v>
          </cell>
          <cell r="E188">
            <v>26807</v>
          </cell>
          <cell r="G188">
            <v>1469</v>
          </cell>
          <cell r="H188">
            <v>5.0000000000000001E-3</v>
          </cell>
          <cell r="I188">
            <v>5.0000000000000001E-3</v>
          </cell>
          <cell r="J188">
            <v>1</v>
          </cell>
          <cell r="K188">
            <v>7.3449999999999998</v>
          </cell>
          <cell r="M188">
            <v>196897.41499999998</v>
          </cell>
          <cell r="N188">
            <v>756</v>
          </cell>
          <cell r="O188">
            <v>5.0000000000000001E-3</v>
          </cell>
          <cell r="P188">
            <v>5.0000000000000001E-3</v>
          </cell>
          <cell r="Q188">
            <v>1</v>
          </cell>
          <cell r="R188">
            <v>3.7800000000000002</v>
          </cell>
          <cell r="T188">
            <v>101330.46</v>
          </cell>
          <cell r="U188">
            <v>11.125</v>
          </cell>
          <cell r="V188">
            <v>298227.875</v>
          </cell>
        </row>
        <row r="189">
          <cell r="A189" t="str">
            <v>Inmunofijacion automatizada</v>
          </cell>
          <cell r="B189">
            <v>906825</v>
          </cell>
          <cell r="C189" t="str">
            <v>Prevencion secundaria</v>
          </cell>
          <cell r="D189" t="str">
            <v>Laboratorios</v>
          </cell>
          <cell r="E189">
            <v>92442</v>
          </cell>
          <cell r="G189">
            <v>1469</v>
          </cell>
          <cell r="H189">
            <v>1.0023584905660377E-2</v>
          </cell>
          <cell r="I189">
            <v>1.0023584905660377E-2</v>
          </cell>
          <cell r="J189">
            <v>1</v>
          </cell>
          <cell r="K189">
            <v>14.724646226415093</v>
          </cell>
          <cell r="M189">
            <v>1361175.7464622641</v>
          </cell>
          <cell r="N189">
            <v>756</v>
          </cell>
          <cell r="O189">
            <v>0.01</v>
          </cell>
          <cell r="P189">
            <v>0.01</v>
          </cell>
          <cell r="Q189">
            <v>1</v>
          </cell>
          <cell r="R189">
            <v>7.5600000000000005</v>
          </cell>
          <cell r="T189">
            <v>698861.52</v>
          </cell>
          <cell r="U189">
            <v>22.284646226415092</v>
          </cell>
          <cell r="V189">
            <v>2060037.2664622641</v>
          </cell>
        </row>
        <row r="190">
          <cell r="A190" t="str">
            <v>ESTUDIO DE COLORACION BASICA EN BIOPSIA</v>
          </cell>
          <cell r="B190">
            <v>898101</v>
          </cell>
          <cell r="C190" t="str">
            <v>Prevencion secundaria</v>
          </cell>
          <cell r="D190" t="str">
            <v>Laboratorios</v>
          </cell>
          <cell r="E190">
            <v>14245</v>
          </cell>
          <cell r="G190">
            <v>1469</v>
          </cell>
          <cell r="H190">
            <v>5.0000000000000001E-3</v>
          </cell>
          <cell r="I190">
            <v>5.0000000000000001E-3</v>
          </cell>
          <cell r="J190">
            <v>1</v>
          </cell>
          <cell r="K190">
            <v>7.3449999999999998</v>
          </cell>
          <cell r="M190">
            <v>104629.52499999999</v>
          </cell>
          <cell r="N190">
            <v>756</v>
          </cell>
          <cell r="O190">
            <v>5.0000000000000001E-3</v>
          </cell>
          <cell r="P190">
            <v>5.0000000000000001E-3</v>
          </cell>
          <cell r="Q190">
            <v>1</v>
          </cell>
          <cell r="R190">
            <v>3.7800000000000002</v>
          </cell>
          <cell r="T190">
            <v>53846.100000000006</v>
          </cell>
          <cell r="U190">
            <v>11.125</v>
          </cell>
          <cell r="V190">
            <v>158475.625</v>
          </cell>
        </row>
        <row r="191">
          <cell r="A191" t="str">
            <v>Estudio de coloracion de inmunofluorescencia en biopsia</v>
          </cell>
          <cell r="B191">
            <v>898104</v>
          </cell>
          <cell r="C191" t="str">
            <v>Prevencion secundaria</v>
          </cell>
          <cell r="D191" t="str">
            <v>Laboratorios</v>
          </cell>
          <cell r="E191">
            <v>351491</v>
          </cell>
          <cell r="G191">
            <v>1469</v>
          </cell>
          <cell r="H191">
            <v>0.05</v>
          </cell>
          <cell r="I191">
            <v>0.05</v>
          </cell>
          <cell r="J191">
            <v>1</v>
          </cell>
          <cell r="K191">
            <v>73.45</v>
          </cell>
          <cell r="M191">
            <v>25817013.949999999</v>
          </cell>
          <cell r="N191">
            <v>756</v>
          </cell>
          <cell r="O191">
            <v>4.9907578558225509E-2</v>
          </cell>
          <cell r="P191">
            <v>4.9907578558225509E-2</v>
          </cell>
          <cell r="Q191">
            <v>1</v>
          </cell>
          <cell r="R191">
            <v>37.730129390018483</v>
          </cell>
          <cell r="T191">
            <v>13261800.909426987</v>
          </cell>
          <cell r="U191">
            <v>111.18012939001849</v>
          </cell>
          <cell r="V191">
            <v>39078814.85942699</v>
          </cell>
        </row>
        <row r="192">
          <cell r="A192" t="str">
            <v>Fosfolipidos anticuerpos ig g semiautomatizado o automatizado</v>
          </cell>
          <cell r="B192">
            <v>906422</v>
          </cell>
          <cell r="C192" t="str">
            <v>Prevencion secundaria</v>
          </cell>
          <cell r="D192" t="str">
            <v>Laboratorios</v>
          </cell>
          <cell r="E192">
            <v>46463</v>
          </cell>
          <cell r="G192">
            <v>1469</v>
          </cell>
          <cell r="H192">
            <v>1.0023584905660377E-2</v>
          </cell>
          <cell r="I192">
            <v>1.0023584905660377E-2</v>
          </cell>
          <cell r="J192">
            <v>1</v>
          </cell>
          <cell r="K192">
            <v>14.724646226415093</v>
          </cell>
          <cell r="M192">
            <v>684151.23761792446</v>
          </cell>
          <cell r="N192">
            <v>756</v>
          </cell>
          <cell r="O192">
            <v>0.01</v>
          </cell>
          <cell r="P192">
            <v>0.01</v>
          </cell>
          <cell r="Q192">
            <v>1</v>
          </cell>
          <cell r="R192">
            <v>7.5600000000000005</v>
          </cell>
          <cell r="T192">
            <v>351260.28</v>
          </cell>
          <cell r="U192">
            <v>22.284646226415092</v>
          </cell>
          <cell r="V192">
            <v>1035411.5176179245</v>
          </cell>
        </row>
        <row r="193">
          <cell r="A193" t="str">
            <v>Inmunoglobulina d [ig d] semiautomatizado o automatizado</v>
          </cell>
          <cell r="B193">
            <v>906833</v>
          </cell>
          <cell r="C193" t="str">
            <v>Prevencion secundaria</v>
          </cell>
          <cell r="D193" t="str">
            <v>Laboratorios</v>
          </cell>
          <cell r="E193">
            <v>46149</v>
          </cell>
          <cell r="G193">
            <v>1469</v>
          </cell>
          <cell r="H193">
            <v>5.0000000000000001E-3</v>
          </cell>
          <cell r="I193">
            <v>5.0000000000000001E-3</v>
          </cell>
          <cell r="J193">
            <v>1</v>
          </cell>
          <cell r="K193">
            <v>7.3449999999999998</v>
          </cell>
          <cell r="M193">
            <v>338964.40499999997</v>
          </cell>
          <cell r="N193">
            <v>756</v>
          </cell>
          <cell r="O193">
            <v>5.0000000000000001E-3</v>
          </cell>
          <cell r="P193">
            <v>5.0000000000000001E-3</v>
          </cell>
          <cell r="Q193">
            <v>1</v>
          </cell>
          <cell r="R193">
            <v>3.7800000000000002</v>
          </cell>
          <cell r="T193">
            <v>174443.22</v>
          </cell>
          <cell r="U193">
            <v>11.125</v>
          </cell>
          <cell r="V193">
            <v>513407.625</v>
          </cell>
        </row>
        <row r="194">
          <cell r="A194" t="str">
            <v>Inmunoglobulina g [ig g] subclases 1 2 3 4 semiautomatizado o automatizado</v>
          </cell>
          <cell r="B194">
            <v>906830</v>
          </cell>
          <cell r="C194" t="str">
            <v>Prevencion secundaria</v>
          </cell>
          <cell r="D194" t="str">
            <v>Laboratorios</v>
          </cell>
          <cell r="E194">
            <v>255009</v>
          </cell>
          <cell r="G194">
            <v>1469</v>
          </cell>
          <cell r="H194">
            <v>5.0000000000000001E-3</v>
          </cell>
          <cell r="I194">
            <v>5.0000000000000001E-3</v>
          </cell>
          <cell r="J194">
            <v>1</v>
          </cell>
          <cell r="K194">
            <v>7.3449999999999998</v>
          </cell>
          <cell r="M194">
            <v>1873041.105</v>
          </cell>
          <cell r="N194">
            <v>756</v>
          </cell>
          <cell r="O194">
            <v>5.0000000000000001E-3</v>
          </cell>
          <cell r="P194">
            <v>5.0000000000000001E-3</v>
          </cell>
          <cell r="Q194">
            <v>1</v>
          </cell>
          <cell r="R194">
            <v>3.7800000000000002</v>
          </cell>
          <cell r="T194">
            <v>963934.02</v>
          </cell>
          <cell r="U194">
            <v>11.125</v>
          </cell>
          <cell r="V194">
            <v>2836975.125</v>
          </cell>
        </row>
        <row r="195">
          <cell r="A195" t="str">
            <v>REEMPLAZO PROTESICO TOTAL EN ARTRODESIS DE CADERA</v>
          </cell>
          <cell r="B195">
            <v>815102</v>
          </cell>
          <cell r="C195" t="str">
            <v>prevencion terciaria</v>
          </cell>
          <cell r="D195" t="str">
            <v>Reemplazos articulares</v>
          </cell>
          <cell r="E195">
            <v>2990914.02</v>
          </cell>
          <cell r="G195">
            <v>1469</v>
          </cell>
          <cell r="H195">
            <v>5.0000000000000001E-3</v>
          </cell>
          <cell r="I195">
            <v>5.0000000000000001E-3</v>
          </cell>
          <cell r="J195">
            <v>1</v>
          </cell>
          <cell r="K195">
            <v>7.3449999999999998</v>
          </cell>
          <cell r="M195">
            <v>21968263.4769</v>
          </cell>
          <cell r="N195">
            <v>756</v>
          </cell>
          <cell r="O195">
            <v>0.02</v>
          </cell>
          <cell r="P195">
            <v>0.02</v>
          </cell>
          <cell r="Q195">
            <v>1</v>
          </cell>
          <cell r="R195">
            <v>15.120000000000001</v>
          </cell>
          <cell r="T195">
            <v>45222619.9824</v>
          </cell>
          <cell r="U195">
            <v>22.465</v>
          </cell>
          <cell r="V195">
            <v>67190883.459299996</v>
          </cell>
        </row>
        <row r="196">
          <cell r="A196" t="str">
            <v>REEMPLAZO PROTESICO TOTAL PRIMARIO SIMPLE DE CADERA</v>
          </cell>
          <cell r="B196">
            <v>815103</v>
          </cell>
          <cell r="C196" t="str">
            <v>prevencion terciaria</v>
          </cell>
          <cell r="D196" t="str">
            <v>Reemplazos articulares</v>
          </cell>
          <cell r="E196">
            <v>732755</v>
          </cell>
          <cell r="G196">
            <v>1469</v>
          </cell>
          <cell r="H196">
            <v>5.0000000000000001E-3</v>
          </cell>
          <cell r="I196">
            <v>5.0000000000000001E-3</v>
          </cell>
          <cell r="J196">
            <v>1</v>
          </cell>
          <cell r="K196">
            <v>7.3449999999999998</v>
          </cell>
          <cell r="M196">
            <v>5382085.4749999996</v>
          </cell>
          <cell r="N196">
            <v>756</v>
          </cell>
          <cell r="O196">
            <v>0.02</v>
          </cell>
          <cell r="P196">
            <v>0.02</v>
          </cell>
          <cell r="Q196">
            <v>1</v>
          </cell>
          <cell r="R196">
            <v>15.120000000000001</v>
          </cell>
          <cell r="T196">
            <v>11079255.600000001</v>
          </cell>
          <cell r="U196">
            <v>22.465</v>
          </cell>
          <cell r="V196">
            <v>16461341.075000001</v>
          </cell>
        </row>
        <row r="197">
          <cell r="A197" t="str">
            <v>REEMPLAZO PROTESICO TOTAL PRIMARIO COMPLEJO DE CADERA (ARTROSIS SECUNDARIA)</v>
          </cell>
          <cell r="B197">
            <v>815104</v>
          </cell>
          <cell r="C197" t="str">
            <v>prevencion terciaria</v>
          </cell>
          <cell r="D197" t="str">
            <v>Reemplazos articulares</v>
          </cell>
          <cell r="E197">
            <v>732755</v>
          </cell>
          <cell r="G197">
            <v>1469</v>
          </cell>
          <cell r="H197">
            <v>5.0000000000000001E-3</v>
          </cell>
          <cell r="I197">
            <v>5.0000000000000001E-3</v>
          </cell>
          <cell r="J197">
            <v>1</v>
          </cell>
          <cell r="K197">
            <v>7.3449999999999998</v>
          </cell>
          <cell r="M197">
            <v>5382085.4749999996</v>
          </cell>
          <cell r="N197">
            <v>756</v>
          </cell>
          <cell r="O197">
            <v>0.02</v>
          </cell>
          <cell r="P197">
            <v>0.02</v>
          </cell>
          <cell r="Q197">
            <v>1</v>
          </cell>
          <cell r="R197">
            <v>15.120000000000001</v>
          </cell>
          <cell r="T197">
            <v>11079255.600000001</v>
          </cell>
          <cell r="U197">
            <v>22.465</v>
          </cell>
          <cell r="V197">
            <v>16461341.075000001</v>
          </cell>
        </row>
        <row r="198">
          <cell r="A198" t="str">
            <v>REEMPLAZO PARCIAL DE CADERA</v>
          </cell>
          <cell r="B198">
            <v>815201</v>
          </cell>
          <cell r="C198" t="str">
            <v>prevencion terciaria</v>
          </cell>
          <cell r="D198" t="str">
            <v>Reemplazos articulares</v>
          </cell>
          <cell r="E198">
            <v>652075</v>
          </cell>
          <cell r="G198">
            <v>1469</v>
          </cell>
          <cell r="H198">
            <v>5.0000000000000001E-3</v>
          </cell>
          <cell r="I198">
            <v>5.0000000000000001E-3</v>
          </cell>
          <cell r="J198">
            <v>1</v>
          </cell>
          <cell r="K198">
            <v>7.3449999999999998</v>
          </cell>
          <cell r="M198">
            <v>4789490.875</v>
          </cell>
          <cell r="N198">
            <v>756</v>
          </cell>
          <cell r="O198">
            <v>0.01</v>
          </cell>
          <cell r="P198">
            <v>0.01</v>
          </cell>
          <cell r="Q198">
            <v>1</v>
          </cell>
          <cell r="R198">
            <v>7.5600000000000005</v>
          </cell>
          <cell r="T198">
            <v>4929687</v>
          </cell>
          <cell r="U198">
            <v>14.905000000000001</v>
          </cell>
          <cell r="V198">
            <v>9719177.875</v>
          </cell>
        </row>
        <row r="199">
          <cell r="A199" t="str">
            <v>REVISION REEMPLAZO PROTESICO PARCIAL DE CADERA</v>
          </cell>
          <cell r="B199">
            <v>815301</v>
          </cell>
          <cell r="C199" t="str">
            <v>prevencion terciaria</v>
          </cell>
          <cell r="D199" t="str">
            <v>Reemplazos articulares</v>
          </cell>
          <cell r="E199">
            <v>905955</v>
          </cell>
          <cell r="G199">
            <v>1469</v>
          </cell>
          <cell r="H199">
            <v>1.25E-3</v>
          </cell>
          <cell r="I199">
            <v>1.25E-3</v>
          </cell>
          <cell r="J199">
            <v>1</v>
          </cell>
          <cell r="K199">
            <v>1.8362499999999999</v>
          </cell>
          <cell r="M199">
            <v>1663559.8687499999</v>
          </cell>
          <cell r="N199">
            <v>756</v>
          </cell>
          <cell r="O199">
            <v>0.01</v>
          </cell>
          <cell r="P199">
            <v>0.01</v>
          </cell>
          <cell r="Q199">
            <v>1</v>
          </cell>
          <cell r="R199">
            <v>7.5600000000000005</v>
          </cell>
          <cell r="T199">
            <v>6849019.8000000007</v>
          </cell>
          <cell r="U199">
            <v>9.3962500000000002</v>
          </cell>
          <cell r="V199">
            <v>8512579.6687500011</v>
          </cell>
        </row>
        <row r="200">
          <cell r="A200" t="str">
            <v>REVISION REEMPLAZO TOTAL DE CADERA CON RECONSTRUCION DE AMBOS COMPONENTES (ACETABULAR Y FEMORAL)</v>
          </cell>
          <cell r="B200">
            <v>815302</v>
          </cell>
          <cell r="C200" t="str">
            <v>prevencion terciaria</v>
          </cell>
          <cell r="D200" t="str">
            <v>Reemplazos articulares</v>
          </cell>
          <cell r="E200">
            <v>924245</v>
          </cell>
          <cell r="G200">
            <v>1469</v>
          </cell>
          <cell r="H200">
            <v>1.25E-3</v>
          </cell>
          <cell r="I200">
            <v>1.25E-3</v>
          </cell>
          <cell r="J200">
            <v>1</v>
          </cell>
          <cell r="K200">
            <v>1.8362499999999999</v>
          </cell>
          <cell r="M200">
            <v>1697144.8812499999</v>
          </cell>
          <cell r="N200">
            <v>756</v>
          </cell>
          <cell r="O200">
            <v>0.01</v>
          </cell>
          <cell r="P200">
            <v>0.01</v>
          </cell>
          <cell r="Q200">
            <v>1</v>
          </cell>
          <cell r="R200">
            <v>7.5600000000000005</v>
          </cell>
          <cell r="T200">
            <v>6987292.2000000002</v>
          </cell>
          <cell r="U200">
            <v>9.3962500000000002</v>
          </cell>
          <cell r="V200">
            <v>8684437.0812500007</v>
          </cell>
        </row>
        <row r="201">
          <cell r="A201" t="str">
            <v>REVISION REEMPLAZO TOTAL DE CADERA CON RECONSTRUCCION DE COMPONENTE ACETABULAR</v>
          </cell>
          <cell r="B201">
            <v>815303</v>
          </cell>
          <cell r="C201" t="str">
            <v>prevencion terciaria</v>
          </cell>
          <cell r="D201" t="str">
            <v>Reemplazos articulares</v>
          </cell>
          <cell r="E201">
            <v>1236745</v>
          </cell>
          <cell r="G201">
            <v>1469</v>
          </cell>
          <cell r="H201">
            <v>1.25E-3</v>
          </cell>
          <cell r="I201">
            <v>1.25E-3</v>
          </cell>
          <cell r="J201">
            <v>1</v>
          </cell>
          <cell r="K201">
            <v>1.8362499999999999</v>
          </cell>
          <cell r="M201">
            <v>2270973.0062500001</v>
          </cell>
          <cell r="N201">
            <v>756</v>
          </cell>
          <cell r="O201">
            <v>0.01</v>
          </cell>
          <cell r="P201">
            <v>0.01</v>
          </cell>
          <cell r="Q201">
            <v>1</v>
          </cell>
          <cell r="R201">
            <v>7.5600000000000005</v>
          </cell>
          <cell r="T201">
            <v>9349792.2000000011</v>
          </cell>
          <cell r="U201">
            <v>9.3962500000000002</v>
          </cell>
          <cell r="V201">
            <v>11620765.206250001</v>
          </cell>
        </row>
        <row r="202">
          <cell r="A202" t="str">
            <v>REVISION REEMPLAZO TOTAL DE CADERA CON RECONSTRUCCION DE COMPONENTE FEMORAL</v>
          </cell>
          <cell r="B202">
            <v>815304</v>
          </cell>
          <cell r="C202" t="str">
            <v>prevencion terciaria</v>
          </cell>
          <cell r="D202" t="str">
            <v>Reemplazos articulares</v>
          </cell>
          <cell r="E202">
            <v>924245</v>
          </cell>
          <cell r="G202">
            <v>1469</v>
          </cell>
          <cell r="H202">
            <v>1.25E-3</v>
          </cell>
          <cell r="I202">
            <v>1.25E-3</v>
          </cell>
          <cell r="J202">
            <v>1</v>
          </cell>
          <cell r="K202">
            <v>1.8362499999999999</v>
          </cell>
          <cell r="M202">
            <v>1697144.8812499999</v>
          </cell>
          <cell r="N202">
            <v>756</v>
          </cell>
          <cell r="O202">
            <v>0.01</v>
          </cell>
          <cell r="P202">
            <v>0.01</v>
          </cell>
          <cell r="Q202">
            <v>1</v>
          </cell>
          <cell r="R202">
            <v>7.5600000000000005</v>
          </cell>
          <cell r="T202">
            <v>6987292.2000000002</v>
          </cell>
          <cell r="U202">
            <v>9.3962500000000002</v>
          </cell>
          <cell r="V202">
            <v>8684437.0812500007</v>
          </cell>
        </row>
        <row r="203">
          <cell r="A203" t="str">
            <v>REEMPLAZO TOTAL DE RODILLA BICOMPARTIMENTAL</v>
          </cell>
          <cell r="B203">
            <v>815401</v>
          </cell>
          <cell r="C203" t="str">
            <v>prevencion terciaria</v>
          </cell>
          <cell r="D203" t="str">
            <v>Reemplazos articulares</v>
          </cell>
          <cell r="E203">
            <v>982755</v>
          </cell>
          <cell r="G203">
            <v>1469</v>
          </cell>
          <cell r="H203">
            <v>6.0000000000000001E-3</v>
          </cell>
          <cell r="I203">
            <v>6.0000000000000001E-3</v>
          </cell>
          <cell r="J203">
            <v>1</v>
          </cell>
          <cell r="K203">
            <v>8.8140000000000001</v>
          </cell>
          <cell r="M203">
            <v>8662002.5700000003</v>
          </cell>
          <cell r="N203">
            <v>756</v>
          </cell>
          <cell r="O203">
            <v>0.03</v>
          </cell>
          <cell r="P203">
            <v>0.03</v>
          </cell>
          <cell r="Q203">
            <v>1</v>
          </cell>
          <cell r="R203">
            <v>22.68</v>
          </cell>
          <cell r="T203">
            <v>22288883.399999999</v>
          </cell>
          <cell r="U203">
            <v>31.494</v>
          </cell>
          <cell r="V203">
            <v>30950885.969999999</v>
          </cell>
        </row>
        <row r="204">
          <cell r="A204" t="str">
            <v>REEMPLAZO TOTAL DE RODILLA UNICOMPARTIMENTAL (HEMIARTICULACION)</v>
          </cell>
          <cell r="B204">
            <v>815403</v>
          </cell>
          <cell r="C204" t="str">
            <v>prevencion terciaria</v>
          </cell>
          <cell r="D204" t="str">
            <v>Reemplazos articulares</v>
          </cell>
          <cell r="E204">
            <v>2990914.02</v>
          </cell>
          <cell r="G204">
            <v>1469</v>
          </cell>
          <cell r="H204">
            <v>6.0000000000000001E-3</v>
          </cell>
          <cell r="I204">
            <v>6.0000000000000001E-3</v>
          </cell>
          <cell r="J204">
            <v>1</v>
          </cell>
          <cell r="K204">
            <v>8.8140000000000001</v>
          </cell>
          <cell r="M204">
            <v>26361916.172279999</v>
          </cell>
          <cell r="N204">
            <v>756</v>
          </cell>
          <cell r="O204">
            <v>1.4999999999999999E-2</v>
          </cell>
          <cell r="P204">
            <v>1.4999999999999999E-2</v>
          </cell>
          <cell r="Q204">
            <v>1</v>
          </cell>
          <cell r="R204">
            <v>11.34</v>
          </cell>
          <cell r="T204">
            <v>33916964.9868</v>
          </cell>
          <cell r="U204">
            <v>20.154</v>
          </cell>
          <cell r="V204">
            <v>60278881.159079999</v>
          </cell>
        </row>
        <row r="205">
          <cell r="A205" t="str">
            <v>REEMPLAZO PROTESICO TOTAL PRIMARIO TRICOMPARTIMENTAL SIMPLE DE RODILLA</v>
          </cell>
          <cell r="B205">
            <v>815404</v>
          </cell>
          <cell r="C205" t="str">
            <v>prevencion terciaria</v>
          </cell>
          <cell r="D205" t="str">
            <v>Reemplazos articulares</v>
          </cell>
          <cell r="E205">
            <v>982755</v>
          </cell>
          <cell r="G205">
            <v>1469</v>
          </cell>
          <cell r="H205">
            <v>6.0000000000000001E-3</v>
          </cell>
          <cell r="I205">
            <v>6.0000000000000001E-3</v>
          </cell>
          <cell r="J205">
            <v>1</v>
          </cell>
          <cell r="K205">
            <v>8.8140000000000001</v>
          </cell>
          <cell r="M205">
            <v>8662002.5700000003</v>
          </cell>
          <cell r="N205">
            <v>756</v>
          </cell>
          <cell r="O205">
            <v>0.03</v>
          </cell>
          <cell r="P205">
            <v>0.03</v>
          </cell>
          <cell r="Q205">
            <v>1</v>
          </cell>
          <cell r="R205">
            <v>22.68</v>
          </cell>
          <cell r="T205">
            <v>22288883.399999999</v>
          </cell>
          <cell r="U205">
            <v>31.494</v>
          </cell>
          <cell r="V205">
            <v>30950885.969999999</v>
          </cell>
        </row>
        <row r="206">
          <cell r="A206" t="str">
            <v>REEMPLAZO PROTESICO TOTAL PRIMARIO TRICOMPARTIMENTAL COMPLEJO DE RODILLA (ARTROSIS SECUNDARIA)</v>
          </cell>
          <cell r="B206">
            <v>815405</v>
          </cell>
          <cell r="C206" t="str">
            <v>prevencion terciaria</v>
          </cell>
          <cell r="D206" t="str">
            <v>Reemplazos articulares</v>
          </cell>
          <cell r="E206">
            <v>732755</v>
          </cell>
          <cell r="G206">
            <v>1469</v>
          </cell>
          <cell r="H206">
            <v>6.0000000000000001E-3</v>
          </cell>
          <cell r="I206">
            <v>6.0000000000000001E-3</v>
          </cell>
          <cell r="J206">
            <v>1</v>
          </cell>
          <cell r="K206">
            <v>8.8140000000000001</v>
          </cell>
          <cell r="M206">
            <v>6458502.5700000003</v>
          </cell>
          <cell r="N206">
            <v>756</v>
          </cell>
          <cell r="O206">
            <v>0.03</v>
          </cell>
          <cell r="P206">
            <v>0.03</v>
          </cell>
          <cell r="Q206">
            <v>1</v>
          </cell>
          <cell r="R206">
            <v>22.68</v>
          </cell>
          <cell r="T206">
            <v>16618883.4</v>
          </cell>
          <cell r="U206">
            <v>31.494</v>
          </cell>
          <cell r="V206">
            <v>23077385.969999999</v>
          </cell>
        </row>
        <row r="207">
          <cell r="A207" t="str">
            <v>REEMPLAZO PROTESICO TOTAL EN ARTRODESIS DE RODILLA</v>
          </cell>
          <cell r="B207">
            <v>815406</v>
          </cell>
          <cell r="C207" t="str">
            <v>prevencion terciaria</v>
          </cell>
          <cell r="D207" t="str">
            <v>Reemplazos articulares</v>
          </cell>
          <cell r="E207">
            <v>665025</v>
          </cell>
          <cell r="G207">
            <v>1469</v>
          </cell>
          <cell r="H207">
            <v>6.0000000000000001E-3</v>
          </cell>
          <cell r="I207">
            <v>6.0000000000000001E-3</v>
          </cell>
          <cell r="J207">
            <v>1</v>
          </cell>
          <cell r="K207">
            <v>8.8140000000000001</v>
          </cell>
          <cell r="M207">
            <v>5861530.3499999996</v>
          </cell>
          <cell r="N207">
            <v>756</v>
          </cell>
          <cell r="O207">
            <v>1.4999999999999999E-2</v>
          </cell>
          <cell r="P207">
            <v>1.4999999999999999E-2</v>
          </cell>
          <cell r="Q207">
            <v>1</v>
          </cell>
          <cell r="R207">
            <v>11.34</v>
          </cell>
          <cell r="T207">
            <v>7541383.5</v>
          </cell>
          <cell r="U207">
            <v>20.154</v>
          </cell>
          <cell r="V207">
            <v>13402913.85</v>
          </cell>
        </row>
        <row r="208">
          <cell r="A208" t="str">
            <v>REVISION REEMPLAZO TOTAL DE RODILLA CON RECONSTRUCCION DE COMPONENTE FEMORAL</v>
          </cell>
          <cell r="B208">
            <v>815503</v>
          </cell>
          <cell r="C208" t="str">
            <v>prevencion terciaria</v>
          </cell>
          <cell r="D208" t="str">
            <v>Reemplazos articulares</v>
          </cell>
          <cell r="E208">
            <v>1236745</v>
          </cell>
          <cell r="G208">
            <v>1469</v>
          </cell>
          <cell r="H208">
            <v>1.4285714285714286E-3</v>
          </cell>
          <cell r="I208">
            <v>1.4285714285714286E-3</v>
          </cell>
          <cell r="J208">
            <v>1</v>
          </cell>
          <cell r="K208">
            <v>2.0985714285714288</v>
          </cell>
          <cell r="M208">
            <v>2595397.7214285717</v>
          </cell>
          <cell r="N208">
            <v>756</v>
          </cell>
          <cell r="O208">
            <v>1.4999999999999999E-2</v>
          </cell>
          <cell r="P208">
            <v>1.4999999999999999E-2</v>
          </cell>
          <cell r="Q208">
            <v>1</v>
          </cell>
          <cell r="R208">
            <v>11.34</v>
          </cell>
          <cell r="T208">
            <v>14024688.300000001</v>
          </cell>
          <cell r="U208">
            <v>13.438571428571429</v>
          </cell>
          <cell r="V208">
            <v>16620086.021428572</v>
          </cell>
        </row>
        <row r="209">
          <cell r="A209" t="str">
            <v>REVISION REEMPLAZO TOTAL DE RODILLA CON RECONSTRUCCION DE COMPONENTE TIBIAL</v>
          </cell>
          <cell r="B209">
            <v>815504</v>
          </cell>
          <cell r="C209" t="str">
            <v>prevencion terciaria</v>
          </cell>
          <cell r="D209" t="str">
            <v>Reemplazos articulares</v>
          </cell>
          <cell r="E209">
            <v>1236745</v>
          </cell>
          <cell r="G209">
            <v>1469</v>
          </cell>
          <cell r="H209">
            <v>1.4285714285714286E-3</v>
          </cell>
          <cell r="I209">
            <v>1.4285714285714286E-3</v>
          </cell>
          <cell r="J209">
            <v>1</v>
          </cell>
          <cell r="K209">
            <v>2.0985714285714288</v>
          </cell>
          <cell r="M209">
            <v>2595397.7214285717</v>
          </cell>
          <cell r="N209">
            <v>756</v>
          </cell>
          <cell r="O209">
            <v>1.4999999999999999E-2</v>
          </cell>
          <cell r="P209">
            <v>1.4999999999999999E-2</v>
          </cell>
          <cell r="Q209">
            <v>1</v>
          </cell>
          <cell r="R209">
            <v>11.34</v>
          </cell>
          <cell r="T209">
            <v>14024688.300000001</v>
          </cell>
          <cell r="U209">
            <v>13.438571428571429</v>
          </cell>
          <cell r="V209">
            <v>16620086.021428572</v>
          </cell>
        </row>
        <row r="210">
          <cell r="A210" t="str">
            <v>REVISION REEMPLAZO TOTAL DE RODILLA CON RECONSTRUCCION DE COMPONENTE PATELAR</v>
          </cell>
          <cell r="B210">
            <v>815505</v>
          </cell>
          <cell r="C210" t="str">
            <v>prevencion terciaria</v>
          </cell>
          <cell r="D210" t="str">
            <v>Reemplazos articulares</v>
          </cell>
          <cell r="E210">
            <v>2990914.02</v>
          </cell>
          <cell r="G210">
            <v>1469</v>
          </cell>
          <cell r="H210">
            <v>1.4285714285714286E-3</v>
          </cell>
          <cell r="I210">
            <v>1.4285714285714286E-3</v>
          </cell>
          <cell r="J210">
            <v>1</v>
          </cell>
          <cell r="K210">
            <v>2.0985714285714288</v>
          </cell>
          <cell r="M210">
            <v>6276646.7076857146</v>
          </cell>
          <cell r="N210">
            <v>756</v>
          </cell>
          <cell r="O210">
            <v>1.4999999999999999E-2</v>
          </cell>
          <cell r="P210">
            <v>1.4999999999999999E-2</v>
          </cell>
          <cell r="Q210">
            <v>1</v>
          </cell>
          <cell r="R210">
            <v>11.34</v>
          </cell>
          <cell r="T210">
            <v>33916964.9868</v>
          </cell>
          <cell r="U210">
            <v>13.438571428571429</v>
          </cell>
          <cell r="V210">
            <v>40193611.694485717</v>
          </cell>
        </row>
        <row r="211">
          <cell r="A211" t="str">
            <v>REVISION REEMPLAZO TOTAL DE RODILLA CON RECONSTRUCION DE LOS TRES COMPONENTES (FEMORAL, TIBIAL Y PATELAR)</v>
          </cell>
          <cell r="B211">
            <v>815506</v>
          </cell>
          <cell r="C211" t="str">
            <v>prevencion terciaria</v>
          </cell>
          <cell r="D211" t="str">
            <v>Reemplazos articulares</v>
          </cell>
          <cell r="E211">
            <v>1864873</v>
          </cell>
          <cell r="G211">
            <v>1469</v>
          </cell>
          <cell r="H211">
            <v>1.4285714285714286E-3</v>
          </cell>
          <cell r="I211">
            <v>1.4285714285714286E-3</v>
          </cell>
          <cell r="J211">
            <v>1</v>
          </cell>
          <cell r="K211">
            <v>2.0985714285714288</v>
          </cell>
          <cell r="M211">
            <v>3913569.1957142861</v>
          </cell>
          <cell r="N211">
            <v>756</v>
          </cell>
          <cell r="O211">
            <v>1.4999999999999999E-2</v>
          </cell>
          <cell r="P211">
            <v>1.4999999999999999E-2</v>
          </cell>
          <cell r="Q211">
            <v>1</v>
          </cell>
          <cell r="R211">
            <v>11.34</v>
          </cell>
          <cell r="T211">
            <v>21147659.82</v>
          </cell>
          <cell r="U211">
            <v>13.438571428571429</v>
          </cell>
          <cell r="V211">
            <v>25061229.015714288</v>
          </cell>
        </row>
        <row r="212">
          <cell r="A212" t="str">
            <v>REEMPLAZO PROTESICO EN HUESOS DEL CARPO (UNO O MAS)</v>
          </cell>
          <cell r="B212">
            <v>817101</v>
          </cell>
          <cell r="C212" t="str">
            <v>prevencion terciaria</v>
          </cell>
          <cell r="D212" t="str">
            <v>Reemplazos articulares</v>
          </cell>
          <cell r="E212">
            <v>484055</v>
          </cell>
          <cell r="G212">
            <v>1469</v>
          </cell>
          <cell r="H212">
            <v>1.4285714285714286E-3</v>
          </cell>
          <cell r="I212">
            <v>1.4285714285714286E-3</v>
          </cell>
          <cell r="J212">
            <v>1</v>
          </cell>
          <cell r="K212">
            <v>2.0985714285714288</v>
          </cell>
          <cell r="M212">
            <v>1015823.9928571429</v>
          </cell>
          <cell r="N212">
            <v>756</v>
          </cell>
          <cell r="O212">
            <v>1.0999999999999999E-2</v>
          </cell>
          <cell r="P212">
            <v>1.0999999999999999E-2</v>
          </cell>
          <cell r="Q212">
            <v>1</v>
          </cell>
          <cell r="R212">
            <v>8.3159999999999989</v>
          </cell>
          <cell r="T212">
            <v>4025401.3799999994</v>
          </cell>
          <cell r="U212">
            <v>10.414571428571428</v>
          </cell>
          <cell r="V212">
            <v>5041225.3728571422</v>
          </cell>
        </row>
        <row r="213">
          <cell r="A213" t="str">
            <v>REEMPLAZO PROTESICO DE LA ARTICULACION TRAPECIO-METACARPIANA</v>
          </cell>
          <cell r="B213">
            <v>817102</v>
          </cell>
          <cell r="C213" t="str">
            <v>prevencion terciaria</v>
          </cell>
          <cell r="D213" t="str">
            <v>Reemplazos articulares</v>
          </cell>
          <cell r="E213">
            <v>484055</v>
          </cell>
          <cell r="G213">
            <v>1469</v>
          </cell>
          <cell r="H213">
            <v>1.4285714285714286E-3</v>
          </cell>
          <cell r="I213">
            <v>1.4285714285714286E-3</v>
          </cell>
          <cell r="J213">
            <v>1</v>
          </cell>
          <cell r="K213">
            <v>2.0985714285714288</v>
          </cell>
          <cell r="M213">
            <v>1015823.9928571429</v>
          </cell>
          <cell r="N213">
            <v>756</v>
          </cell>
          <cell r="O213">
            <v>1.0999999999999999E-2</v>
          </cell>
          <cell r="P213">
            <v>1.0999999999999999E-2</v>
          </cell>
          <cell r="Q213">
            <v>1</v>
          </cell>
          <cell r="R213">
            <v>8.3159999999999989</v>
          </cell>
          <cell r="T213">
            <v>4025401.3799999994</v>
          </cell>
          <cell r="U213">
            <v>10.414571428571428</v>
          </cell>
          <cell r="V213">
            <v>5041225.3728571422</v>
          </cell>
        </row>
        <row r="214">
          <cell r="A214" t="str">
            <v>REVISION REEMPLAZO TOTAL DE RODILLA CON RECONSTRUCION DE LOS TRES COMPONENTES FEMORAL   TIBIAL Y PATELAR</v>
          </cell>
          <cell r="B214">
            <v>815506</v>
          </cell>
          <cell r="C214" t="str">
            <v>prevencion terciaria</v>
          </cell>
          <cell r="D214" t="str">
            <v>Reemplazos articulares</v>
          </cell>
          <cell r="E214">
            <v>1864873</v>
          </cell>
          <cell r="G214">
            <v>1469</v>
          </cell>
          <cell r="H214">
            <v>1.4285714285714286E-3</v>
          </cell>
          <cell r="I214">
            <v>1.4285714285714286E-3</v>
          </cell>
          <cell r="J214">
            <v>1</v>
          </cell>
          <cell r="K214">
            <v>2.0985714285714288</v>
          </cell>
          <cell r="M214">
            <v>3913569.1957142861</v>
          </cell>
          <cell r="N214">
            <v>756</v>
          </cell>
          <cell r="O214">
            <v>0.01</v>
          </cell>
          <cell r="P214">
            <v>0.01</v>
          </cell>
          <cell r="Q214">
            <v>1</v>
          </cell>
          <cell r="R214">
            <v>7.5600000000000005</v>
          </cell>
          <cell r="T214">
            <v>14098439.880000001</v>
          </cell>
          <cell r="U214">
            <v>9.6585714285714293</v>
          </cell>
          <cell r="V214">
            <v>18012009.075714286</v>
          </cell>
        </row>
        <row r="215">
          <cell r="A215" t="str">
            <v>TIEMPO DE TROMBOPLASTINA PARCIAL [TTP]</v>
          </cell>
          <cell r="B215">
            <v>902049</v>
          </cell>
          <cell r="C215" t="str">
            <v>Prevencion secundaria</v>
          </cell>
          <cell r="D215" t="str">
            <v>Laboratorios</v>
          </cell>
          <cell r="E215">
            <v>4503</v>
          </cell>
          <cell r="G215">
            <v>1469</v>
          </cell>
          <cell r="H215">
            <v>0.03</v>
          </cell>
          <cell r="I215">
            <v>0.03</v>
          </cell>
          <cell r="J215">
            <v>1</v>
          </cell>
          <cell r="K215">
            <v>44.07</v>
          </cell>
          <cell r="M215">
            <v>198447.21</v>
          </cell>
          <cell r="N215">
            <v>756</v>
          </cell>
          <cell r="O215">
            <v>0.03</v>
          </cell>
          <cell r="P215">
            <v>0.03</v>
          </cell>
          <cell r="Q215">
            <v>1</v>
          </cell>
          <cell r="R215">
            <v>22.68</v>
          </cell>
          <cell r="T215">
            <v>102128.04</v>
          </cell>
          <cell r="U215">
            <v>66.75</v>
          </cell>
          <cell r="V215">
            <v>300575.25</v>
          </cell>
        </row>
        <row r="216">
          <cell r="A216" t="str">
            <v>TIEMPO DE PROTROMBINA [TP]</v>
          </cell>
          <cell r="B216">
            <v>902045</v>
          </cell>
          <cell r="C216" t="str">
            <v>Prevencion secundaria</v>
          </cell>
          <cell r="D216" t="str">
            <v>Laboratorios</v>
          </cell>
          <cell r="E216">
            <v>4294</v>
          </cell>
          <cell r="G216">
            <v>1469</v>
          </cell>
          <cell r="H216">
            <v>0.03</v>
          </cell>
          <cell r="I216">
            <v>0.03</v>
          </cell>
          <cell r="J216">
            <v>1</v>
          </cell>
          <cell r="K216">
            <v>44.07</v>
          </cell>
          <cell r="M216">
            <v>189236.58</v>
          </cell>
          <cell r="N216">
            <v>756</v>
          </cell>
          <cell r="O216">
            <v>0.03</v>
          </cell>
          <cell r="P216">
            <v>0.03</v>
          </cell>
          <cell r="Q216">
            <v>1</v>
          </cell>
          <cell r="R216">
            <v>22.68</v>
          </cell>
          <cell r="T216">
            <v>97387.92</v>
          </cell>
          <cell r="U216">
            <v>66.75</v>
          </cell>
          <cell r="V216">
            <v>286624.5</v>
          </cell>
        </row>
        <row r="217">
          <cell r="A217" t="str">
            <v>TERAPIA CON ONDAS DE CHOQUE DEL SISTEMA OSTEOMUSCULAR (CADA SESION)</v>
          </cell>
          <cell r="B217">
            <v>931002</v>
          </cell>
          <cell r="C217" t="str">
            <v>prevencion terciaria</v>
          </cell>
          <cell r="D217" t="str">
            <v>Terapeuta</v>
          </cell>
          <cell r="E217">
            <v>15998.625499747881</v>
          </cell>
          <cell r="F217" t="str">
            <v>Se sugiere el uso de la terapia laser de bajo nivel (clases I, II y III) para el tratamiento del dolor en los pacientes con Artritis Reumatoide. Se recomienda el uso del ultrasonido terapéutico en la mano como parte del tratamiento del dolor en los pacientes con Artritis Reumatoide.</v>
          </cell>
          <cell r="G217">
            <v>1469</v>
          </cell>
          <cell r="H217">
            <v>1.6666666666666666E-2</v>
          </cell>
          <cell r="I217">
            <v>1.6666666666666666E-2</v>
          </cell>
          <cell r="J217">
            <v>1</v>
          </cell>
          <cell r="K217">
            <v>24.483333333333334</v>
          </cell>
          <cell r="M217">
            <v>391699.68098549399</v>
          </cell>
          <cell r="N217">
            <v>756</v>
          </cell>
          <cell r="O217">
            <v>0.1</v>
          </cell>
          <cell r="P217">
            <v>0.1</v>
          </cell>
          <cell r="Q217">
            <v>1</v>
          </cell>
          <cell r="R217">
            <v>75.600000000000009</v>
          </cell>
          <cell r="T217">
            <v>1209496.0877809399</v>
          </cell>
          <cell r="U217">
            <v>100.08333333333334</v>
          </cell>
          <cell r="V217">
            <v>1601195.7687664339</v>
          </cell>
        </row>
        <row r="218">
          <cell r="A218" t="str">
            <v>MODALIDADES CINETICAS DE TERAPIA</v>
          </cell>
          <cell r="B218">
            <v>931101</v>
          </cell>
          <cell r="C218" t="str">
            <v>prevencion terciaria</v>
          </cell>
          <cell r="D218" t="str">
            <v>Terapeuta</v>
          </cell>
          <cell r="E218">
            <v>15998.625499747881</v>
          </cell>
          <cell r="G218">
            <v>1469</v>
          </cell>
          <cell r="H218">
            <v>1.6666666666666666E-2</v>
          </cell>
          <cell r="I218">
            <v>1.6666666666666666E-2</v>
          </cell>
          <cell r="J218">
            <v>1</v>
          </cell>
          <cell r="K218">
            <v>24.483333333333334</v>
          </cell>
          <cell r="M218">
            <v>391699.68098549399</v>
          </cell>
          <cell r="N218">
            <v>756</v>
          </cell>
          <cell r="O218">
            <v>0.1</v>
          </cell>
          <cell r="P218">
            <v>0.1</v>
          </cell>
          <cell r="Q218">
            <v>1</v>
          </cell>
          <cell r="R218">
            <v>75.600000000000009</v>
          </cell>
          <cell r="T218">
            <v>1209496.0877809399</v>
          </cell>
          <cell r="U218">
            <v>100.08333333333334</v>
          </cell>
          <cell r="V218">
            <v>1601195.7687664339</v>
          </cell>
        </row>
        <row r="219">
          <cell r="A219" t="str">
            <v>MODALIDADES ELECTRICAS O ELECTROMAGNETICAS DE TERAPIA</v>
          </cell>
          <cell r="B219">
            <v>931501</v>
          </cell>
          <cell r="C219" t="str">
            <v>prevencion terciaria</v>
          </cell>
          <cell r="D219" t="str">
            <v>Terapeuta</v>
          </cell>
          <cell r="E219">
            <v>15998.625499747881</v>
          </cell>
          <cell r="F219" t="str">
            <v>Se sugiere el uso de la electroacupuntura para disminuir el dolor en los pacientes con Artritis Reumatoide. Se sugiere el uso de la estimulación eléctrica fija y modelada para el tratamiento del dolor en los pacientes con Artritis Reumatoide con compromiso de la mano</v>
          </cell>
          <cell r="G219">
            <v>1469</v>
          </cell>
          <cell r="H219">
            <v>1.6666666666666666E-2</v>
          </cell>
          <cell r="I219">
            <v>1.6666666666666666E-2</v>
          </cell>
          <cell r="J219">
            <v>1</v>
          </cell>
          <cell r="K219">
            <v>24.483333333333334</v>
          </cell>
          <cell r="M219">
            <v>391699.68098549399</v>
          </cell>
          <cell r="N219">
            <v>756</v>
          </cell>
          <cell r="O219">
            <v>0.1</v>
          </cell>
          <cell r="P219">
            <v>0.1</v>
          </cell>
          <cell r="Q219">
            <v>1</v>
          </cell>
          <cell r="R219">
            <v>75.600000000000009</v>
          </cell>
          <cell r="T219">
            <v>1209496.0877809399</v>
          </cell>
          <cell r="U219">
            <v>100.08333333333334</v>
          </cell>
          <cell r="V219">
            <v>1601195.7687664339</v>
          </cell>
        </row>
        <row r="220">
          <cell r="A220" t="str">
            <v>MODALIDADES MECANICAS DE TERAPIA SOD</v>
          </cell>
          <cell r="B220">
            <v>931600</v>
          </cell>
          <cell r="C220" t="str">
            <v>prevencion terciaria</v>
          </cell>
          <cell r="D220" t="str">
            <v>Terapeuta</v>
          </cell>
          <cell r="E220">
            <v>15998.625499747881</v>
          </cell>
          <cell r="F220" t="str">
            <v xml:space="preserve">Se sugiere el uso de TENS con acupuntura en la mano para el tratamiento del dolor en los pacientes con Artritis Reumatoide. Se sugiere el uso de la termoterapia para el tratamiento del dolor en los pacientes con Artritis Reumatoide. </v>
          </cell>
          <cell r="G220">
            <v>1469</v>
          </cell>
          <cell r="H220">
            <v>1.6666666666666666E-2</v>
          </cell>
          <cell r="I220">
            <v>1.6666666666666666E-2</v>
          </cell>
          <cell r="J220">
            <v>1</v>
          </cell>
          <cell r="K220">
            <v>24.483333333333334</v>
          </cell>
          <cell r="M220">
            <v>391699.68098549399</v>
          </cell>
          <cell r="N220">
            <v>756</v>
          </cell>
          <cell r="O220">
            <v>0.1</v>
          </cell>
          <cell r="P220">
            <v>0.1</v>
          </cell>
          <cell r="Q220">
            <v>1</v>
          </cell>
          <cell r="R220">
            <v>75.600000000000009</v>
          </cell>
          <cell r="T220">
            <v>1209496.0877809399</v>
          </cell>
          <cell r="U220">
            <v>100.08333333333334</v>
          </cell>
          <cell r="V220">
            <v>1601195.7687664339</v>
          </cell>
        </row>
        <row r="221">
          <cell r="A221" t="str">
            <v>MODALIDADES NEUMATICAS DE TERAPIA SOD</v>
          </cell>
          <cell r="B221">
            <v>931700</v>
          </cell>
          <cell r="C221" t="str">
            <v>prevencion terciaria</v>
          </cell>
          <cell r="D221" t="str">
            <v>Terapeuta</v>
          </cell>
          <cell r="E221">
            <v>15998.625499747881</v>
          </cell>
          <cell r="G221">
            <v>1469</v>
          </cell>
          <cell r="H221">
            <v>1.6666666666666666E-2</v>
          </cell>
          <cell r="I221">
            <v>1.6666666666666666E-2</v>
          </cell>
          <cell r="J221">
            <v>1</v>
          </cell>
          <cell r="K221">
            <v>24.483333333333334</v>
          </cell>
          <cell r="M221">
            <v>391699.68098549399</v>
          </cell>
          <cell r="N221">
            <v>756</v>
          </cell>
          <cell r="O221">
            <v>0.1</v>
          </cell>
          <cell r="P221">
            <v>0.1</v>
          </cell>
          <cell r="Q221">
            <v>1</v>
          </cell>
          <cell r="R221">
            <v>75.600000000000009</v>
          </cell>
          <cell r="T221">
            <v>1209496.0877809399</v>
          </cell>
          <cell r="U221">
            <v>100.08333333333334</v>
          </cell>
          <cell r="V221">
            <v>1601195.7687664339</v>
          </cell>
        </row>
        <row r="222">
          <cell r="A222" t="str">
            <v>TERAPIA MODALIDADES HIDRAULICAS E HIDRICAS SOD</v>
          </cell>
          <cell r="B222">
            <v>933300</v>
          </cell>
          <cell r="C222" t="str">
            <v>prevencion terciaria</v>
          </cell>
          <cell r="D222" t="str">
            <v>Terapeuta</v>
          </cell>
          <cell r="E222">
            <v>15998.625499747881</v>
          </cell>
          <cell r="F222" t="str">
            <v>En los pacientes con Artritis Reumatoide que se encuentren en remisión de la inflamación articular y que no tengan ningún tipo de contraindicación, el entrenamiento en capacidad aeróbica en tierra y el ejercicio en agua puede considerarse como parte del programa de tratamiento del paciente</v>
          </cell>
          <cell r="G222">
            <v>1469</v>
          </cell>
          <cell r="H222">
            <v>1.6666666666666666E-2</v>
          </cell>
          <cell r="I222">
            <v>1.6666666666666666E-2</v>
          </cell>
          <cell r="J222">
            <v>1</v>
          </cell>
          <cell r="K222">
            <v>24.483333333333334</v>
          </cell>
          <cell r="M222">
            <v>391699.68098549399</v>
          </cell>
          <cell r="N222">
            <v>756</v>
          </cell>
          <cell r="O222">
            <v>0.1</v>
          </cell>
          <cell r="P222">
            <v>0.1</v>
          </cell>
          <cell r="Q222">
            <v>1</v>
          </cell>
          <cell r="R222">
            <v>75.600000000000009</v>
          </cell>
          <cell r="T222">
            <v>1209496.0877809399</v>
          </cell>
          <cell r="U222">
            <v>100.08333333333334</v>
          </cell>
          <cell r="V222">
            <v>1601195.7687664339</v>
          </cell>
        </row>
        <row r="223">
          <cell r="A223" t="str">
            <v>ELECTROCARDIOGRAMA DE RITMO O DE SUPERFICIE SOD</v>
          </cell>
          <cell r="B223">
            <v>895100</v>
          </cell>
          <cell r="C223" t="str">
            <v>Prevencion secundaria</v>
          </cell>
          <cell r="D223" t="str">
            <v>Imágenes</v>
          </cell>
          <cell r="E223">
            <v>12985</v>
          </cell>
          <cell r="G223">
            <v>1469</v>
          </cell>
          <cell r="H223">
            <v>1</v>
          </cell>
          <cell r="I223">
            <v>1</v>
          </cell>
          <cell r="J223">
            <v>1</v>
          </cell>
          <cell r="K223">
            <v>1469</v>
          </cell>
          <cell r="M223">
            <v>19074965</v>
          </cell>
          <cell r="N223">
            <v>756</v>
          </cell>
          <cell r="O223">
            <v>1</v>
          </cell>
          <cell r="P223">
            <v>1</v>
          </cell>
          <cell r="Q223">
            <v>1</v>
          </cell>
          <cell r="R223">
            <v>756</v>
          </cell>
          <cell r="T223">
            <v>9816660</v>
          </cell>
          <cell r="U223">
            <v>2225</v>
          </cell>
          <cell r="V223">
            <v>28891625</v>
          </cell>
        </row>
        <row r="224">
          <cell r="A224" t="str">
            <v>BRONCOSCOPIA CON LAVADO BRONCOALVEOLAR</v>
          </cell>
          <cell r="B224">
            <v>332203</v>
          </cell>
          <cell r="C224" t="str">
            <v>Prevencion secundaria</v>
          </cell>
          <cell r="D224" t="str">
            <v>Procedimeintos menores</v>
          </cell>
          <cell r="E224">
            <v>735000</v>
          </cell>
          <cell r="G224">
            <v>1469</v>
          </cell>
          <cell r="H224">
            <v>0.01</v>
          </cell>
          <cell r="I224">
            <v>0.01</v>
          </cell>
          <cell r="J224">
            <v>1</v>
          </cell>
          <cell r="K224">
            <v>14.69</v>
          </cell>
          <cell r="M224">
            <v>10797150</v>
          </cell>
          <cell r="N224">
            <v>756</v>
          </cell>
          <cell r="O224">
            <v>0.02</v>
          </cell>
          <cell r="P224">
            <v>0.02</v>
          </cell>
          <cell r="Q224">
            <v>1</v>
          </cell>
          <cell r="R224">
            <v>15.120000000000001</v>
          </cell>
          <cell r="T224">
            <v>11113200</v>
          </cell>
          <cell r="U224">
            <v>29.810000000000002</v>
          </cell>
          <cell r="V224">
            <v>21910350</v>
          </cell>
        </row>
        <row r="225">
          <cell r="A225" t="str">
            <v>BRONCOSCOPIA CON PUNCION (ASPIRACION) TRANSBRONQUIAL</v>
          </cell>
          <cell r="B225">
            <v>332207</v>
          </cell>
          <cell r="C225" t="str">
            <v>Prevencion secundaria</v>
          </cell>
          <cell r="D225" t="str">
            <v>Procedimeintos menores</v>
          </cell>
          <cell r="E225">
            <v>387520</v>
          </cell>
          <cell r="G225">
            <v>1469</v>
          </cell>
          <cell r="H225">
            <v>0.01</v>
          </cell>
          <cell r="I225">
            <v>0.01</v>
          </cell>
          <cell r="J225">
            <v>1</v>
          </cell>
          <cell r="K225">
            <v>14.69</v>
          </cell>
          <cell r="M225">
            <v>5692668.7999999998</v>
          </cell>
          <cell r="N225">
            <v>756</v>
          </cell>
          <cell r="O225">
            <v>0.02</v>
          </cell>
          <cell r="P225">
            <v>0.02</v>
          </cell>
          <cell r="Q225">
            <v>1</v>
          </cell>
          <cell r="R225">
            <v>15.120000000000001</v>
          </cell>
          <cell r="T225">
            <v>5859302.4000000004</v>
          </cell>
          <cell r="U225">
            <v>29.810000000000002</v>
          </cell>
          <cell r="V225">
            <v>11551971.199999999</v>
          </cell>
        </row>
        <row r="226">
          <cell r="A226" t="str">
            <v>EVALUACION DEL DESEMPEÑO OCUPACIONAL</v>
          </cell>
          <cell r="B226">
            <v>930105</v>
          </cell>
          <cell r="C226" t="str">
            <v>prevencion terciaria</v>
          </cell>
          <cell r="D226" t="str">
            <v>Terapeuta</v>
          </cell>
          <cell r="E226">
            <v>15998.625499747881</v>
          </cell>
          <cell r="G226">
            <v>1469</v>
          </cell>
          <cell r="H226">
            <v>0.15</v>
          </cell>
          <cell r="I226">
            <v>0.15</v>
          </cell>
          <cell r="J226">
            <v>1</v>
          </cell>
          <cell r="K226">
            <v>220.35</v>
          </cell>
          <cell r="M226">
            <v>3525297.1288694455</v>
          </cell>
          <cell r="N226">
            <v>756</v>
          </cell>
          <cell r="O226">
            <v>0.15</v>
          </cell>
          <cell r="P226">
            <v>0.15</v>
          </cell>
          <cell r="Q226">
            <v>1</v>
          </cell>
          <cell r="R226">
            <v>113.39999999999999</v>
          </cell>
          <cell r="T226">
            <v>1814244.1316714096</v>
          </cell>
          <cell r="U226">
            <v>333.75</v>
          </cell>
          <cell r="V226">
            <v>5339541.2605408551</v>
          </cell>
        </row>
        <row r="227">
          <cell r="A227" t="str">
            <v>EVALUACION ORTESICA SOD</v>
          </cell>
          <cell r="B227">
            <v>930200</v>
          </cell>
          <cell r="C227" t="str">
            <v>prevencion terciaria</v>
          </cell>
          <cell r="D227" t="str">
            <v>Terapeuta</v>
          </cell>
          <cell r="E227">
            <v>15998.625499747881</v>
          </cell>
          <cell r="G227">
            <v>1469</v>
          </cell>
          <cell r="H227">
            <v>1.6666666666666666E-2</v>
          </cell>
          <cell r="I227">
            <v>1.6666666666666666E-2</v>
          </cell>
          <cell r="J227">
            <v>1</v>
          </cell>
          <cell r="K227">
            <v>24.483333333333334</v>
          </cell>
          <cell r="M227">
            <v>391699.68098549399</v>
          </cell>
          <cell r="N227">
            <v>756</v>
          </cell>
          <cell r="O227">
            <v>0.05</v>
          </cell>
          <cell r="P227">
            <v>0.05</v>
          </cell>
          <cell r="Q227">
            <v>1</v>
          </cell>
          <cell r="R227">
            <v>37.800000000000004</v>
          </cell>
          <cell r="T227">
            <v>604748.04389046994</v>
          </cell>
          <cell r="U227">
            <v>62.283333333333339</v>
          </cell>
          <cell r="V227">
            <v>996447.72487596399</v>
          </cell>
        </row>
        <row r="228">
          <cell r="A228" t="str">
            <v>EVALUACION PROTESICA EN EXTREMIDADES SOD</v>
          </cell>
          <cell r="B228">
            <v>930300</v>
          </cell>
          <cell r="C228" t="str">
            <v>prevencion terciaria</v>
          </cell>
          <cell r="D228" t="str">
            <v>Terapeuta</v>
          </cell>
          <cell r="E228">
            <v>15998.625499747881</v>
          </cell>
          <cell r="G228">
            <v>1469</v>
          </cell>
          <cell r="H228">
            <v>1.6666666666666666E-2</v>
          </cell>
          <cell r="I228">
            <v>1.6666666666666666E-2</v>
          </cell>
          <cell r="J228">
            <v>1</v>
          </cell>
          <cell r="K228">
            <v>24.483333333333334</v>
          </cell>
          <cell r="M228">
            <v>391699.68098549399</v>
          </cell>
          <cell r="N228">
            <v>756</v>
          </cell>
          <cell r="O228">
            <v>0.05</v>
          </cell>
          <cell r="P228">
            <v>0.05</v>
          </cell>
          <cell r="Q228">
            <v>1</v>
          </cell>
          <cell r="R228">
            <v>37.800000000000004</v>
          </cell>
          <cell r="T228">
            <v>604748.04389046994</v>
          </cell>
          <cell r="U228">
            <v>62.283333333333339</v>
          </cell>
          <cell r="V228">
            <v>996447.72487596399</v>
          </cell>
        </row>
        <row r="229">
          <cell r="A229" t="str">
            <v>EVALUACION DE LA FUNCION OSTEOMUSCULAR</v>
          </cell>
          <cell r="B229">
            <v>930401</v>
          </cell>
          <cell r="C229" t="str">
            <v>prevencion terciaria</v>
          </cell>
          <cell r="D229" t="str">
            <v>Terapeuta</v>
          </cell>
          <cell r="E229">
            <v>15998.625499747881</v>
          </cell>
          <cell r="G229">
            <v>1469</v>
          </cell>
          <cell r="H229">
            <v>1.6666666666666666E-2</v>
          </cell>
          <cell r="I229">
            <v>1.6666666666666666E-2</v>
          </cell>
          <cell r="J229">
            <v>1</v>
          </cell>
          <cell r="K229">
            <v>24.483333333333334</v>
          </cell>
          <cell r="M229">
            <v>391699.68098549399</v>
          </cell>
          <cell r="N229">
            <v>756</v>
          </cell>
          <cell r="O229">
            <v>0.05</v>
          </cell>
          <cell r="P229">
            <v>0.05</v>
          </cell>
          <cell r="Q229">
            <v>1</v>
          </cell>
          <cell r="R229">
            <v>37.800000000000004</v>
          </cell>
          <cell r="T229">
            <v>604748.04389046994</v>
          </cell>
          <cell r="U229">
            <v>62.283333333333339</v>
          </cell>
          <cell r="V229">
            <v>996447.72487596399</v>
          </cell>
        </row>
        <row r="230">
          <cell r="A230" t="str">
            <v>ENTRENAMIENTO FUNCIONAL EN AUTOCUIDADO (ACTIVIDADES BASICAS E INSTRUMENTALES DE LA VIDA DIARIA)</v>
          </cell>
          <cell r="B230">
            <v>938301</v>
          </cell>
          <cell r="C230" t="str">
            <v>prevencion terciaria</v>
          </cell>
          <cell r="D230" t="str">
            <v>Terapeuta</v>
          </cell>
          <cell r="E230">
            <v>15998.625499747881</v>
          </cell>
          <cell r="G230">
            <v>1469</v>
          </cell>
          <cell r="H230">
            <v>0.7</v>
          </cell>
          <cell r="I230">
            <v>0.7</v>
          </cell>
          <cell r="J230">
            <v>1</v>
          </cell>
          <cell r="K230">
            <v>1028.3</v>
          </cell>
          <cell r="M230">
            <v>16451386.601390745</v>
          </cell>
          <cell r="N230">
            <v>756</v>
          </cell>
          <cell r="O230">
            <v>0.7</v>
          </cell>
          <cell r="P230">
            <v>0.7</v>
          </cell>
          <cell r="Q230">
            <v>1</v>
          </cell>
          <cell r="R230">
            <v>529.19999999999993</v>
          </cell>
          <cell r="T230">
            <v>8466472.6144665778</v>
          </cell>
          <cell r="U230">
            <v>1557.5</v>
          </cell>
          <cell r="V230">
            <v>24917859.215857323</v>
          </cell>
        </row>
        <row r="231">
          <cell r="A231" t="str">
            <v>EVALUACION DE FUNCION MUSCULAR ESTATICA, DINAMICA Y FLEXIBILIDAD</v>
          </cell>
          <cell r="B231">
            <v>930402</v>
          </cell>
          <cell r="C231" t="str">
            <v>prevencion terciaria</v>
          </cell>
          <cell r="D231" t="str">
            <v>Terapeuta</v>
          </cell>
          <cell r="E231">
            <v>15998.625499747881</v>
          </cell>
          <cell r="G231">
            <v>1469</v>
          </cell>
          <cell r="H231">
            <v>0.05</v>
          </cell>
          <cell r="I231">
            <v>0.05</v>
          </cell>
          <cell r="J231">
            <v>1</v>
          </cell>
          <cell r="K231">
            <v>73.45</v>
          </cell>
          <cell r="M231">
            <v>1175099.0429564819</v>
          </cell>
          <cell r="N231">
            <v>756</v>
          </cell>
          <cell r="O231">
            <v>0.05</v>
          </cell>
          <cell r="P231">
            <v>0.05</v>
          </cell>
          <cell r="Q231">
            <v>1</v>
          </cell>
          <cell r="R231">
            <v>37.800000000000004</v>
          </cell>
          <cell r="T231">
            <v>604748.04389046994</v>
          </cell>
          <cell r="U231">
            <v>111.25</v>
          </cell>
          <cell r="V231">
            <v>1779847.0868469519</v>
          </cell>
        </row>
        <row r="232">
          <cell r="A232" t="str">
            <v>PSICOTERAPIA INDIVIDUAL POR PSICOLOGIA</v>
          </cell>
          <cell r="B232">
            <v>943102</v>
          </cell>
          <cell r="C232" t="str">
            <v>prevencion secundaria y terciaria</v>
          </cell>
          <cell r="D232" t="str">
            <v>Psicologo</v>
          </cell>
          <cell r="E232">
            <v>19383.47382949257</v>
          </cell>
          <cell r="G232">
            <v>1469</v>
          </cell>
          <cell r="H232">
            <v>0.25</v>
          </cell>
          <cell r="I232">
            <v>0.25</v>
          </cell>
          <cell r="J232">
            <v>1</v>
          </cell>
          <cell r="K232">
            <v>367.25</v>
          </cell>
          <cell r="L232">
            <v>40</v>
          </cell>
          <cell r="M232">
            <v>7118580.763881146</v>
          </cell>
          <cell r="N232">
            <v>756</v>
          </cell>
          <cell r="O232">
            <v>0.25</v>
          </cell>
          <cell r="P232">
            <v>0.25</v>
          </cell>
          <cell r="Q232">
            <v>1</v>
          </cell>
          <cell r="R232">
            <v>189</v>
          </cell>
          <cell r="S232">
            <v>40</v>
          </cell>
          <cell r="T232">
            <v>3663476.5537740956</v>
          </cell>
          <cell r="U232">
            <v>556.25</v>
          </cell>
          <cell r="V232">
            <v>10782057.317655241</v>
          </cell>
        </row>
        <row r="233">
          <cell r="A233" t="str">
            <v>REHABILITACION FUNCIONAL DE LA DEFICIENCIA-DISCAPACIDAD DEFINITIVA LEVE</v>
          </cell>
          <cell r="B233">
            <v>938660</v>
          </cell>
          <cell r="C233" t="str">
            <v>prevencion terciaria</v>
          </cell>
          <cell r="D233" t="str">
            <v>Terapeuta</v>
          </cell>
          <cell r="E233">
            <v>15998.625499747881</v>
          </cell>
          <cell r="G233">
            <v>1469</v>
          </cell>
          <cell r="H233">
            <v>0.1</v>
          </cell>
          <cell r="I233">
            <v>0.1</v>
          </cell>
          <cell r="J233">
            <v>1</v>
          </cell>
          <cell r="K233">
            <v>146.9</v>
          </cell>
          <cell r="M233">
            <v>2350198.0859129638</v>
          </cell>
          <cell r="N233">
            <v>756</v>
          </cell>
          <cell r="O233">
            <v>0.1</v>
          </cell>
          <cell r="P233">
            <v>0.1</v>
          </cell>
          <cell r="Q233">
            <v>1</v>
          </cell>
          <cell r="R233">
            <v>75.600000000000009</v>
          </cell>
          <cell r="T233">
            <v>1209496.0877809399</v>
          </cell>
          <cell r="U233">
            <v>222.5</v>
          </cell>
          <cell r="V233">
            <v>3559694.1736939037</v>
          </cell>
        </row>
        <row r="234">
          <cell r="A234" t="str">
            <v>REHABILITACION FUNCIONAL DE LA DEFICIENCIA-DISCAPACIDAD DEFINITIVA MODERADA</v>
          </cell>
          <cell r="B234">
            <v>938661</v>
          </cell>
          <cell r="C234" t="str">
            <v>prevencion terciaria</v>
          </cell>
          <cell r="D234" t="str">
            <v>Terapeuta</v>
          </cell>
          <cell r="E234">
            <v>15998.625499747881</v>
          </cell>
          <cell r="G234">
            <v>1469</v>
          </cell>
          <cell r="H234">
            <v>0.05</v>
          </cell>
          <cell r="I234">
            <v>0.05</v>
          </cell>
          <cell r="J234">
            <v>1</v>
          </cell>
          <cell r="K234">
            <v>73.45</v>
          </cell>
          <cell r="M234">
            <v>1175099.0429564819</v>
          </cell>
          <cell r="N234">
            <v>756</v>
          </cell>
          <cell r="O234">
            <v>0.05</v>
          </cell>
          <cell r="P234">
            <v>0.05</v>
          </cell>
          <cell r="Q234">
            <v>1</v>
          </cell>
          <cell r="R234">
            <v>37.800000000000004</v>
          </cell>
          <cell r="T234">
            <v>604748.04389046994</v>
          </cell>
          <cell r="U234">
            <v>111.25</v>
          </cell>
          <cell r="V234">
            <v>1779847.0868469519</v>
          </cell>
        </row>
        <row r="235">
          <cell r="A235" t="str">
            <v>REHABILITACION FUNCIONAL DE LA DEFICIENCIA-DISCAPACIDAD DEFINITIVA SEVERA</v>
          </cell>
          <cell r="B235">
            <v>938662</v>
          </cell>
          <cell r="C235" t="str">
            <v>prevencion terciaria</v>
          </cell>
          <cell r="D235" t="str">
            <v>Terapeuta</v>
          </cell>
          <cell r="E235">
            <v>15998.625499747881</v>
          </cell>
          <cell r="G235">
            <v>1469</v>
          </cell>
          <cell r="H235">
            <v>0.02</v>
          </cell>
          <cell r="I235">
            <v>0.02</v>
          </cell>
          <cell r="J235">
            <v>1</v>
          </cell>
          <cell r="K235">
            <v>29.38</v>
          </cell>
          <cell r="M235">
            <v>470039.61718259274</v>
          </cell>
          <cell r="N235">
            <v>756</v>
          </cell>
          <cell r="O235">
            <v>0.02</v>
          </cell>
          <cell r="P235">
            <v>0.02</v>
          </cell>
          <cell r="Q235">
            <v>1</v>
          </cell>
          <cell r="R235">
            <v>15.120000000000001</v>
          </cell>
          <cell r="T235">
            <v>241899.21755618797</v>
          </cell>
          <cell r="U235">
            <v>44.5</v>
          </cell>
          <cell r="V235">
            <v>711938.83473878074</v>
          </cell>
        </row>
        <row r="236">
          <cell r="A236" t="str">
            <v>VACUNACION CONTRA NEUMOCOCO</v>
          </cell>
          <cell r="B236">
            <v>993106</v>
          </cell>
          <cell r="C236" t="str">
            <v>Prevencion secundaria</v>
          </cell>
          <cell r="D236" t="str">
            <v>Vacunación</v>
          </cell>
          <cell r="E236">
            <v>250000</v>
          </cell>
          <cell r="F236" t="str">
            <v xml:space="preserve">previo a inicio de terapia biologica </v>
          </cell>
          <cell r="G236">
            <v>1469</v>
          </cell>
          <cell r="H236">
            <v>0.05</v>
          </cell>
          <cell r="I236">
            <v>0.05</v>
          </cell>
          <cell r="J236">
            <v>1</v>
          </cell>
          <cell r="K236">
            <v>73.45</v>
          </cell>
          <cell r="M236">
            <v>18362500</v>
          </cell>
          <cell r="N236">
            <v>756</v>
          </cell>
          <cell r="O236">
            <v>0.1</v>
          </cell>
          <cell r="P236">
            <v>0.1</v>
          </cell>
          <cell r="Q236">
            <v>1</v>
          </cell>
          <cell r="R236">
            <v>75.600000000000009</v>
          </cell>
          <cell r="T236">
            <v>18900000.000000004</v>
          </cell>
          <cell r="U236">
            <v>149.05000000000001</v>
          </cell>
          <cell r="V236">
            <v>37262500</v>
          </cell>
        </row>
        <row r="237">
          <cell r="A237" t="str">
            <v>VACUNACION CONTRA Hepatitis B</v>
          </cell>
          <cell r="B237">
            <v>993503</v>
          </cell>
          <cell r="C237" t="str">
            <v>Prevencion secundaria</v>
          </cell>
          <cell r="D237" t="str">
            <v>Vacunación</v>
          </cell>
          <cell r="E237">
            <v>250000</v>
          </cell>
          <cell r="G237">
            <v>1469</v>
          </cell>
          <cell r="H237">
            <v>0.05</v>
          </cell>
          <cell r="I237">
            <v>0.05</v>
          </cell>
          <cell r="J237">
            <v>1</v>
          </cell>
          <cell r="K237">
            <v>73.45</v>
          </cell>
          <cell r="M237">
            <v>18362500</v>
          </cell>
          <cell r="N237">
            <v>756</v>
          </cell>
          <cell r="O237">
            <v>0.1</v>
          </cell>
          <cell r="P237">
            <v>0.1</v>
          </cell>
          <cell r="Q237">
            <v>1</v>
          </cell>
          <cell r="R237">
            <v>75.600000000000009</v>
          </cell>
          <cell r="T237">
            <v>18900000.000000004</v>
          </cell>
          <cell r="U237">
            <v>149.05000000000001</v>
          </cell>
          <cell r="V237">
            <v>37262500</v>
          </cell>
        </row>
        <row r="238">
          <cell r="A238" t="str">
            <v>VACUNACION CONTRA INFLUENZA</v>
          </cell>
          <cell r="B238">
            <v>993510</v>
          </cell>
          <cell r="C238" t="str">
            <v>Prevencion secundaria</v>
          </cell>
          <cell r="D238" t="str">
            <v>Vacunación</v>
          </cell>
          <cell r="E238">
            <v>35000</v>
          </cell>
          <cell r="G238">
            <v>1469</v>
          </cell>
          <cell r="H238">
            <v>0.05</v>
          </cell>
          <cell r="I238">
            <v>0.05</v>
          </cell>
          <cell r="J238">
            <v>1</v>
          </cell>
          <cell r="K238">
            <v>73.45</v>
          </cell>
          <cell r="M238">
            <v>2570750</v>
          </cell>
          <cell r="N238">
            <v>756</v>
          </cell>
          <cell r="O238">
            <v>0.1</v>
          </cell>
          <cell r="P238">
            <v>0.1</v>
          </cell>
          <cell r="Q238">
            <v>1</v>
          </cell>
          <cell r="R238">
            <v>75.600000000000009</v>
          </cell>
          <cell r="T238">
            <v>2646000.0000000005</v>
          </cell>
          <cell r="U238">
            <v>149.05000000000001</v>
          </cell>
          <cell r="V238">
            <v>5216750</v>
          </cell>
        </row>
        <row r="239">
          <cell r="A239" t="str">
            <v>ELABORACION Y ADAPTACION DE APARATO ORTOPEDICO</v>
          </cell>
          <cell r="B239">
            <v>893107</v>
          </cell>
          <cell r="C239" t="str">
            <v>prevencion terciaria</v>
          </cell>
          <cell r="D239" t="str">
            <v>Insumos</v>
          </cell>
          <cell r="E239">
            <v>229180</v>
          </cell>
          <cell r="F239" t="str">
            <v>Se recomienda el uso de férulas para la muñeca durante el reposo, para el tratamiento de los pacientes con Artritis Reumatoide. Se recomienda el uso de plantillas semirígidas y de zapatos con profundidad adicional para el tratamiento de los pacientes con Artritis Reumatoide.</v>
          </cell>
          <cell r="G239">
            <v>1469</v>
          </cell>
          <cell r="H239">
            <v>0.1</v>
          </cell>
          <cell r="I239">
            <v>0.1</v>
          </cell>
          <cell r="J239">
            <v>1</v>
          </cell>
          <cell r="K239">
            <v>146.9</v>
          </cell>
          <cell r="M239">
            <v>33666542</v>
          </cell>
          <cell r="N239">
            <v>756</v>
          </cell>
          <cell r="O239">
            <v>0.1</v>
          </cell>
          <cell r="P239">
            <v>0.1</v>
          </cell>
          <cell r="Q239">
            <v>1</v>
          </cell>
          <cell r="R239">
            <v>75.600000000000009</v>
          </cell>
          <cell r="T239">
            <v>17326008.000000004</v>
          </cell>
          <cell r="U239">
            <v>222.5</v>
          </cell>
          <cell r="V239">
            <v>50992550</v>
          </cell>
        </row>
        <row r="240">
          <cell r="A240" t="str">
            <v>DESCOMPRESION DE NERVIO EN TUNEL DEL CARPO VIA ENDOSCOPICA</v>
          </cell>
          <cell r="B240">
            <v>44301</v>
          </cell>
          <cell r="C240" t="str">
            <v>prevencion terciaria</v>
          </cell>
          <cell r="D240" t="str">
            <v>Procedimientos</v>
          </cell>
          <cell r="E240">
            <v>432220</v>
          </cell>
          <cell r="G240">
            <v>1469</v>
          </cell>
          <cell r="H240">
            <v>1E-3</v>
          </cell>
          <cell r="I240">
            <v>1E-3</v>
          </cell>
          <cell r="J240">
            <v>1</v>
          </cell>
          <cell r="K240">
            <v>1.4690000000000001</v>
          </cell>
          <cell r="M240">
            <v>634931.18000000005</v>
          </cell>
          <cell r="N240">
            <v>756</v>
          </cell>
          <cell r="O240">
            <v>0.01</v>
          </cell>
          <cell r="P240">
            <v>0.01</v>
          </cell>
          <cell r="Q240">
            <v>1</v>
          </cell>
          <cell r="R240">
            <v>7.5600000000000005</v>
          </cell>
          <cell r="T240">
            <v>3267583.2</v>
          </cell>
          <cell r="U240">
            <v>9.0289999999999999</v>
          </cell>
          <cell r="V240">
            <v>3902514.3800000004</v>
          </cell>
        </row>
        <row r="241">
          <cell r="A241" t="str">
            <v>DESCOMPRESION DE NERVIO EN TUNEL DEL CARPO VIA ABIERTA</v>
          </cell>
          <cell r="B241">
            <v>44303</v>
          </cell>
          <cell r="C241" t="str">
            <v>prevencion terciaria</v>
          </cell>
          <cell r="D241" t="str">
            <v>Procedimientos</v>
          </cell>
          <cell r="E241">
            <v>484055</v>
          </cell>
          <cell r="G241">
            <v>1469</v>
          </cell>
          <cell r="H241">
            <v>0.05</v>
          </cell>
          <cell r="I241">
            <v>0.05</v>
          </cell>
          <cell r="J241">
            <v>1</v>
          </cell>
          <cell r="K241">
            <v>73.45</v>
          </cell>
          <cell r="M241">
            <v>35553839.75</v>
          </cell>
          <cell r="N241">
            <v>756</v>
          </cell>
          <cell r="O241">
            <v>0.1</v>
          </cell>
          <cell r="P241">
            <v>0.1</v>
          </cell>
          <cell r="Q241">
            <v>1</v>
          </cell>
          <cell r="R241">
            <v>75.600000000000009</v>
          </cell>
          <cell r="T241">
            <v>36594558.000000007</v>
          </cell>
          <cell r="U241">
            <v>149.05000000000001</v>
          </cell>
          <cell r="V241">
            <v>72148397.75</v>
          </cell>
        </row>
        <row r="242">
          <cell r="A242" t="str">
            <v>DESCOMPRESION DE NERVIO EN TUNEL DEL CARPO CON NEUROLISIS VIA ABIERTA</v>
          </cell>
          <cell r="B242">
            <v>44304</v>
          </cell>
          <cell r="C242" t="str">
            <v>prevencion terciaria</v>
          </cell>
          <cell r="D242" t="str">
            <v>Procedimientos</v>
          </cell>
          <cell r="E242">
            <v>484055</v>
          </cell>
          <cell r="G242">
            <v>1469</v>
          </cell>
          <cell r="H242">
            <v>0.05</v>
          </cell>
          <cell r="I242">
            <v>0.05</v>
          </cell>
          <cell r="J242">
            <v>1</v>
          </cell>
          <cell r="K242">
            <v>73.45</v>
          </cell>
          <cell r="M242">
            <v>35553839.75</v>
          </cell>
          <cell r="N242">
            <v>756</v>
          </cell>
          <cell r="O242">
            <v>0.1</v>
          </cell>
          <cell r="P242">
            <v>0.1</v>
          </cell>
          <cell r="Q242">
            <v>1</v>
          </cell>
          <cell r="R242">
            <v>75.600000000000009</v>
          </cell>
          <cell r="T242">
            <v>36594558.000000007</v>
          </cell>
          <cell r="U242">
            <v>149.05000000000001</v>
          </cell>
          <cell r="V242">
            <v>72148397.75</v>
          </cell>
        </row>
        <row r="243">
          <cell r="A243" t="str">
            <v>DESCOMPRESION DE NERVIO EN TUNEL DEL CARPO CON NEUROLISIS VIA ENDOSCOPICA</v>
          </cell>
          <cell r="B243">
            <v>44305</v>
          </cell>
          <cell r="C243" t="str">
            <v>prevencion terciaria</v>
          </cell>
          <cell r="D243" t="str">
            <v>Procedimientos</v>
          </cell>
          <cell r="E243">
            <v>872037</v>
          </cell>
          <cell r="G243">
            <v>1469</v>
          </cell>
          <cell r="H243">
            <v>1E-3</v>
          </cell>
          <cell r="I243">
            <v>1E-3</v>
          </cell>
          <cell r="J243">
            <v>1</v>
          </cell>
          <cell r="K243">
            <v>1.4690000000000001</v>
          </cell>
          <cell r="M243">
            <v>1281022.3530000001</v>
          </cell>
          <cell r="N243">
            <v>756</v>
          </cell>
          <cell r="O243">
            <v>0.01</v>
          </cell>
          <cell r="P243">
            <v>0.01</v>
          </cell>
          <cell r="Q243">
            <v>1</v>
          </cell>
          <cell r="R243">
            <v>7.5600000000000005</v>
          </cell>
          <cell r="T243">
            <v>6592599.7200000007</v>
          </cell>
          <cell r="U243">
            <v>9.0289999999999999</v>
          </cell>
          <cell r="V243">
            <v>7873622.0730000008</v>
          </cell>
        </row>
        <row r="244">
          <cell r="A244" t="str">
            <v>CORRECCION QUIRURGICA DE DEDO EN GATILLO [DEDO DE RESORTE]</v>
          </cell>
          <cell r="B244">
            <v>828404</v>
          </cell>
          <cell r="C244" t="str">
            <v>prevencion terciaria</v>
          </cell>
          <cell r="D244" t="str">
            <v>Procedimientos</v>
          </cell>
          <cell r="E244">
            <v>278175</v>
          </cell>
          <cell r="G244">
            <v>1469</v>
          </cell>
          <cell r="H244">
            <v>0.01</v>
          </cell>
          <cell r="I244">
            <v>0.01</v>
          </cell>
          <cell r="J244">
            <v>1</v>
          </cell>
          <cell r="K244">
            <v>14.69</v>
          </cell>
          <cell r="M244">
            <v>4086390.75</v>
          </cell>
          <cell r="N244">
            <v>756</v>
          </cell>
          <cell r="O244">
            <v>0.03</v>
          </cell>
          <cell r="P244">
            <v>0.03</v>
          </cell>
          <cell r="Q244">
            <v>1</v>
          </cell>
          <cell r="R244">
            <v>22.68</v>
          </cell>
          <cell r="T244">
            <v>6309009</v>
          </cell>
          <cell r="U244">
            <v>37.369999999999997</v>
          </cell>
          <cell r="V244">
            <v>10395399.75</v>
          </cell>
        </row>
        <row r="245">
          <cell r="A245" t="str">
            <v>CURACION DE LESION EN PIEL O TEJIDO CELULAR SUBCUTANEO SOD</v>
          </cell>
          <cell r="B245">
            <v>869500</v>
          </cell>
          <cell r="C245" t="str">
            <v>prevencion terciaria</v>
          </cell>
          <cell r="D245" t="str">
            <v>Atención domiciliaria</v>
          </cell>
          <cell r="E245">
            <v>61800</v>
          </cell>
          <cell r="G245">
            <v>1469</v>
          </cell>
          <cell r="H245">
            <v>0.03</v>
          </cell>
          <cell r="I245">
            <v>0.01</v>
          </cell>
          <cell r="J245">
            <v>3</v>
          </cell>
          <cell r="K245">
            <v>44.07</v>
          </cell>
          <cell r="M245">
            <v>2723526</v>
          </cell>
          <cell r="N245">
            <v>756</v>
          </cell>
          <cell r="O245">
            <v>0.03</v>
          </cell>
          <cell r="P245">
            <v>0.01</v>
          </cell>
          <cell r="Q245">
            <v>3</v>
          </cell>
          <cell r="R245">
            <v>22.68</v>
          </cell>
          <cell r="T245">
            <v>1401624</v>
          </cell>
          <cell r="U245">
            <v>66.75</v>
          </cell>
          <cell r="V245">
            <v>4125150</v>
          </cell>
        </row>
        <row r="246">
          <cell r="A246" t="str">
            <v>ATENCION (VISITA) DOMICILIARIA, POR MEDICINA GENERAL</v>
          </cell>
          <cell r="B246">
            <v>890101</v>
          </cell>
          <cell r="C246" t="str">
            <v>prevencion secundaria y terciaria</v>
          </cell>
          <cell r="D246" t="str">
            <v>Atención domiciliaria</v>
          </cell>
          <cell r="E246">
            <v>86045</v>
          </cell>
          <cell r="G246">
            <v>1469</v>
          </cell>
          <cell r="H246">
            <v>0.04</v>
          </cell>
          <cell r="I246">
            <v>0.02</v>
          </cell>
          <cell r="J246">
            <v>2</v>
          </cell>
          <cell r="K246">
            <v>58.76</v>
          </cell>
          <cell r="M246">
            <v>5056004.2</v>
          </cell>
          <cell r="N246">
            <v>756</v>
          </cell>
          <cell r="O246">
            <v>0.04</v>
          </cell>
          <cell r="P246">
            <v>0.02</v>
          </cell>
          <cell r="Q246">
            <v>2</v>
          </cell>
          <cell r="R246">
            <v>30.240000000000002</v>
          </cell>
          <cell r="T246">
            <v>2602000.8000000003</v>
          </cell>
          <cell r="U246">
            <v>89</v>
          </cell>
          <cell r="V246">
            <v>7658005</v>
          </cell>
        </row>
        <row r="247">
          <cell r="A247" t="str">
            <v>ATENCION (VISITA) DOMICILIARIA, POR ENFERMERIA</v>
          </cell>
          <cell r="B247">
            <v>890105</v>
          </cell>
          <cell r="C247" t="str">
            <v>prevencion secundaria y terciaria</v>
          </cell>
          <cell r="D247" t="str">
            <v>Atención domiciliaria</v>
          </cell>
          <cell r="E247">
            <v>230000</v>
          </cell>
          <cell r="G247">
            <v>1469</v>
          </cell>
          <cell r="H247">
            <v>0.04</v>
          </cell>
          <cell r="I247">
            <v>0.02</v>
          </cell>
          <cell r="J247">
            <v>2</v>
          </cell>
          <cell r="K247">
            <v>58.76</v>
          </cell>
          <cell r="M247">
            <v>13514800</v>
          </cell>
          <cell r="N247">
            <v>756</v>
          </cell>
          <cell r="O247">
            <v>0.04</v>
          </cell>
          <cell r="P247">
            <v>0.02</v>
          </cell>
          <cell r="Q247">
            <v>2</v>
          </cell>
          <cell r="R247">
            <v>30.240000000000002</v>
          </cell>
          <cell r="T247">
            <v>6955200</v>
          </cell>
          <cell r="U247">
            <v>89</v>
          </cell>
          <cell r="V247">
            <v>20470000</v>
          </cell>
        </row>
        <row r="248">
          <cell r="A248" t="str">
            <v>ATENCION (VISITA) DOMICILIARIA, POR FISIOTERAPIA</v>
          </cell>
          <cell r="B248">
            <v>890111</v>
          </cell>
          <cell r="C248" t="str">
            <v>prevencion secundaria y terciaria</v>
          </cell>
          <cell r="D248" t="str">
            <v>Atención domiciliaria</v>
          </cell>
          <cell r="E248">
            <v>50000</v>
          </cell>
          <cell r="G248">
            <v>1469</v>
          </cell>
          <cell r="H248">
            <v>0.06</v>
          </cell>
          <cell r="I248">
            <v>0.02</v>
          </cell>
          <cell r="J248">
            <v>3</v>
          </cell>
          <cell r="K248">
            <v>88.14</v>
          </cell>
          <cell r="M248">
            <v>4407000</v>
          </cell>
          <cell r="N248">
            <v>756</v>
          </cell>
          <cell r="O248">
            <v>0.06</v>
          </cell>
          <cell r="P248">
            <v>0.02</v>
          </cell>
          <cell r="Q248">
            <v>3</v>
          </cell>
          <cell r="R248">
            <v>45.36</v>
          </cell>
          <cell r="T248">
            <v>2268000</v>
          </cell>
          <cell r="U248">
            <v>133.5</v>
          </cell>
          <cell r="V248">
            <v>6675000</v>
          </cell>
        </row>
        <row r="249">
          <cell r="A249" t="str">
            <v>ATENCION (VISITA) DOMICILIARIA POR OTRO PROFESIONAL DE LA SALUD</v>
          </cell>
          <cell r="B249">
            <v>890116</v>
          </cell>
          <cell r="C249" t="str">
            <v>prevencion secundaria y terciaria</v>
          </cell>
          <cell r="D249" t="str">
            <v>Atención domiciliaria</v>
          </cell>
          <cell r="E249">
            <v>50000</v>
          </cell>
          <cell r="G249">
            <v>1469</v>
          </cell>
          <cell r="H249">
            <v>0.04</v>
          </cell>
          <cell r="I249">
            <v>0.02</v>
          </cell>
          <cell r="J249">
            <v>2</v>
          </cell>
          <cell r="K249">
            <v>58.76</v>
          </cell>
          <cell r="M249">
            <v>2938000</v>
          </cell>
          <cell r="N249">
            <v>756</v>
          </cell>
          <cell r="O249">
            <v>0.04</v>
          </cell>
          <cell r="P249">
            <v>0.02</v>
          </cell>
          <cell r="Q249">
            <v>2</v>
          </cell>
          <cell r="R249">
            <v>30.240000000000002</v>
          </cell>
          <cell r="T249">
            <v>1512000</v>
          </cell>
          <cell r="U249">
            <v>89</v>
          </cell>
          <cell r="V249">
            <v>4450000</v>
          </cell>
        </row>
        <row r="250">
          <cell r="A250" t="str">
            <v xml:space="preserve">COSTO TOTAL PARACLINICOS </v>
          </cell>
          <cell r="G250">
            <v>189501</v>
          </cell>
          <cell r="J250">
            <v>129</v>
          </cell>
          <cell r="K250">
            <v>13804.885924528291</v>
          </cell>
          <cell r="L250">
            <v>0</v>
          </cell>
          <cell r="M250">
            <v>671085590.5348593</v>
          </cell>
          <cell r="N250">
            <v>97524</v>
          </cell>
          <cell r="Q250">
            <v>129</v>
          </cell>
          <cell r="R250">
            <v>5597.5022550831791</v>
          </cell>
          <cell r="S250">
            <v>0</v>
          </cell>
          <cell r="T250">
            <v>707147160.12317026</v>
          </cell>
          <cell r="U250">
            <v>19402.388179611469</v>
          </cell>
          <cell r="V250">
            <v>1378232750.6580296</v>
          </cell>
        </row>
        <row r="253">
          <cell r="B253" t="str">
            <v>Bajo Riesgo</v>
          </cell>
          <cell r="E253" t="str">
            <v>Alto Riesgo</v>
          </cell>
        </row>
        <row r="254">
          <cell r="A254" t="str">
            <v>Total Artritis</v>
          </cell>
          <cell r="B254" t="str">
            <v>Consultas</v>
          </cell>
          <cell r="D254" t="str">
            <v>Ayudas Dx</v>
          </cell>
          <cell r="E254" t="str">
            <v>Consultas</v>
          </cell>
          <cell r="F254" t="str">
            <v>Ayudas Dx</v>
          </cell>
          <cell r="G254" t="str">
            <v>Bajo Riesgo</v>
          </cell>
          <cell r="H254" t="str">
            <v>Alto Riesgo</v>
          </cell>
          <cell r="I254" t="str">
            <v>Total generalaño</v>
          </cell>
        </row>
        <row r="255">
          <cell r="A255" t="str">
            <v>Linea de base</v>
          </cell>
          <cell r="B255">
            <v>551178527.71012652</v>
          </cell>
          <cell r="D255">
            <v>238856829.25</v>
          </cell>
          <cell r="E255">
            <v>1066086573.5032059</v>
          </cell>
          <cell r="F255">
            <v>103434207</v>
          </cell>
          <cell r="G255">
            <v>790035356.96012652</v>
          </cell>
          <cell r="H255">
            <v>1169520780.5032058</v>
          </cell>
          <cell r="I255">
            <v>1959556137.4633322</v>
          </cell>
        </row>
        <row r="256">
          <cell r="A256" t="str">
            <v>Complementarios</v>
          </cell>
          <cell r="B256">
            <v>252553646.35379329</v>
          </cell>
          <cell r="D256">
            <v>671085590.5348593</v>
          </cell>
          <cell r="E256">
            <v>185435701.19523045</v>
          </cell>
          <cell r="F256">
            <v>707147160.12317026</v>
          </cell>
          <cell r="G256">
            <v>923639236.88865256</v>
          </cell>
          <cell r="H256">
            <v>892582861.31840074</v>
          </cell>
          <cell r="I256">
            <v>1816222098.2070532</v>
          </cell>
        </row>
        <row r="257">
          <cell r="B257">
            <v>803732174.06391978</v>
          </cell>
          <cell r="D257">
            <v>909942419.7848593</v>
          </cell>
          <cell r="E257">
            <v>1251522274.6984363</v>
          </cell>
          <cell r="F257">
            <v>810581367.12317026</v>
          </cell>
          <cell r="G257">
            <v>1713674593.8487792</v>
          </cell>
          <cell r="H257">
            <v>2062103641.8216066</v>
          </cell>
          <cell r="I257">
            <v>3775778235.6703854</v>
          </cell>
        </row>
        <row r="259">
          <cell r="B259">
            <v>968228869</v>
          </cell>
          <cell r="C259">
            <v>1060568074</v>
          </cell>
          <cell r="E259">
            <v>1286316248</v>
          </cell>
          <cell r="F259">
            <v>1344747246</v>
          </cell>
        </row>
        <row r="260">
          <cell r="B260">
            <v>92339205</v>
          </cell>
          <cell r="E260">
            <v>58431048</v>
          </cell>
          <cell r="I260">
            <v>2405315320</v>
          </cell>
        </row>
      </sheetData>
      <sheetData sheetId="7">
        <row r="5">
          <cell r="A5" t="str">
            <v xml:space="preserve">Consulta de primera vez por especialista en reumatologia </v>
          </cell>
          <cell r="B5">
            <v>890288</v>
          </cell>
          <cell r="C5" t="str">
            <v>prevencion secundaria</v>
          </cell>
          <cell r="D5" t="str">
            <v>Reumatologo</v>
          </cell>
          <cell r="E5">
            <v>60000</v>
          </cell>
          <cell r="G5">
            <v>920</v>
          </cell>
          <cell r="H5">
            <v>0</v>
          </cell>
          <cell r="I5">
            <v>0.05</v>
          </cell>
          <cell r="K5">
            <v>0</v>
          </cell>
          <cell r="L5">
            <v>30</v>
          </cell>
          <cell r="M5">
            <v>0</v>
          </cell>
          <cell r="N5">
            <v>0</v>
          </cell>
          <cell r="O5">
            <v>0</v>
          </cell>
        </row>
        <row r="6">
          <cell r="A6" t="str">
            <v xml:space="preserve">Consulta de primera vez por especialista en reumatologia pediatrica </v>
          </cell>
          <cell r="B6">
            <v>890289</v>
          </cell>
          <cell r="C6" t="str">
            <v>prevencion secundaria</v>
          </cell>
          <cell r="D6" t="str">
            <v>Reumatologo pediatra</v>
          </cell>
          <cell r="E6">
            <v>60000</v>
          </cell>
          <cell r="G6">
            <v>920</v>
          </cell>
          <cell r="H6">
            <v>0</v>
          </cell>
          <cell r="I6">
            <v>0</v>
          </cell>
          <cell r="K6">
            <v>0</v>
          </cell>
          <cell r="L6">
            <v>30</v>
          </cell>
          <cell r="M6">
            <v>0</v>
          </cell>
          <cell r="N6">
            <v>0</v>
          </cell>
          <cell r="O6">
            <v>0</v>
          </cell>
        </row>
        <row r="7">
          <cell r="A7" t="str">
            <v>Consulta de primera vez por medicina general</v>
          </cell>
          <cell r="B7">
            <v>890201</v>
          </cell>
          <cell r="C7" t="str">
            <v>prevencion secundaria</v>
          </cell>
          <cell r="D7" t="str">
            <v xml:space="preserve">Medico General </v>
          </cell>
          <cell r="E7">
            <v>38235.4792147806</v>
          </cell>
          <cell r="G7">
            <v>920</v>
          </cell>
          <cell r="H7">
            <v>0.05</v>
          </cell>
          <cell r="I7">
            <v>0.05</v>
          </cell>
          <cell r="J7">
            <v>1</v>
          </cell>
          <cell r="K7">
            <v>46</v>
          </cell>
          <cell r="L7">
            <v>30</v>
          </cell>
          <cell r="M7">
            <v>879416.02193995379</v>
          </cell>
          <cell r="N7">
            <v>46</v>
          </cell>
          <cell r="O7">
            <v>879416.02193995379</v>
          </cell>
        </row>
        <row r="8">
          <cell r="A8" t="str">
            <v>Consulta de control o de seguimiento por medicina general</v>
          </cell>
          <cell r="B8">
            <v>890301</v>
          </cell>
          <cell r="C8" t="str">
            <v>prevencion secundaria</v>
          </cell>
          <cell r="D8" t="str">
            <v xml:space="preserve">Medico General </v>
          </cell>
          <cell r="E8">
            <v>38235.4792147806</v>
          </cell>
          <cell r="G8">
            <v>920</v>
          </cell>
          <cell r="H8">
            <v>3</v>
          </cell>
          <cell r="I8">
            <v>1</v>
          </cell>
          <cell r="J8">
            <v>3</v>
          </cell>
          <cell r="K8">
            <v>2760</v>
          </cell>
          <cell r="L8">
            <v>20</v>
          </cell>
          <cell r="M8">
            <v>35176640.877598152</v>
          </cell>
          <cell r="N8">
            <v>2760</v>
          </cell>
          <cell r="O8">
            <v>35176640.877598152</v>
          </cell>
        </row>
        <row r="9">
          <cell r="A9" t="str">
            <v>CONSULTA DE PRIMERA VEZ POR ENFERMERIA</v>
          </cell>
          <cell r="B9">
            <v>890205</v>
          </cell>
          <cell r="C9" t="str">
            <v>prevencion secundaria</v>
          </cell>
          <cell r="D9" t="str">
            <v>Enfermera</v>
          </cell>
          <cell r="E9">
            <v>20192.495292194588</v>
          </cell>
          <cell r="G9">
            <v>920</v>
          </cell>
          <cell r="H9">
            <v>0.4</v>
          </cell>
          <cell r="I9">
            <v>0.4</v>
          </cell>
          <cell r="J9">
            <v>1</v>
          </cell>
          <cell r="K9">
            <v>368</v>
          </cell>
          <cell r="L9">
            <v>30</v>
          </cell>
          <cell r="M9">
            <v>3715419.1337638041</v>
          </cell>
          <cell r="N9">
            <v>368</v>
          </cell>
          <cell r="O9">
            <v>3715419.1337638041</v>
          </cell>
        </row>
        <row r="10">
          <cell r="A10" t="str">
            <v>Consulta integral de control o de seguimiento por equipo interdisciplinario medico general, qf,ps (EMA)</v>
          </cell>
          <cell r="B10">
            <v>890315</v>
          </cell>
          <cell r="C10" t="str">
            <v>prevencion secundaria</v>
          </cell>
          <cell r="D10" t="str">
            <v>Staff</v>
          </cell>
          <cell r="E10">
            <v>150000</v>
          </cell>
          <cell r="F10" t="str">
            <v xml:space="preserve">equipo multidisciplinario de seguimiento y educacion </v>
          </cell>
          <cell r="G10">
            <v>920</v>
          </cell>
          <cell r="H10">
            <v>1</v>
          </cell>
          <cell r="I10">
            <v>1</v>
          </cell>
          <cell r="J10">
            <v>1</v>
          </cell>
          <cell r="K10">
            <v>920</v>
          </cell>
          <cell r="L10">
            <v>40</v>
          </cell>
          <cell r="M10">
            <v>92000000</v>
          </cell>
          <cell r="N10">
            <v>920</v>
          </cell>
          <cell r="O10">
            <v>92000000</v>
          </cell>
        </row>
        <row r="11">
          <cell r="A11" t="str">
            <v>Consulta de control o de seguimiento por especialista en reumatologia</v>
          </cell>
          <cell r="B11">
            <v>890388</v>
          </cell>
          <cell r="C11" t="str">
            <v>prevencion secundaria</v>
          </cell>
          <cell r="D11" t="str">
            <v>Reumatologo</v>
          </cell>
          <cell r="E11">
            <v>60000</v>
          </cell>
          <cell r="G11">
            <v>920</v>
          </cell>
          <cell r="H11">
            <v>4</v>
          </cell>
          <cell r="I11">
            <v>1</v>
          </cell>
          <cell r="J11">
            <v>4</v>
          </cell>
          <cell r="K11">
            <v>3680</v>
          </cell>
          <cell r="L11">
            <v>30</v>
          </cell>
          <cell r="M11">
            <v>110400000</v>
          </cell>
          <cell r="N11">
            <v>3680</v>
          </cell>
          <cell r="O11">
            <v>110400000</v>
          </cell>
        </row>
        <row r="12">
          <cell r="A12" t="str">
            <v>Consulta de control o de seguimiento por especialista en reumatologia pediatrica</v>
          </cell>
          <cell r="B12">
            <v>890389</v>
          </cell>
          <cell r="C12" t="str">
            <v>prevencion secundaria</v>
          </cell>
          <cell r="D12" t="str">
            <v>Reumatologo pediatra</v>
          </cell>
          <cell r="E12">
            <v>60000</v>
          </cell>
          <cell r="G12">
            <v>920</v>
          </cell>
          <cell r="H12">
            <v>0.60000000000000009</v>
          </cell>
          <cell r="I12">
            <v>0.1</v>
          </cell>
          <cell r="J12">
            <v>6</v>
          </cell>
          <cell r="K12">
            <v>552.00000000000011</v>
          </cell>
          <cell r="L12">
            <v>30</v>
          </cell>
          <cell r="M12">
            <v>16560000.000000004</v>
          </cell>
          <cell r="N12">
            <v>552.00000000000011</v>
          </cell>
          <cell r="O12">
            <v>16560000.000000004</v>
          </cell>
        </row>
        <row r="13">
          <cell r="A13" t="str">
            <v>Educacion individual en salud por quimico farmaceutico</v>
          </cell>
          <cell r="B13">
            <v>990211</v>
          </cell>
          <cell r="C13" t="str">
            <v>prevencion secundaria</v>
          </cell>
          <cell r="D13" t="str">
            <v>Quimico farmaceutico</v>
          </cell>
          <cell r="E13">
            <v>20357.84710131228</v>
          </cell>
          <cell r="F13" t="str">
            <v xml:space="preserve">equipo multidisciplinario de seguimiento y educacion </v>
          </cell>
          <cell r="G13">
            <v>920</v>
          </cell>
          <cell r="H13">
            <v>4</v>
          </cell>
          <cell r="I13">
            <v>1</v>
          </cell>
          <cell r="J13">
            <v>4</v>
          </cell>
          <cell r="K13">
            <v>3680</v>
          </cell>
          <cell r="L13">
            <v>20</v>
          </cell>
          <cell r="M13">
            <v>24972292.4442764</v>
          </cell>
          <cell r="N13">
            <v>3680</v>
          </cell>
          <cell r="O13">
            <v>24972292.4442764</v>
          </cell>
        </row>
        <row r="14">
          <cell r="A14" t="str">
            <v>Inyeccion  o infiltracion de sustancia terapeutica dentro de bursa sod (infiltraciones-artrocentesis)</v>
          </cell>
          <cell r="B14">
            <v>839600</v>
          </cell>
          <cell r="C14" t="str">
            <v>prevencion secundaria</v>
          </cell>
          <cell r="D14" t="str">
            <v>Procedimeintos menores</v>
          </cell>
          <cell r="E14">
            <v>685000</v>
          </cell>
          <cell r="G14">
            <v>920</v>
          </cell>
          <cell r="H14">
            <v>5.033881897386254E-2</v>
          </cell>
          <cell r="I14">
            <v>5.033881897386254E-2</v>
          </cell>
          <cell r="J14">
            <v>1</v>
          </cell>
          <cell r="K14">
            <v>46.311713455953537</v>
          </cell>
          <cell r="L14">
            <v>30</v>
          </cell>
          <cell r="M14">
            <v>15861761.858664086</v>
          </cell>
          <cell r="N14">
            <v>46.311713455953537</v>
          </cell>
          <cell r="O14">
            <v>15861761.858664086</v>
          </cell>
        </row>
        <row r="15">
          <cell r="A15" t="str">
            <v>Inyeccion o infiltracion de esteroide sod (terapia de rescate)</v>
          </cell>
          <cell r="B15">
            <v>992300</v>
          </cell>
          <cell r="C15" t="str">
            <v>prevencion terciaria</v>
          </cell>
          <cell r="D15" t="str">
            <v>Procedimeintos menores</v>
          </cell>
          <cell r="E15">
            <v>918526</v>
          </cell>
          <cell r="G15">
            <v>920</v>
          </cell>
          <cell r="H15">
            <v>0.15004840271055178</v>
          </cell>
          <cell r="I15">
            <v>0.15004840271055178</v>
          </cell>
          <cell r="J15">
            <v>1</v>
          </cell>
          <cell r="K15">
            <v>138.04453049370764</v>
          </cell>
          <cell r="L15">
            <v>60</v>
          </cell>
          <cell r="M15">
            <v>126797490.4162633</v>
          </cell>
          <cell r="N15">
            <v>138.04453049370764</v>
          </cell>
          <cell r="O15">
            <v>126797490.4162633</v>
          </cell>
        </row>
        <row r="16">
          <cell r="A16" t="str">
            <v>Inyeccion o infusion de otra sustancia terapeutica o profilactica (aplicación de medicamentos)</v>
          </cell>
          <cell r="B16">
            <v>992990</v>
          </cell>
          <cell r="C16" t="str">
            <v>prevencion secundaria</v>
          </cell>
          <cell r="D16" t="str">
            <v>Procedimeintos menores</v>
          </cell>
          <cell r="E16">
            <v>110000</v>
          </cell>
          <cell r="G16">
            <v>920</v>
          </cell>
          <cell r="H16">
            <v>1.2000000000000002</v>
          </cell>
          <cell r="I16">
            <v>0.1</v>
          </cell>
          <cell r="J16">
            <v>12</v>
          </cell>
          <cell r="K16">
            <v>1104.0000000000002</v>
          </cell>
          <cell r="L16">
            <v>120</v>
          </cell>
          <cell r="M16">
            <v>242880000.00000006</v>
          </cell>
          <cell r="N16">
            <v>1104.0000000000002</v>
          </cell>
          <cell r="O16">
            <v>242880000.00000006</v>
          </cell>
        </row>
        <row r="17">
          <cell r="A17" t="str">
            <v>Participacion en junta medica o equipo interdisciplinario por medicina especializada y caso paciente</v>
          </cell>
          <cell r="B17">
            <v>890502</v>
          </cell>
          <cell r="C17" t="str">
            <v>prevencion secundaria</v>
          </cell>
          <cell r="D17" t="str">
            <v>Junta médica</v>
          </cell>
          <cell r="E17">
            <v>300000</v>
          </cell>
          <cell r="G17">
            <v>920</v>
          </cell>
          <cell r="H17">
            <v>0.20038722168441434</v>
          </cell>
          <cell r="I17">
            <v>0.20038722168441434</v>
          </cell>
          <cell r="J17">
            <v>1</v>
          </cell>
          <cell r="K17">
            <v>184.35624394966118</v>
          </cell>
          <cell r="L17">
            <v>20</v>
          </cell>
          <cell r="M17">
            <v>18435624.394966118</v>
          </cell>
          <cell r="N17">
            <v>184.35624394966118</v>
          </cell>
          <cell r="O17">
            <v>18435624.394966118</v>
          </cell>
        </row>
        <row r="18">
          <cell r="A18" t="str">
            <v>Consulta de primera vez por especialista en medicina interna</v>
          </cell>
          <cell r="B18">
            <v>890366</v>
          </cell>
          <cell r="C18" t="str">
            <v>prevencion secundaria</v>
          </cell>
          <cell r="D18" t="str">
            <v>Internista</v>
          </cell>
          <cell r="E18">
            <v>81079.626334876535</v>
          </cell>
          <cell r="G18">
            <v>920</v>
          </cell>
          <cell r="H18">
            <v>0.05</v>
          </cell>
          <cell r="I18">
            <v>0.05</v>
          </cell>
          <cell r="J18">
            <v>1</v>
          </cell>
          <cell r="K18">
            <v>46</v>
          </cell>
          <cell r="L18">
            <v>20</v>
          </cell>
          <cell r="M18">
            <v>1243220.9371347735</v>
          </cell>
          <cell r="N18">
            <v>46</v>
          </cell>
          <cell r="O18">
            <v>1243220.9371347735</v>
          </cell>
        </row>
        <row r="19">
          <cell r="A19" t="str">
            <v>Consulta de control o de seguimiento por especialista en medicina interna</v>
          </cell>
          <cell r="B19">
            <v>890366</v>
          </cell>
          <cell r="C19" t="str">
            <v>prevencion secundaria</v>
          </cell>
          <cell r="D19" t="str">
            <v>Internista</v>
          </cell>
          <cell r="E19">
            <v>81079.626334876535</v>
          </cell>
          <cell r="G19">
            <v>920</v>
          </cell>
          <cell r="H19">
            <v>0.02</v>
          </cell>
          <cell r="I19">
            <v>0.02</v>
          </cell>
          <cell r="J19">
            <v>1</v>
          </cell>
          <cell r="K19">
            <v>18.400000000000002</v>
          </cell>
          <cell r="L19">
            <v>30</v>
          </cell>
          <cell r="M19">
            <v>745932.56228086422</v>
          </cell>
          <cell r="N19">
            <v>18.400000000000002</v>
          </cell>
          <cell r="O19">
            <v>745932.56228086422</v>
          </cell>
        </row>
        <row r="20">
          <cell r="A20" t="str">
            <v>Consulta de primera vez por especialista en nefrologia</v>
          </cell>
          <cell r="B20">
            <v>890268</v>
          </cell>
          <cell r="C20" t="str">
            <v>prevencion secundaria</v>
          </cell>
          <cell r="D20" t="str">
            <v>Nefrologo</v>
          </cell>
          <cell r="E20">
            <v>131196.94114214752</v>
          </cell>
          <cell r="F20" t="str">
            <v xml:space="preserve">control y seguimiento de nefritis lúpica </v>
          </cell>
          <cell r="G20">
            <v>920</v>
          </cell>
          <cell r="H20">
            <v>0.2</v>
          </cell>
          <cell r="I20">
            <v>0.2</v>
          </cell>
          <cell r="J20">
            <v>1</v>
          </cell>
          <cell r="K20">
            <v>184</v>
          </cell>
          <cell r="L20">
            <v>30</v>
          </cell>
          <cell r="M20">
            <v>12070118.585077573</v>
          </cell>
          <cell r="N20">
            <v>184</v>
          </cell>
          <cell r="O20">
            <v>12070118.585077573</v>
          </cell>
        </row>
        <row r="21">
          <cell r="A21" t="str">
            <v>Consulta de control o de seguimiento por especialista en nefrologia</v>
          </cell>
          <cell r="B21">
            <v>890368</v>
          </cell>
          <cell r="C21" t="str">
            <v>prevencion secundaria</v>
          </cell>
          <cell r="D21" t="str">
            <v>Nefrologo</v>
          </cell>
          <cell r="E21">
            <v>131196.94114214752</v>
          </cell>
          <cell r="G21">
            <v>920</v>
          </cell>
          <cell r="H21">
            <v>0.1</v>
          </cell>
          <cell r="I21">
            <v>0.1</v>
          </cell>
          <cell r="J21">
            <v>1</v>
          </cell>
          <cell r="K21">
            <v>92</v>
          </cell>
          <cell r="L21">
            <v>30</v>
          </cell>
          <cell r="M21">
            <v>6035059.2925387863</v>
          </cell>
          <cell r="N21">
            <v>92</v>
          </cell>
          <cell r="O21">
            <v>6035059.2925387863</v>
          </cell>
        </row>
        <row r="22">
          <cell r="A22" t="str">
            <v>terapia fisica integral</v>
          </cell>
          <cell r="B22">
            <v>931001</v>
          </cell>
          <cell r="C22" t="str">
            <v>prevencion secundaria y terciaria</v>
          </cell>
          <cell r="D22" t="str">
            <v>Terapeuta</v>
          </cell>
          <cell r="E22">
            <v>15998.625499747881</v>
          </cell>
          <cell r="G22">
            <v>920</v>
          </cell>
          <cell r="H22">
            <v>12</v>
          </cell>
          <cell r="I22">
            <v>1</v>
          </cell>
          <cell r="J22">
            <v>12</v>
          </cell>
          <cell r="K22">
            <v>11040</v>
          </cell>
          <cell r="L22">
            <v>20</v>
          </cell>
          <cell r="M22">
            <v>58874941.839072205</v>
          </cell>
          <cell r="N22">
            <v>11040</v>
          </cell>
          <cell r="O22">
            <v>58874941.839072205</v>
          </cell>
        </row>
        <row r="23">
          <cell r="A23" t="str">
            <v>terapia ocupacional integral</v>
          </cell>
          <cell r="B23">
            <v>938303</v>
          </cell>
          <cell r="C23" t="str">
            <v>prevencion terciaria</v>
          </cell>
          <cell r="D23" t="str">
            <v>Terapeuta</v>
          </cell>
          <cell r="E23">
            <v>15998.625499747881</v>
          </cell>
          <cell r="G23">
            <v>920</v>
          </cell>
          <cell r="H23">
            <v>6</v>
          </cell>
          <cell r="I23">
            <v>1</v>
          </cell>
          <cell r="J23">
            <v>6</v>
          </cell>
          <cell r="K23">
            <v>5520</v>
          </cell>
          <cell r="L23">
            <v>20</v>
          </cell>
          <cell r="M23">
            <v>29437470.919536103</v>
          </cell>
          <cell r="N23">
            <v>5520</v>
          </cell>
          <cell r="O23">
            <v>29437470.919536103</v>
          </cell>
        </row>
        <row r="24">
          <cell r="A24" t="str">
            <v xml:space="preserve">consulta de primera vez por nutricion y dietetica </v>
          </cell>
          <cell r="B24">
            <v>890206</v>
          </cell>
          <cell r="C24" t="str">
            <v>prevencion secundaria</v>
          </cell>
          <cell r="D24" t="str">
            <v>Nutricionista</v>
          </cell>
          <cell r="E24">
            <v>19351.810993759751</v>
          </cell>
          <cell r="F24" t="str">
            <v xml:space="preserve">se sugiere evitar el sobrepeso y el sedentarismo </v>
          </cell>
          <cell r="G24">
            <v>920</v>
          </cell>
          <cell r="H24">
            <v>0.4</v>
          </cell>
          <cell r="I24">
            <v>0.4</v>
          </cell>
          <cell r="J24">
            <v>1</v>
          </cell>
          <cell r="K24">
            <v>368</v>
          </cell>
          <cell r="L24">
            <v>30</v>
          </cell>
          <cell r="M24">
            <v>3560733.2228517942</v>
          </cell>
          <cell r="N24">
            <v>368</v>
          </cell>
          <cell r="O24">
            <v>3560733.2228517942</v>
          </cell>
        </row>
        <row r="25">
          <cell r="A25" t="str">
            <v xml:space="preserve">consulta de control o seguimiento por nutricion y dietetica </v>
          </cell>
          <cell r="B25">
            <v>890306</v>
          </cell>
          <cell r="C25" t="str">
            <v>prevencion secundaria</v>
          </cell>
          <cell r="D25" t="str">
            <v>Nutricionista</v>
          </cell>
          <cell r="E25">
            <v>19351.810993759751</v>
          </cell>
          <cell r="G25">
            <v>920</v>
          </cell>
          <cell r="H25">
            <v>0.4</v>
          </cell>
          <cell r="I25">
            <v>0.4</v>
          </cell>
          <cell r="J25">
            <v>1</v>
          </cell>
          <cell r="K25">
            <v>368</v>
          </cell>
          <cell r="L25">
            <v>30</v>
          </cell>
          <cell r="M25">
            <v>3560733.2228517942</v>
          </cell>
          <cell r="N25">
            <v>368</v>
          </cell>
          <cell r="O25">
            <v>3560733.2228517942</v>
          </cell>
        </row>
        <row r="26">
          <cell r="A26" t="str">
            <v>COSTO TOTAL CONSULTAS</v>
          </cell>
          <cell r="G26">
            <v>920</v>
          </cell>
          <cell r="H26">
            <v>309.9070667957406</v>
          </cell>
          <cell r="I26">
            <v>5.2526621490803489</v>
          </cell>
          <cell r="J26">
            <v>59</v>
          </cell>
          <cell r="K26">
            <v>31115.112487899321</v>
          </cell>
          <cell r="L26">
            <v>700</v>
          </cell>
          <cell r="M26">
            <v>803206855.72881567</v>
          </cell>
          <cell r="N26">
            <v>31115.112487899321</v>
          </cell>
          <cell r="O26">
            <v>803206855.72881567</v>
          </cell>
        </row>
        <row r="27">
          <cell r="A27" t="str">
            <v>Radiografia de torax (p.a. O a.p. Y lateral, decubito lateral, oblicuas o lateral)</v>
          </cell>
          <cell r="B27">
            <v>871121</v>
          </cell>
          <cell r="C27" t="str">
            <v>prevencion secundaria</v>
          </cell>
          <cell r="D27" t="str">
            <v>Imágenes</v>
          </cell>
          <cell r="E27">
            <v>19675</v>
          </cell>
          <cell r="G27">
            <v>920</v>
          </cell>
          <cell r="H27">
            <v>7.4999999999999997E-2</v>
          </cell>
          <cell r="I27">
            <v>0.15</v>
          </cell>
          <cell r="J27">
            <v>0.5</v>
          </cell>
          <cell r="K27">
            <v>69</v>
          </cell>
          <cell r="M27">
            <v>1357575</v>
          </cell>
          <cell r="N27">
            <v>69</v>
          </cell>
          <cell r="O27">
            <v>1357575</v>
          </cell>
        </row>
        <row r="28">
          <cell r="A28" t="str">
            <v>RADIOGRAFIA DE COLUMNA CERVICAL</v>
          </cell>
          <cell r="B28">
            <v>871010</v>
          </cell>
          <cell r="C28" t="str">
            <v>prevencion secundaria</v>
          </cell>
          <cell r="D28" t="str">
            <v>Imágenes</v>
          </cell>
          <cell r="E28">
            <v>22910</v>
          </cell>
          <cell r="G28">
            <v>920</v>
          </cell>
          <cell r="H28">
            <v>5.0000000000000001E-3</v>
          </cell>
          <cell r="I28">
            <v>5.0000000000000001E-3</v>
          </cell>
          <cell r="J28">
            <v>1</v>
          </cell>
          <cell r="K28">
            <v>4.6000000000000005</v>
          </cell>
          <cell r="M28">
            <v>105386.00000000001</v>
          </cell>
          <cell r="N28">
            <v>4.6000000000000005</v>
          </cell>
          <cell r="O28">
            <v>105386.00000000001</v>
          </cell>
        </row>
        <row r="29">
          <cell r="A29" t="str">
            <v>RADIOGRAFIA DE HOMBRO</v>
          </cell>
          <cell r="B29">
            <v>873204</v>
          </cell>
          <cell r="C29" t="str">
            <v>prevencion secundaria</v>
          </cell>
          <cell r="D29" t="str">
            <v>Imágenes</v>
          </cell>
          <cell r="E29">
            <v>18180</v>
          </cell>
          <cell r="G29">
            <v>920</v>
          </cell>
          <cell r="H29">
            <v>5.0000000000000001E-3</v>
          </cell>
          <cell r="I29">
            <v>5.0000000000000001E-3</v>
          </cell>
          <cell r="J29">
            <v>1</v>
          </cell>
          <cell r="K29">
            <v>4.6000000000000005</v>
          </cell>
          <cell r="M29">
            <v>83628.000000000015</v>
          </cell>
          <cell r="N29">
            <v>4.6000000000000005</v>
          </cell>
          <cell r="O29">
            <v>83628.000000000015</v>
          </cell>
        </row>
        <row r="30">
          <cell r="A30" t="str">
            <v>RADIOGRAFIA DE CODO</v>
          </cell>
          <cell r="B30">
            <v>873205</v>
          </cell>
          <cell r="C30" t="str">
            <v>prevencion secundaria</v>
          </cell>
          <cell r="D30" t="str">
            <v>Imágenes</v>
          </cell>
          <cell r="E30">
            <v>14030</v>
          </cell>
          <cell r="G30">
            <v>920</v>
          </cell>
          <cell r="H30">
            <v>5.0000000000000001E-3</v>
          </cell>
          <cell r="I30">
            <v>5.0000000000000001E-3</v>
          </cell>
          <cell r="J30">
            <v>1</v>
          </cell>
          <cell r="K30">
            <v>4.6000000000000005</v>
          </cell>
          <cell r="M30">
            <v>64538.000000000007</v>
          </cell>
          <cell r="N30">
            <v>4.6000000000000005</v>
          </cell>
          <cell r="O30">
            <v>64538.000000000007</v>
          </cell>
        </row>
        <row r="31">
          <cell r="A31" t="str">
            <v>Beta 2 glicoproteina i ig g semiautomatizado o automatizado</v>
          </cell>
          <cell r="B31">
            <v>906481</v>
          </cell>
          <cell r="C31" t="str">
            <v>prevencion secundaria</v>
          </cell>
          <cell r="D31" t="str">
            <v>Laboratorios</v>
          </cell>
          <cell r="E31">
            <v>38222</v>
          </cell>
          <cell r="F31"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31">
            <v>920</v>
          </cell>
          <cell r="H31">
            <v>0.15</v>
          </cell>
          <cell r="I31">
            <v>0.15</v>
          </cell>
          <cell r="J31">
            <v>1</v>
          </cell>
          <cell r="K31">
            <v>138</v>
          </cell>
          <cell r="M31">
            <v>5274636</v>
          </cell>
          <cell r="N31">
            <v>138</v>
          </cell>
          <cell r="O31">
            <v>5274636</v>
          </cell>
        </row>
        <row r="32">
          <cell r="A32" t="str">
            <v>Beta 2 glicoproteina i ig m semiautomatizado o automatizado</v>
          </cell>
          <cell r="B32">
            <v>906482</v>
          </cell>
          <cell r="C32" t="str">
            <v>prevencion secundaria</v>
          </cell>
          <cell r="D32" t="str">
            <v>Laboratorios</v>
          </cell>
          <cell r="E32">
            <v>38222</v>
          </cell>
          <cell r="G32">
            <v>920</v>
          </cell>
          <cell r="H32">
            <v>0.15</v>
          </cell>
          <cell r="I32">
            <v>0.15</v>
          </cell>
          <cell r="J32">
            <v>1</v>
          </cell>
          <cell r="K32">
            <v>138</v>
          </cell>
          <cell r="M32">
            <v>5274636</v>
          </cell>
          <cell r="N32">
            <v>138</v>
          </cell>
          <cell r="O32">
            <v>5274636</v>
          </cell>
        </row>
        <row r="33">
          <cell r="A33" t="str">
            <v>Cardiolipina anticuerpos ig g semiautomatizado o automatizado</v>
          </cell>
          <cell r="B33">
            <v>906408</v>
          </cell>
          <cell r="C33" t="str">
            <v>prevencion secundaria</v>
          </cell>
          <cell r="D33" t="str">
            <v>Laboratorios</v>
          </cell>
          <cell r="E33">
            <v>15462</v>
          </cell>
          <cell r="G33">
            <v>920</v>
          </cell>
          <cell r="H33">
            <v>0.15</v>
          </cell>
          <cell r="I33">
            <v>0.15</v>
          </cell>
          <cell r="J33">
            <v>1</v>
          </cell>
          <cell r="K33">
            <v>138</v>
          </cell>
          <cell r="M33">
            <v>2133756</v>
          </cell>
          <cell r="N33">
            <v>138</v>
          </cell>
          <cell r="O33">
            <v>2133756</v>
          </cell>
        </row>
        <row r="34">
          <cell r="A34" t="str">
            <v>Cardiolipina anticuerpos ig m semiautomatizado o automatizado</v>
          </cell>
          <cell r="B34">
            <v>906409</v>
          </cell>
          <cell r="C34" t="str">
            <v>prevencion secundaria</v>
          </cell>
          <cell r="D34" t="str">
            <v>Laboratorios</v>
          </cell>
          <cell r="E34">
            <v>15491</v>
          </cell>
          <cell r="G34">
            <v>920</v>
          </cell>
          <cell r="H34">
            <v>0.15</v>
          </cell>
          <cell r="I34">
            <v>0.15</v>
          </cell>
          <cell r="J34">
            <v>1</v>
          </cell>
          <cell r="K34">
            <v>138</v>
          </cell>
          <cell r="M34">
            <v>2137758</v>
          </cell>
          <cell r="N34">
            <v>138</v>
          </cell>
          <cell r="O34">
            <v>2137758</v>
          </cell>
        </row>
        <row r="35">
          <cell r="A35" t="str">
            <v>CENTROMERO ANTICUERPOS SEMIAUTOMATIZADO O AUTOMATIZADO</v>
          </cell>
          <cell r="B35">
            <v>906413</v>
          </cell>
          <cell r="C35" t="str">
            <v>prevencion secundaria</v>
          </cell>
          <cell r="D35" t="str">
            <v>Laboratorios</v>
          </cell>
          <cell r="E35">
            <v>47391</v>
          </cell>
          <cell r="G35">
            <v>920</v>
          </cell>
          <cell r="H35">
            <v>5.0000000000000001E-3</v>
          </cell>
          <cell r="I35">
            <v>5.0000000000000001E-3</v>
          </cell>
          <cell r="J35">
            <v>1</v>
          </cell>
          <cell r="K35">
            <v>4.6000000000000005</v>
          </cell>
          <cell r="M35">
            <v>217998.60000000003</v>
          </cell>
          <cell r="N35">
            <v>4.6000000000000005</v>
          </cell>
          <cell r="O35">
            <v>217998.60000000003</v>
          </cell>
        </row>
        <row r="36">
          <cell r="A36" t="str">
            <v>Prueba confirmatoria tiempo veneno de vibora de russell</v>
          </cell>
          <cell r="B36">
            <v>902005</v>
          </cell>
          <cell r="C36" t="str">
            <v>prevencion secundaria</v>
          </cell>
          <cell r="D36" t="str">
            <v>Laboratorios</v>
          </cell>
          <cell r="E36">
            <v>31790</v>
          </cell>
          <cell r="G36">
            <v>920</v>
          </cell>
          <cell r="H36">
            <v>0.15</v>
          </cell>
          <cell r="I36">
            <v>0.15</v>
          </cell>
          <cell r="J36">
            <v>1</v>
          </cell>
          <cell r="K36">
            <v>138</v>
          </cell>
          <cell r="M36">
            <v>4387020</v>
          </cell>
          <cell r="N36">
            <v>138</v>
          </cell>
          <cell r="O36">
            <v>4387020</v>
          </cell>
        </row>
        <row r="37">
          <cell r="A37" t="str">
            <v>Proteinas en orina de 24 horas</v>
          </cell>
          <cell r="B37">
            <v>903862</v>
          </cell>
          <cell r="C37" t="str">
            <v>prevencion secundaria</v>
          </cell>
          <cell r="D37" t="str">
            <v>Laboratorios</v>
          </cell>
          <cell r="E37">
            <v>4893</v>
          </cell>
          <cell r="F37" t="str">
            <v xml:space="preserve">se sugiere realizar sedimento urinario, creatinina serica, proteinas en orina de 24 horas, tanto al momento del dx de LES  y como seguimiento a la nefropatia lúpica </v>
          </cell>
          <cell r="G37">
            <v>920</v>
          </cell>
          <cell r="H37">
            <v>0.4</v>
          </cell>
          <cell r="I37">
            <v>0.4</v>
          </cell>
          <cell r="J37">
            <v>1</v>
          </cell>
          <cell r="K37">
            <v>368</v>
          </cell>
          <cell r="M37">
            <v>1800624</v>
          </cell>
          <cell r="N37">
            <v>368</v>
          </cell>
          <cell r="O37">
            <v>1800624</v>
          </cell>
        </row>
        <row r="38">
          <cell r="A38" t="str">
            <v>Adn cadena sencilla anticuerpos semiautomatizado o automatizado</v>
          </cell>
          <cell r="B38">
            <v>906404</v>
          </cell>
          <cell r="C38" t="str">
            <v>prevencion secundaria</v>
          </cell>
          <cell r="D38" t="str">
            <v>Laboratorios</v>
          </cell>
          <cell r="E38">
            <v>492887.32500000001</v>
          </cell>
          <cell r="F38" t="str">
            <v xml:space="preserve">se sugiere la determinacion precoz de anticuerpos antinucleares ( anti ADN, anti RO, anti La , anti sm, anti RNP) y antifosfolipido en individuos con sintomatologia sugestiva de LES, de cara a detectar formas tempranas y menos graves de la enfermedad </v>
          </cell>
          <cell r="G38">
            <v>920</v>
          </cell>
          <cell r="H38">
            <v>2</v>
          </cell>
          <cell r="I38">
            <v>1</v>
          </cell>
          <cell r="J38">
            <v>2</v>
          </cell>
          <cell r="K38">
            <v>1840</v>
          </cell>
          <cell r="M38">
            <v>906912678</v>
          </cell>
          <cell r="N38">
            <v>1840</v>
          </cell>
          <cell r="O38">
            <v>906912678</v>
          </cell>
        </row>
        <row r="39">
          <cell r="A39" t="str">
            <v>Anticuerpos antinucleares semiautomatizado</v>
          </cell>
          <cell r="B39">
            <v>906442</v>
          </cell>
          <cell r="C39" t="str">
            <v>prevencion secundaria</v>
          </cell>
          <cell r="D39" t="str">
            <v>Laboratorios</v>
          </cell>
          <cell r="E39">
            <v>9164</v>
          </cell>
          <cell r="G39">
            <v>920</v>
          </cell>
          <cell r="H39">
            <v>1</v>
          </cell>
          <cell r="I39">
            <v>1</v>
          </cell>
          <cell r="J39">
            <v>1</v>
          </cell>
          <cell r="K39">
            <v>920</v>
          </cell>
          <cell r="M39">
            <v>8430880</v>
          </cell>
          <cell r="N39">
            <v>920</v>
          </cell>
          <cell r="O39">
            <v>8430880</v>
          </cell>
        </row>
        <row r="40">
          <cell r="A40" t="str">
            <v>Anticuerpos nucleares extractables totales [ena] ss-a [ro] ss-b [la] rnp y sm semiautomatizado o automatizado</v>
          </cell>
          <cell r="B40">
            <v>906406</v>
          </cell>
          <cell r="C40" t="str">
            <v>prevencion secundaria</v>
          </cell>
          <cell r="D40" t="str">
            <v>Laboratorios</v>
          </cell>
          <cell r="E40">
            <v>43093</v>
          </cell>
          <cell r="G40">
            <v>920</v>
          </cell>
          <cell r="H40">
            <v>1</v>
          </cell>
          <cell r="I40">
            <v>1</v>
          </cell>
          <cell r="J40">
            <v>1</v>
          </cell>
          <cell r="K40">
            <v>920</v>
          </cell>
          <cell r="M40">
            <v>39645560</v>
          </cell>
          <cell r="N40">
            <v>920</v>
          </cell>
          <cell r="O40">
            <v>39645560</v>
          </cell>
        </row>
        <row r="41">
          <cell r="A41" t="str">
            <v>DNA n ANTICUERPOS SEMIAUTOMATIZADO O AUTOMATIZADO</v>
          </cell>
          <cell r="B41">
            <v>906417</v>
          </cell>
          <cell r="C41" t="str">
            <v>prevencion secundaria</v>
          </cell>
          <cell r="D41" t="str">
            <v>Laboratorios</v>
          </cell>
          <cell r="E41">
            <v>12760</v>
          </cell>
          <cell r="G41">
            <v>920</v>
          </cell>
          <cell r="H41">
            <v>0.04</v>
          </cell>
          <cell r="I41">
            <v>0.04</v>
          </cell>
          <cell r="J41">
            <v>1</v>
          </cell>
          <cell r="K41">
            <v>36.800000000000004</v>
          </cell>
          <cell r="M41">
            <v>469568.00000000006</v>
          </cell>
          <cell r="N41">
            <v>36.800000000000004</v>
          </cell>
          <cell r="O41">
            <v>469568.00000000006</v>
          </cell>
        </row>
        <row r="42">
          <cell r="A42" t="str">
            <v>DNA n ANTICUERPOS MANUAL</v>
          </cell>
          <cell r="B42">
            <v>906418</v>
          </cell>
          <cell r="C42" t="str">
            <v>prevencion secundaria</v>
          </cell>
          <cell r="D42" t="str">
            <v>Laboratorios</v>
          </cell>
          <cell r="E42">
            <v>12760</v>
          </cell>
          <cell r="G42">
            <v>920</v>
          </cell>
          <cell r="H42">
            <v>0.04</v>
          </cell>
          <cell r="I42">
            <v>0.04</v>
          </cell>
          <cell r="J42">
            <v>1</v>
          </cell>
          <cell r="K42">
            <v>36.800000000000004</v>
          </cell>
          <cell r="M42">
            <v>469568.00000000006</v>
          </cell>
          <cell r="N42">
            <v>36.800000000000004</v>
          </cell>
          <cell r="O42">
            <v>469568.00000000006</v>
          </cell>
        </row>
        <row r="43">
          <cell r="A43" t="str">
            <v>FOSFOLIPIDOS ANTICUERPOS Ig G SEMIAUTOMATIZADO O AUTOMATIZADO</v>
          </cell>
          <cell r="B43">
            <v>906422</v>
          </cell>
          <cell r="C43" t="str">
            <v>prevencion secundaria</v>
          </cell>
          <cell r="D43" t="str">
            <v>Laboratorios</v>
          </cell>
          <cell r="E43">
            <v>46463</v>
          </cell>
          <cell r="F43" t="str">
            <v xml:space="preserve">se sugiere la determinacion precoz de anticuerpos antinucleares ( anti ADN, anti RO, anti La , anti sm, anti RNP) y antifosfolipido en individuos con sintomatologia sugestiva de LES, de cara a detectar formas tempranas y menos graves de la enfermedad. Se recomienda la medicion de anti Ro y anti La en todas las mujeres con LES antes de planificar el embarazo o tan pronto se identifique un embarazo </v>
          </cell>
          <cell r="G43">
            <v>920</v>
          </cell>
          <cell r="H43">
            <v>0.01</v>
          </cell>
          <cell r="I43">
            <v>0.01</v>
          </cell>
          <cell r="J43">
            <v>1</v>
          </cell>
          <cell r="K43">
            <v>9.2000000000000011</v>
          </cell>
          <cell r="M43">
            <v>427459.60000000003</v>
          </cell>
          <cell r="N43">
            <v>9.2000000000000011</v>
          </cell>
          <cell r="O43">
            <v>427459.60000000003</v>
          </cell>
        </row>
        <row r="44">
          <cell r="A44" t="str">
            <v>FOSFOLIPIDOS ANTICUERPOS Ig M SEMIAUTOMATIZADO O AUTOMATIZADO</v>
          </cell>
          <cell r="B44">
            <v>906423</v>
          </cell>
          <cell r="C44" t="str">
            <v>prevencion secundaria</v>
          </cell>
          <cell r="D44" t="str">
            <v>Laboratorios</v>
          </cell>
          <cell r="E44">
            <v>46463</v>
          </cell>
          <cell r="G44">
            <v>920</v>
          </cell>
          <cell r="H44">
            <v>0.01</v>
          </cell>
          <cell r="I44">
            <v>0.01</v>
          </cell>
          <cell r="J44">
            <v>1</v>
          </cell>
          <cell r="K44">
            <v>9.2000000000000011</v>
          </cell>
          <cell r="M44">
            <v>427459.60000000003</v>
          </cell>
          <cell r="N44">
            <v>9.2000000000000011</v>
          </cell>
          <cell r="O44">
            <v>427459.60000000003</v>
          </cell>
        </row>
        <row r="45">
          <cell r="A45" t="str">
            <v>SSB [La] ANTICUERPOS Ig G SEMIAUTOMATIZADO O AUTOMATIZADO</v>
          </cell>
          <cell r="B45">
            <v>906430</v>
          </cell>
          <cell r="C45" t="str">
            <v>prevencion secundaria</v>
          </cell>
          <cell r="D45" t="str">
            <v>Laboratorios</v>
          </cell>
          <cell r="E45">
            <v>14611</v>
          </cell>
          <cell r="G45">
            <v>920</v>
          </cell>
          <cell r="H45">
            <v>0.01</v>
          </cell>
          <cell r="I45">
            <v>0.01</v>
          </cell>
          <cell r="J45">
            <v>1</v>
          </cell>
          <cell r="K45">
            <v>9.2000000000000011</v>
          </cell>
          <cell r="M45">
            <v>134421.20000000001</v>
          </cell>
          <cell r="N45">
            <v>9.2000000000000011</v>
          </cell>
          <cell r="O45">
            <v>134421.20000000001</v>
          </cell>
        </row>
        <row r="46">
          <cell r="A46" t="str">
            <v>SSA [Ro] ANTICUERPOS SEMIAUTOMATIZADO O AUTOMATIZADO</v>
          </cell>
          <cell r="B46">
            <v>906454</v>
          </cell>
          <cell r="C46" t="str">
            <v>prevencion secundaria</v>
          </cell>
          <cell r="D46" t="str">
            <v>Laboratorios</v>
          </cell>
          <cell r="E46">
            <v>14611</v>
          </cell>
          <cell r="G46">
            <v>920</v>
          </cell>
          <cell r="H46">
            <v>0.01</v>
          </cell>
          <cell r="I46">
            <v>0.01</v>
          </cell>
          <cell r="J46">
            <v>1</v>
          </cell>
          <cell r="K46">
            <v>9.2000000000000011</v>
          </cell>
          <cell r="M46">
            <v>134421.20000000001</v>
          </cell>
          <cell r="N46">
            <v>9.2000000000000011</v>
          </cell>
          <cell r="O46">
            <v>134421.20000000001</v>
          </cell>
        </row>
        <row r="47">
          <cell r="A47" t="str">
            <v>ESTUDIO DE COLORACION DE INMUNOFLUORESCENCIA EN CITOLOGIA DE LIQUIDO CORPORAL O SECRECION</v>
          </cell>
          <cell r="B47">
            <v>898014</v>
          </cell>
          <cell r="C47" t="str">
            <v>prevencion secundaria</v>
          </cell>
          <cell r="D47" t="str">
            <v>Laboratorios</v>
          </cell>
          <cell r="E47">
            <v>435768.12</v>
          </cell>
          <cell r="F47" t="str">
            <v xml:space="preserve">el metodo de eleccion para la deteccion de anticuerpos antinucleares en el proceso diagnostico del LES es la inmunofluorescencia indirecta por su elevada sensibilidad </v>
          </cell>
          <cell r="G47">
            <v>920</v>
          </cell>
          <cell r="H47">
            <v>1</v>
          </cell>
          <cell r="I47">
            <v>1</v>
          </cell>
          <cell r="J47">
            <v>1</v>
          </cell>
          <cell r="K47">
            <v>920</v>
          </cell>
          <cell r="M47">
            <v>400906670.39999998</v>
          </cell>
          <cell r="N47">
            <v>920</v>
          </cell>
        </row>
        <row r="48">
          <cell r="A48" t="str">
            <v>PM/SCL ANTICUERPOS SEMIAUTOMATIZADO O AUTOMATIZADO</v>
          </cell>
          <cell r="B48">
            <v>906447</v>
          </cell>
          <cell r="C48" t="str">
            <v>prevencion secundaria</v>
          </cell>
          <cell r="D48" t="str">
            <v>Laboratorios</v>
          </cell>
          <cell r="E48">
            <v>85424</v>
          </cell>
          <cell r="G48">
            <v>920</v>
          </cell>
          <cell r="H48">
            <v>5.0000000000000001E-3</v>
          </cell>
          <cell r="I48">
            <v>5.0000000000000001E-3</v>
          </cell>
          <cell r="J48">
            <v>1</v>
          </cell>
          <cell r="K48">
            <v>4.6000000000000005</v>
          </cell>
          <cell r="M48">
            <v>392950.4</v>
          </cell>
          <cell r="N48">
            <v>4.6000000000000005</v>
          </cell>
          <cell r="O48">
            <v>392950.4</v>
          </cell>
        </row>
        <row r="49">
          <cell r="A49" t="str">
            <v>Complemento serico c3 semiautomatizado</v>
          </cell>
          <cell r="B49">
            <v>906905</v>
          </cell>
          <cell r="C49" t="str">
            <v>prevencion secundaria</v>
          </cell>
          <cell r="D49" t="str">
            <v>Laboratorios</v>
          </cell>
          <cell r="E49">
            <v>12815</v>
          </cell>
          <cell r="F49" t="str">
            <v>se recomienda la evaluacion conjunta del titulo de anticuerpos anti ADN-dc y niveles de complemento c3 y c4 como apoyo para la evaluacion de la actividad</v>
          </cell>
          <cell r="G49">
            <v>920</v>
          </cell>
          <cell r="H49">
            <v>3</v>
          </cell>
          <cell r="I49">
            <v>1</v>
          </cell>
          <cell r="J49">
            <v>3</v>
          </cell>
          <cell r="K49">
            <v>2760</v>
          </cell>
          <cell r="M49">
            <v>35369400</v>
          </cell>
          <cell r="N49">
            <v>2760</v>
          </cell>
          <cell r="O49">
            <v>35369400</v>
          </cell>
        </row>
        <row r="50">
          <cell r="A50" t="str">
            <v>Complemento serico c4 semiautomatizado</v>
          </cell>
          <cell r="B50">
            <v>906907</v>
          </cell>
          <cell r="C50" t="str">
            <v>prevencion secundaria</v>
          </cell>
          <cell r="D50" t="str">
            <v>Laboratorios</v>
          </cell>
          <cell r="E50">
            <v>12815</v>
          </cell>
          <cell r="G50">
            <v>920</v>
          </cell>
          <cell r="H50">
            <v>3</v>
          </cell>
          <cell r="I50">
            <v>1</v>
          </cell>
          <cell r="J50">
            <v>3</v>
          </cell>
          <cell r="K50">
            <v>2760</v>
          </cell>
          <cell r="M50">
            <v>35369400</v>
          </cell>
          <cell r="N50">
            <v>2760</v>
          </cell>
          <cell r="O50">
            <v>35369400</v>
          </cell>
        </row>
        <row r="51">
          <cell r="A51" t="str">
            <v>COMPLEMENTO SERICO C3 AUTOMATIZADO</v>
          </cell>
          <cell r="B51">
            <v>906906</v>
          </cell>
          <cell r="C51" t="str">
            <v>prevencion secundaria</v>
          </cell>
          <cell r="D51" t="str">
            <v>Laboratorios</v>
          </cell>
          <cell r="E51">
            <v>12815</v>
          </cell>
          <cell r="G51">
            <v>920</v>
          </cell>
          <cell r="H51">
            <v>0.15</v>
          </cell>
          <cell r="I51">
            <v>0.15</v>
          </cell>
          <cell r="J51">
            <v>1</v>
          </cell>
          <cell r="K51">
            <v>138</v>
          </cell>
          <cell r="M51">
            <v>1768470</v>
          </cell>
          <cell r="N51">
            <v>138</v>
          </cell>
          <cell r="O51">
            <v>1768470</v>
          </cell>
        </row>
        <row r="52">
          <cell r="A52" t="str">
            <v>COMPLEMENTO SERICO C4 AUTOMATIZADO</v>
          </cell>
          <cell r="B52">
            <v>906908</v>
          </cell>
          <cell r="C52" t="str">
            <v>prevencion secundaria</v>
          </cell>
          <cell r="D52" t="str">
            <v>Laboratorios</v>
          </cell>
          <cell r="E52">
            <v>12815</v>
          </cell>
          <cell r="G52">
            <v>920</v>
          </cell>
          <cell r="H52">
            <v>0.15</v>
          </cell>
          <cell r="I52">
            <v>0.15</v>
          </cell>
          <cell r="J52">
            <v>1</v>
          </cell>
          <cell r="K52">
            <v>138</v>
          </cell>
          <cell r="M52">
            <v>1768470</v>
          </cell>
          <cell r="N52">
            <v>138</v>
          </cell>
          <cell r="O52">
            <v>1768470</v>
          </cell>
        </row>
        <row r="53">
          <cell r="A53" t="str">
            <v>Creatinina en suero u otros fluidos</v>
          </cell>
          <cell r="B53">
            <v>903895</v>
          </cell>
          <cell r="C53" t="str">
            <v>prevencion secundaria</v>
          </cell>
          <cell r="D53" t="str">
            <v>Laboratorios</v>
          </cell>
          <cell r="E53">
            <v>1485</v>
          </cell>
          <cell r="F53" t="str">
            <v xml:space="preserve">se sugiere realizar sedimento urinario, creatinina serica, proteinas en orina de 24 horas, tanto al momento del dx de LES  y como seguimiento a la nefropatia lúpica </v>
          </cell>
          <cell r="G53">
            <v>920</v>
          </cell>
          <cell r="H53">
            <v>4</v>
          </cell>
          <cell r="I53">
            <v>1</v>
          </cell>
          <cell r="J53">
            <v>4</v>
          </cell>
          <cell r="K53">
            <v>3680</v>
          </cell>
          <cell r="M53">
            <v>5464800</v>
          </cell>
          <cell r="N53">
            <v>3680</v>
          </cell>
          <cell r="O53">
            <v>5464800</v>
          </cell>
        </row>
        <row r="54">
          <cell r="A54" t="str">
            <v>Eritrosedimentacion [velocidad sedimentacion globular - vsg] automatizada</v>
          </cell>
          <cell r="B54">
            <v>902205</v>
          </cell>
          <cell r="C54" t="str">
            <v>prevencion secundaria</v>
          </cell>
          <cell r="D54" t="str">
            <v>Laboratorios</v>
          </cell>
          <cell r="E54">
            <v>2340</v>
          </cell>
          <cell r="G54">
            <v>920</v>
          </cell>
          <cell r="H54">
            <v>4</v>
          </cell>
          <cell r="I54">
            <v>1</v>
          </cell>
          <cell r="J54">
            <v>4</v>
          </cell>
          <cell r="K54">
            <v>3680</v>
          </cell>
          <cell r="M54">
            <v>8611200</v>
          </cell>
          <cell r="N54">
            <v>3680</v>
          </cell>
          <cell r="O54">
            <v>8611200</v>
          </cell>
        </row>
        <row r="55">
          <cell r="A55" t="str">
            <v>Hemograma iv (hemoglobina hematocrito recuento de eritrocitos indices eritrocitarios leucograma recuento de plaquetas indices plaquetarios y morfologia electronica e histograma) automatizado</v>
          </cell>
          <cell r="B55">
            <v>902210</v>
          </cell>
          <cell r="C55" t="str">
            <v>prevencion secundaria</v>
          </cell>
          <cell r="D55" t="str">
            <v>Laboratorios</v>
          </cell>
          <cell r="E55">
            <v>4236</v>
          </cell>
          <cell r="F55" t="str">
            <v>se sugiere realizar hemograma de forma rutinaria para valoracion la existencia de anemia, leucopenias, linfopenia y trombocitopenias, al momento del diagnostico y de seguimiento</v>
          </cell>
          <cell r="G55">
            <v>920</v>
          </cell>
          <cell r="H55">
            <v>4</v>
          </cell>
          <cell r="I55">
            <v>1</v>
          </cell>
          <cell r="J55">
            <v>4</v>
          </cell>
          <cell r="K55">
            <v>3680</v>
          </cell>
          <cell r="M55">
            <v>15588480</v>
          </cell>
          <cell r="N55">
            <v>3680</v>
          </cell>
          <cell r="O55">
            <v>15588480</v>
          </cell>
        </row>
        <row r="56">
          <cell r="A56" t="str">
            <v>Proteina c reactiva manual o semiautomatizado</v>
          </cell>
          <cell r="B56">
            <v>906914</v>
          </cell>
          <cell r="C56" t="str">
            <v>prevencion secundaria</v>
          </cell>
          <cell r="D56" t="str">
            <v>Laboratorios</v>
          </cell>
          <cell r="E56">
            <v>2331</v>
          </cell>
          <cell r="G56">
            <v>920</v>
          </cell>
          <cell r="H56">
            <v>4</v>
          </cell>
          <cell r="I56">
            <v>1</v>
          </cell>
          <cell r="J56">
            <v>4</v>
          </cell>
          <cell r="K56">
            <v>3680</v>
          </cell>
          <cell r="M56">
            <v>8578080</v>
          </cell>
          <cell r="N56">
            <v>3680</v>
          </cell>
          <cell r="O56">
            <v>8578080</v>
          </cell>
        </row>
        <row r="57">
          <cell r="A57" t="str">
            <v>Transaminasa glutamico oxalacetica [aspartato amino transferasa]</v>
          </cell>
          <cell r="B57">
            <v>903867</v>
          </cell>
          <cell r="C57" t="str">
            <v>prevencion secundaria</v>
          </cell>
          <cell r="D57" t="str">
            <v>Laboratorios</v>
          </cell>
          <cell r="E57">
            <v>2174</v>
          </cell>
          <cell r="F57" t="str">
            <v xml:space="preserve">monitoreo de toxicidad hepatica y hematologica de los inmunosupresores, realizar hlg y quimica hepatica </v>
          </cell>
          <cell r="G57">
            <v>920</v>
          </cell>
          <cell r="H57">
            <v>4</v>
          </cell>
          <cell r="I57">
            <v>1</v>
          </cell>
          <cell r="J57">
            <v>4</v>
          </cell>
          <cell r="K57">
            <v>3680</v>
          </cell>
          <cell r="M57">
            <v>8000320</v>
          </cell>
          <cell r="N57">
            <v>3680</v>
          </cell>
          <cell r="O57">
            <v>8000320</v>
          </cell>
        </row>
        <row r="58">
          <cell r="A58" t="str">
            <v>Transaminasa glutamico-piruvica [alanino amino transferasa]</v>
          </cell>
          <cell r="B58">
            <v>903866</v>
          </cell>
          <cell r="C58" t="str">
            <v>prevencion secundaria</v>
          </cell>
          <cell r="D58" t="str">
            <v>Laboratorios</v>
          </cell>
          <cell r="E58">
            <v>2174</v>
          </cell>
          <cell r="G58">
            <v>920</v>
          </cell>
          <cell r="H58">
            <v>4</v>
          </cell>
          <cell r="I58">
            <v>1</v>
          </cell>
          <cell r="J58">
            <v>4</v>
          </cell>
          <cell r="K58">
            <v>3680</v>
          </cell>
          <cell r="M58">
            <v>8000320</v>
          </cell>
          <cell r="N58">
            <v>3680</v>
          </cell>
          <cell r="O58">
            <v>8000320</v>
          </cell>
        </row>
        <row r="59">
          <cell r="A59" t="str">
            <v>Uroanalisis</v>
          </cell>
          <cell r="B59">
            <v>907106</v>
          </cell>
          <cell r="C59" t="str">
            <v>prevencion secundaria</v>
          </cell>
          <cell r="D59" t="str">
            <v>Laboratorios</v>
          </cell>
          <cell r="E59">
            <v>2895</v>
          </cell>
          <cell r="F59" t="str">
            <v>seguimiento a nefritis lupica y el riesgo de CA vesical con el uso de ciclofosfamida</v>
          </cell>
          <cell r="G59">
            <v>920</v>
          </cell>
          <cell r="H59">
            <v>4</v>
          </cell>
          <cell r="I59">
            <v>1</v>
          </cell>
          <cell r="J59">
            <v>4</v>
          </cell>
          <cell r="K59">
            <v>3680</v>
          </cell>
          <cell r="M59">
            <v>10653600</v>
          </cell>
          <cell r="N59">
            <v>3680</v>
          </cell>
          <cell r="O59">
            <v>10653600</v>
          </cell>
        </row>
        <row r="60">
          <cell r="A60" t="str">
            <v xml:space="preserve">COSTO TOTAL PARACLINICOS </v>
          </cell>
          <cell r="G60">
            <v>30360</v>
          </cell>
          <cell r="H60">
            <v>867.53291384317515</v>
          </cell>
          <cell r="I60">
            <v>14.829622458857695</v>
          </cell>
          <cell r="J60">
            <v>58.5</v>
          </cell>
          <cell r="K60">
            <v>37416.400000000001</v>
          </cell>
          <cell r="L60">
            <v>0</v>
          </cell>
          <cell r="M60">
            <v>1520361732.0000002</v>
          </cell>
          <cell r="N60">
            <v>37416.400000000001</v>
          </cell>
          <cell r="O60">
            <v>1520361732.0000002</v>
          </cell>
        </row>
        <row r="61">
          <cell r="A61" t="str">
            <v>COMPLEMENTARIOS</v>
          </cell>
          <cell r="H61">
            <v>0</v>
          </cell>
          <cell r="I61">
            <v>0</v>
          </cell>
          <cell r="N61">
            <v>0</v>
          </cell>
          <cell r="O61">
            <v>0</v>
          </cell>
        </row>
        <row r="62">
          <cell r="A62" t="str">
            <v>Consulta de primera vez por especialista en oftalmologia</v>
          </cell>
          <cell r="B62">
            <v>890376</v>
          </cell>
          <cell r="C62" t="str">
            <v>prevencion secundaria</v>
          </cell>
          <cell r="D62" t="str">
            <v>Oftalmologo</v>
          </cell>
          <cell r="E62">
            <v>205062.53101770161</v>
          </cell>
          <cell r="G62">
            <v>920</v>
          </cell>
          <cell r="H62">
            <v>1</v>
          </cell>
          <cell r="I62">
            <v>1</v>
          </cell>
          <cell r="J62">
            <v>1</v>
          </cell>
          <cell r="K62">
            <v>920</v>
          </cell>
          <cell r="L62">
            <v>30</v>
          </cell>
          <cell r="M62">
            <v>94328764.268142745</v>
          </cell>
          <cell r="N62">
            <v>920</v>
          </cell>
          <cell r="O62">
            <v>94328764.268142745</v>
          </cell>
        </row>
        <row r="63">
          <cell r="A63" t="str">
            <v>Consulta de control o de seguimiento por especialista en oftalmologia</v>
          </cell>
          <cell r="B63">
            <v>890376</v>
          </cell>
          <cell r="C63" t="str">
            <v>prevencion secundaria</v>
          </cell>
          <cell r="D63" t="str">
            <v>Oftalmologo</v>
          </cell>
          <cell r="E63">
            <v>205062.53101770161</v>
          </cell>
          <cell r="G63">
            <v>920</v>
          </cell>
          <cell r="H63">
            <v>0.4</v>
          </cell>
          <cell r="I63">
            <v>0.4</v>
          </cell>
          <cell r="J63">
            <v>1</v>
          </cell>
          <cell r="K63">
            <v>368</v>
          </cell>
          <cell r="L63">
            <v>30</v>
          </cell>
          <cell r="M63">
            <v>37731505.707257092</v>
          </cell>
          <cell r="N63">
            <v>368</v>
          </cell>
          <cell r="O63">
            <v>37731505.707257092</v>
          </cell>
        </row>
        <row r="64">
          <cell r="A64" t="str">
            <v>Consulta de primera vez por especialista en dermatologia</v>
          </cell>
          <cell r="B64">
            <v>890242</v>
          </cell>
          <cell r="C64" t="str">
            <v>prevencion secundaria</v>
          </cell>
          <cell r="D64" t="str">
            <v>Dermatologo</v>
          </cell>
          <cell r="E64">
            <v>120000</v>
          </cell>
          <cell r="G64">
            <v>920</v>
          </cell>
          <cell r="H64">
            <v>0.4</v>
          </cell>
          <cell r="I64">
            <v>0.4</v>
          </cell>
          <cell r="J64">
            <v>1</v>
          </cell>
          <cell r="K64">
            <v>368</v>
          </cell>
          <cell r="L64">
            <v>30</v>
          </cell>
          <cell r="M64">
            <v>22080000</v>
          </cell>
          <cell r="N64">
            <v>368</v>
          </cell>
          <cell r="O64">
            <v>22080000</v>
          </cell>
        </row>
        <row r="65">
          <cell r="A65" t="str">
            <v>Consulta de control o de seguimiento por especialista en dermatologia</v>
          </cell>
          <cell r="B65">
            <v>890342</v>
          </cell>
          <cell r="C65" t="str">
            <v>prevencion secundaria</v>
          </cell>
          <cell r="D65" t="str">
            <v>Dermatologo</v>
          </cell>
          <cell r="E65">
            <v>120000</v>
          </cell>
          <cell r="G65">
            <v>920</v>
          </cell>
          <cell r="H65">
            <v>0.2</v>
          </cell>
          <cell r="I65">
            <v>0.2</v>
          </cell>
          <cell r="J65">
            <v>1</v>
          </cell>
          <cell r="K65">
            <v>184</v>
          </cell>
          <cell r="L65">
            <v>30</v>
          </cell>
          <cell r="M65">
            <v>11040000</v>
          </cell>
          <cell r="N65">
            <v>184</v>
          </cell>
          <cell r="O65">
            <v>11040000</v>
          </cell>
        </row>
        <row r="66">
          <cell r="A66" t="str">
            <v>Consulta de primera vez por especialista en neurologia</v>
          </cell>
          <cell r="B66">
            <v>890274</v>
          </cell>
          <cell r="C66" t="str">
            <v>prevencion secundaria</v>
          </cell>
          <cell r="D66" t="str">
            <v>Neurologo</v>
          </cell>
          <cell r="E66">
            <v>135000</v>
          </cell>
          <cell r="G66">
            <v>920</v>
          </cell>
          <cell r="H66">
            <v>0.1</v>
          </cell>
          <cell r="I66">
            <v>0.1</v>
          </cell>
          <cell r="J66">
            <v>1</v>
          </cell>
          <cell r="K66">
            <v>92</v>
          </cell>
          <cell r="L66">
            <v>30</v>
          </cell>
          <cell r="M66">
            <v>6210000</v>
          </cell>
          <cell r="N66">
            <v>92</v>
          </cell>
          <cell r="O66">
            <v>6210000</v>
          </cell>
        </row>
        <row r="67">
          <cell r="A67" t="str">
            <v>Consulta de control o de seguimiento por especialista en neurologia</v>
          </cell>
          <cell r="B67">
            <v>890374</v>
          </cell>
          <cell r="C67" t="str">
            <v>prevencion secundaria</v>
          </cell>
          <cell r="D67" t="str">
            <v>Neurologo</v>
          </cell>
          <cell r="E67">
            <v>135000</v>
          </cell>
          <cell r="G67">
            <v>920</v>
          </cell>
          <cell r="H67">
            <v>0.02</v>
          </cell>
          <cell r="I67">
            <v>0.02</v>
          </cell>
          <cell r="J67">
            <v>1</v>
          </cell>
          <cell r="K67">
            <v>18.400000000000002</v>
          </cell>
          <cell r="L67">
            <v>30</v>
          </cell>
          <cell r="M67">
            <v>1242000.0000000002</v>
          </cell>
          <cell r="N67">
            <v>18.400000000000002</v>
          </cell>
          <cell r="O67">
            <v>1242000.0000000002</v>
          </cell>
        </row>
        <row r="68">
          <cell r="A68" t="str">
            <v>Consulta de control o de seguimiento por especialista en psiquiatria</v>
          </cell>
          <cell r="B68">
            <v>890284</v>
          </cell>
          <cell r="C68" t="str">
            <v>prevencion secundaria</v>
          </cell>
          <cell r="D68" t="str">
            <v>Psiquiatra</v>
          </cell>
          <cell r="E68">
            <v>70411.034485070253</v>
          </cell>
          <cell r="G68">
            <v>920</v>
          </cell>
          <cell r="H68">
            <v>0</v>
          </cell>
          <cell r="I68">
            <v>0.3</v>
          </cell>
          <cell r="K68">
            <v>0</v>
          </cell>
          <cell r="L68">
            <v>30</v>
          </cell>
          <cell r="M68">
            <v>0</v>
          </cell>
          <cell r="N68">
            <v>0</v>
          </cell>
          <cell r="O68">
            <v>0</v>
          </cell>
        </row>
        <row r="69">
          <cell r="A69" t="str">
            <v>Consulta de control o de seguimiento por especialista en psiquiatria</v>
          </cell>
          <cell r="B69">
            <v>890384</v>
          </cell>
          <cell r="C69" t="str">
            <v>prevencion secundaria</v>
          </cell>
          <cell r="D69" t="str">
            <v>Psiquiatra</v>
          </cell>
          <cell r="E69">
            <v>70411.034485070253</v>
          </cell>
          <cell r="G69">
            <v>920</v>
          </cell>
          <cell r="H69">
            <v>0.25</v>
          </cell>
          <cell r="I69">
            <v>0.25</v>
          </cell>
          <cell r="J69">
            <v>1</v>
          </cell>
          <cell r="K69">
            <v>230</v>
          </cell>
          <cell r="L69">
            <v>30</v>
          </cell>
          <cell r="M69">
            <v>8097268.9657830792</v>
          </cell>
          <cell r="N69">
            <v>230</v>
          </cell>
          <cell r="O69">
            <v>8097268.9657830792</v>
          </cell>
        </row>
        <row r="70">
          <cell r="A70" t="str">
            <v>Consulta de primera vez por especialista en medicina fisica y rehabilitacion</v>
          </cell>
          <cell r="B70">
            <v>890264</v>
          </cell>
          <cell r="C70" t="str">
            <v>prevencion secundaria</v>
          </cell>
          <cell r="D70" t="str">
            <v>Medico Fisiatra</v>
          </cell>
          <cell r="E70">
            <v>78314.42955200687</v>
          </cell>
          <cell r="G70">
            <v>920</v>
          </cell>
          <cell r="H70">
            <v>0.1</v>
          </cell>
          <cell r="I70">
            <v>0.1</v>
          </cell>
          <cell r="J70">
            <v>1</v>
          </cell>
          <cell r="K70">
            <v>92</v>
          </cell>
          <cell r="L70">
            <v>30</v>
          </cell>
          <cell r="M70">
            <v>3602463.759392316</v>
          </cell>
          <cell r="N70">
            <v>92</v>
          </cell>
          <cell r="O70">
            <v>3602463.759392316</v>
          </cell>
        </row>
        <row r="71">
          <cell r="A71" t="str">
            <v>Consulta de control o de seguimiento por especialista en medicina fisica y rehabilitacion</v>
          </cell>
          <cell r="B71">
            <v>890364</v>
          </cell>
          <cell r="C71" t="str">
            <v>prevencion secundaria</v>
          </cell>
          <cell r="D71" t="str">
            <v>Medico Fisiatra</v>
          </cell>
          <cell r="E71">
            <v>78314.42955200687</v>
          </cell>
          <cell r="G71">
            <v>920</v>
          </cell>
          <cell r="H71">
            <v>0.05</v>
          </cell>
          <cell r="I71">
            <v>0.05</v>
          </cell>
          <cell r="J71">
            <v>1</v>
          </cell>
          <cell r="K71">
            <v>46</v>
          </cell>
          <cell r="L71">
            <v>30</v>
          </cell>
          <cell r="M71">
            <v>1801231.879696158</v>
          </cell>
          <cell r="N71">
            <v>46</v>
          </cell>
          <cell r="O71">
            <v>1801231.879696158</v>
          </cell>
        </row>
        <row r="72">
          <cell r="A72" t="str">
            <v>Consulta de primera vez por especialista en ortopedia y traumatologia</v>
          </cell>
          <cell r="B72">
            <v>890280</v>
          </cell>
          <cell r="C72" t="str">
            <v>prevencion secundaria</v>
          </cell>
          <cell r="D72" t="str">
            <v>Ortopedista</v>
          </cell>
          <cell r="E72">
            <v>104493.91928569542</v>
          </cell>
          <cell r="G72">
            <v>920</v>
          </cell>
          <cell r="H72">
            <v>0.1</v>
          </cell>
          <cell r="I72">
            <v>0.1</v>
          </cell>
          <cell r="J72">
            <v>1</v>
          </cell>
          <cell r="K72">
            <v>92</v>
          </cell>
          <cell r="M72">
            <v>0</v>
          </cell>
          <cell r="N72">
            <v>92</v>
          </cell>
          <cell r="O72">
            <v>0</v>
          </cell>
        </row>
        <row r="73">
          <cell r="A73" t="str">
            <v>Consulta de control o de seguimiento por especialista en ortopedia y traumatologia</v>
          </cell>
          <cell r="B73">
            <v>890380</v>
          </cell>
          <cell r="C73" t="str">
            <v>prevencion secundaria</v>
          </cell>
          <cell r="D73" t="str">
            <v>Ortopedista</v>
          </cell>
          <cell r="E73">
            <v>104493.91928569542</v>
          </cell>
          <cell r="G73">
            <v>920</v>
          </cell>
          <cell r="H73">
            <v>0.03</v>
          </cell>
          <cell r="I73">
            <v>0.03</v>
          </cell>
          <cell r="J73">
            <v>1</v>
          </cell>
          <cell r="K73">
            <v>27.599999999999998</v>
          </cell>
          <cell r="L73">
            <v>30</v>
          </cell>
          <cell r="M73">
            <v>1442016.0861425966</v>
          </cell>
          <cell r="N73">
            <v>27.599999999999998</v>
          </cell>
          <cell r="O73">
            <v>1442016.0861425966</v>
          </cell>
        </row>
        <row r="74">
          <cell r="A74" t="str">
            <v>Consulta de primera vez por psicologia</v>
          </cell>
          <cell r="B74">
            <v>890208</v>
          </cell>
          <cell r="C74" t="str">
            <v>prevencion secundaria y terciaria</v>
          </cell>
          <cell r="D74" t="str">
            <v>Psicologo</v>
          </cell>
          <cell r="E74">
            <v>19383.47382949257</v>
          </cell>
          <cell r="F74" t="str">
            <v xml:space="preserve">se deberá ofrecer apoyo psicoeducativo a las personas con LES para mejorar el conocimiento y comprension de la enfermedad, reestructurar creencias, mejorar el afrontamiento y soporte social </v>
          </cell>
          <cell r="G74">
            <v>920</v>
          </cell>
          <cell r="H74">
            <v>1</v>
          </cell>
          <cell r="I74">
            <v>1</v>
          </cell>
          <cell r="J74">
            <v>1</v>
          </cell>
          <cell r="K74">
            <v>920</v>
          </cell>
          <cell r="L74">
            <v>30</v>
          </cell>
          <cell r="M74">
            <v>8916397.9615665823</v>
          </cell>
          <cell r="N74">
            <v>920</v>
          </cell>
          <cell r="O74">
            <v>8916397.9615665823</v>
          </cell>
        </row>
        <row r="75">
          <cell r="A75" t="str">
            <v>Consulta de control o de seguimiento por psicologia</v>
          </cell>
          <cell r="B75">
            <v>890308</v>
          </cell>
          <cell r="C75" t="str">
            <v>prevencion secundaria y terciaria</v>
          </cell>
          <cell r="D75" t="str">
            <v>Psicologo</v>
          </cell>
          <cell r="E75">
            <v>19383.47382949257</v>
          </cell>
          <cell r="G75">
            <v>920</v>
          </cell>
          <cell r="H75">
            <v>0.4</v>
          </cell>
          <cell r="I75">
            <v>0.4</v>
          </cell>
          <cell r="J75">
            <v>1</v>
          </cell>
          <cell r="K75">
            <v>368</v>
          </cell>
          <cell r="L75">
            <v>20</v>
          </cell>
          <cell r="M75">
            <v>2377706.1230844222</v>
          </cell>
          <cell r="N75">
            <v>368</v>
          </cell>
          <cell r="O75">
            <v>2377706.1230844222</v>
          </cell>
        </row>
        <row r="76">
          <cell r="A76" t="str">
            <v>CONSULTA DE PRIMERA VEZ POR TRABAJO SOCIAL</v>
          </cell>
          <cell r="B76">
            <v>890209</v>
          </cell>
          <cell r="C76" t="str">
            <v>prevencion secundaria y terciaria</v>
          </cell>
          <cell r="D76" t="str">
            <v>Trabajador Social</v>
          </cell>
          <cell r="E76">
            <v>19251.073363279964</v>
          </cell>
          <cell r="G76">
            <v>920</v>
          </cell>
          <cell r="H76">
            <v>0.4</v>
          </cell>
          <cell r="I76">
            <v>0.4</v>
          </cell>
          <cell r="J76">
            <v>1</v>
          </cell>
          <cell r="K76">
            <v>368</v>
          </cell>
          <cell r="L76">
            <v>30</v>
          </cell>
          <cell r="M76">
            <v>3542197.4988435134</v>
          </cell>
          <cell r="N76">
            <v>368</v>
          </cell>
          <cell r="O76">
            <v>3542197.4988435134</v>
          </cell>
        </row>
        <row r="77">
          <cell r="A77" t="str">
            <v>Consulta de primera vez por especialista en dolor y cuidados paliativos</v>
          </cell>
          <cell r="B77">
            <v>890343</v>
          </cell>
          <cell r="C77" t="str">
            <v>prevencion terciaria</v>
          </cell>
          <cell r="D77" t="str">
            <v>Paliativista</v>
          </cell>
          <cell r="E77">
            <v>150000</v>
          </cell>
          <cell r="F77" t="str">
            <v xml:space="preserve">se deberá ofrecer apoyo psicoeducativo a las personas con LES para mejorar el conocimiento y comprension de la enfermedad, reestructurar creencias, mejorar el afrontamiento y soporte social </v>
          </cell>
          <cell r="G77">
            <v>920</v>
          </cell>
          <cell r="H77">
            <v>0.05</v>
          </cell>
          <cell r="I77">
            <v>0.05</v>
          </cell>
          <cell r="J77">
            <v>1</v>
          </cell>
          <cell r="K77">
            <v>46</v>
          </cell>
          <cell r="L77">
            <v>40</v>
          </cell>
          <cell r="M77">
            <v>4600000</v>
          </cell>
          <cell r="N77">
            <v>46</v>
          </cell>
          <cell r="O77">
            <v>4600000</v>
          </cell>
        </row>
        <row r="78">
          <cell r="A78" t="str">
            <v>Consulta de control o de seguimiento por especialista en dolor y cuidados paliativos</v>
          </cell>
          <cell r="B78">
            <v>890343</v>
          </cell>
          <cell r="C78" t="str">
            <v>prevencion terciaria</v>
          </cell>
          <cell r="D78" t="str">
            <v>Paliativista</v>
          </cell>
          <cell r="E78">
            <v>150000</v>
          </cell>
          <cell r="G78">
            <v>920</v>
          </cell>
          <cell r="H78">
            <v>0.02</v>
          </cell>
          <cell r="I78">
            <v>0.02</v>
          </cell>
          <cell r="J78">
            <v>1</v>
          </cell>
          <cell r="K78">
            <v>18.400000000000002</v>
          </cell>
          <cell r="L78">
            <v>40</v>
          </cell>
          <cell r="M78">
            <v>1840000.0000000005</v>
          </cell>
          <cell r="N78">
            <v>18.400000000000002</v>
          </cell>
          <cell r="O78">
            <v>1840000.0000000005</v>
          </cell>
        </row>
        <row r="79">
          <cell r="A79" t="str">
            <v>Consulta de primera vez por especialista en neumologia</v>
          </cell>
          <cell r="B79">
            <v>890271</v>
          </cell>
          <cell r="C79" t="str">
            <v>prevencion secundaria</v>
          </cell>
          <cell r="D79" t="str">
            <v>Neumologo</v>
          </cell>
          <cell r="E79">
            <v>135077.84027616194</v>
          </cell>
          <cell r="G79">
            <v>920</v>
          </cell>
          <cell r="H79">
            <v>0.05</v>
          </cell>
          <cell r="I79">
            <v>0.05</v>
          </cell>
          <cell r="J79">
            <v>1</v>
          </cell>
          <cell r="K79">
            <v>46</v>
          </cell>
          <cell r="L79">
            <v>30</v>
          </cell>
          <cell r="M79">
            <v>3106790.3263517246</v>
          </cell>
          <cell r="N79">
            <v>46</v>
          </cell>
          <cell r="O79">
            <v>3106790.3263517246</v>
          </cell>
        </row>
        <row r="80">
          <cell r="A80" t="str">
            <v>Consulta de control o de seguimiento por especialista en neumologia</v>
          </cell>
          <cell r="B80">
            <v>890371</v>
          </cell>
          <cell r="C80" t="str">
            <v>prevencion secundaria</v>
          </cell>
          <cell r="D80" t="str">
            <v>Neumologo</v>
          </cell>
          <cell r="E80">
            <v>135077.84027616194</v>
          </cell>
          <cell r="G80">
            <v>920</v>
          </cell>
          <cell r="H80">
            <v>0.01</v>
          </cell>
          <cell r="I80">
            <v>0.01</v>
          </cell>
          <cell r="J80">
            <v>1</v>
          </cell>
          <cell r="K80">
            <v>9.2000000000000011</v>
          </cell>
          <cell r="L80">
            <v>30</v>
          </cell>
          <cell r="M80">
            <v>621358.06527034496</v>
          </cell>
          <cell r="N80">
            <v>9.2000000000000011</v>
          </cell>
          <cell r="O80">
            <v>621358.06527034496</v>
          </cell>
        </row>
        <row r="81">
          <cell r="A81" t="str">
            <v>Consulta de control o de seguimiento por especialista en hematologia</v>
          </cell>
          <cell r="B81">
            <v>890351</v>
          </cell>
          <cell r="C81" t="str">
            <v>prevencion secundaria</v>
          </cell>
          <cell r="D81" t="str">
            <v>Hematologo</v>
          </cell>
          <cell r="E81">
            <v>150000</v>
          </cell>
          <cell r="G81">
            <v>920</v>
          </cell>
          <cell r="H81">
            <v>0.15004840271055178</v>
          </cell>
          <cell r="I81">
            <v>0.15004840271055178</v>
          </cell>
          <cell r="J81">
            <v>1</v>
          </cell>
          <cell r="K81">
            <v>138.04453049370764</v>
          </cell>
          <cell r="L81">
            <v>30</v>
          </cell>
          <cell r="M81">
            <v>10353339.787028072</v>
          </cell>
          <cell r="N81">
            <v>138.04453049370764</v>
          </cell>
          <cell r="O81">
            <v>10353339.787028072</v>
          </cell>
        </row>
        <row r="82">
          <cell r="A82" t="str">
            <v>Consulta de control o de seguimiento por especialista en cardiologia</v>
          </cell>
          <cell r="B82">
            <v>890328</v>
          </cell>
          <cell r="C82" t="str">
            <v>prevencion secundaria</v>
          </cell>
          <cell r="D82" t="str">
            <v>Cardiologo</v>
          </cell>
          <cell r="E82">
            <v>131038.41738950636</v>
          </cell>
          <cell r="G82">
            <v>920</v>
          </cell>
          <cell r="H82">
            <v>9.9709583736689256E-2</v>
          </cell>
          <cell r="I82">
            <v>9.9709583736689256E-2</v>
          </cell>
          <cell r="J82">
            <v>1</v>
          </cell>
          <cell r="K82">
            <v>91.732817037754117</v>
          </cell>
          <cell r="L82">
            <v>30</v>
          </cell>
          <cell r="M82">
            <v>6010261.5836542221</v>
          </cell>
          <cell r="N82">
            <v>91.732817037754117</v>
          </cell>
          <cell r="O82">
            <v>6010261.5836542221</v>
          </cell>
        </row>
        <row r="83">
          <cell r="A83" t="str">
            <v>Consulta de control o de seguimiento por trabajo social</v>
          </cell>
          <cell r="B83">
            <v>890309</v>
          </cell>
          <cell r="C83" t="str">
            <v>prevencion secundaria y terciaria</v>
          </cell>
          <cell r="D83" t="str">
            <v>Trabajador Social</v>
          </cell>
          <cell r="E83">
            <v>19251.073363279964</v>
          </cell>
          <cell r="F83" t="str">
            <v xml:space="preserve">se deberá ofrecer apoyo psicoeducativo a las personas con LES para mejorar el conocimiento y comprension de la enfermedad, reestructurar creencias, mejorar el afrontamiento y soporte social </v>
          </cell>
          <cell r="G83">
            <v>920</v>
          </cell>
          <cell r="H83">
            <v>0.2</v>
          </cell>
          <cell r="I83">
            <v>0.2</v>
          </cell>
          <cell r="J83">
            <v>1</v>
          </cell>
          <cell r="K83">
            <v>184</v>
          </cell>
          <cell r="L83">
            <v>20</v>
          </cell>
          <cell r="M83">
            <v>1180732.4996145044</v>
          </cell>
          <cell r="N83">
            <v>184</v>
          </cell>
          <cell r="O83">
            <v>1180732.4996145044</v>
          </cell>
        </row>
        <row r="84">
          <cell r="A84" t="str">
            <v>COSTO TOTAL CONSULTAS</v>
          </cell>
          <cell r="H84">
            <v>0</v>
          </cell>
          <cell r="K84">
            <v>4627.3773475314611</v>
          </cell>
          <cell r="M84">
            <v>230124034.51182741</v>
          </cell>
          <cell r="N84">
            <v>4627.3773475314611</v>
          </cell>
          <cell r="O84">
            <v>230124034.51182741</v>
          </cell>
        </row>
        <row r="85">
          <cell r="A85" t="str">
            <v>Radiografia de columna dorsolumbar</v>
          </cell>
          <cell r="B85">
            <v>871030</v>
          </cell>
          <cell r="C85" t="str">
            <v>prevencion secundaria</v>
          </cell>
          <cell r="D85" t="str">
            <v>Imágenes</v>
          </cell>
          <cell r="E85">
            <v>23545</v>
          </cell>
          <cell r="G85">
            <v>920</v>
          </cell>
          <cell r="H85">
            <v>0.05</v>
          </cell>
          <cell r="I85">
            <v>0.05</v>
          </cell>
          <cell r="J85">
            <v>1</v>
          </cell>
          <cell r="K85">
            <v>46</v>
          </cell>
          <cell r="M85">
            <v>1083070</v>
          </cell>
          <cell r="N85">
            <v>46</v>
          </cell>
          <cell r="O85">
            <v>1083070</v>
          </cell>
        </row>
        <row r="86">
          <cell r="A86" t="str">
            <v>RADIOGRAFIA DE COLUMNA LUMBOSACRA</v>
          </cell>
          <cell r="B86">
            <v>871040</v>
          </cell>
          <cell r="C86" t="str">
            <v>prevencion secundaria</v>
          </cell>
          <cell r="D86" t="str">
            <v>Imágenes</v>
          </cell>
          <cell r="E86">
            <v>27945</v>
          </cell>
          <cell r="G86">
            <v>920</v>
          </cell>
          <cell r="H86">
            <v>0.05</v>
          </cell>
          <cell r="I86">
            <v>0.05</v>
          </cell>
          <cell r="J86">
            <v>1</v>
          </cell>
          <cell r="K86">
            <v>46</v>
          </cell>
          <cell r="M86">
            <v>1285470</v>
          </cell>
          <cell r="N86">
            <v>46</v>
          </cell>
          <cell r="O86">
            <v>1285470</v>
          </cell>
        </row>
        <row r="87">
          <cell r="A87" t="str">
            <v>Osteodensitometria por absorcion dual</v>
          </cell>
          <cell r="B87">
            <v>886012</v>
          </cell>
          <cell r="C87" t="str">
            <v>prevencion secundaria</v>
          </cell>
          <cell r="D87" t="str">
            <v>Imágenes</v>
          </cell>
          <cell r="E87">
            <v>58000</v>
          </cell>
          <cell r="G87">
            <v>920</v>
          </cell>
          <cell r="H87">
            <v>0.5</v>
          </cell>
          <cell r="I87">
            <v>0.5</v>
          </cell>
          <cell r="J87">
            <v>1</v>
          </cell>
          <cell r="K87">
            <v>460</v>
          </cell>
          <cell r="M87">
            <v>26680000</v>
          </cell>
          <cell r="N87">
            <v>460</v>
          </cell>
          <cell r="O87">
            <v>26680000</v>
          </cell>
        </row>
        <row r="88">
          <cell r="A88" t="str">
            <v>Electromiografia en cada extremidad (uno o mas musculos)</v>
          </cell>
          <cell r="B88">
            <v>930860</v>
          </cell>
          <cell r="C88" t="str">
            <v>prevencion secundaria</v>
          </cell>
          <cell r="D88" t="str">
            <v>Imágenes</v>
          </cell>
          <cell r="E88">
            <v>64170</v>
          </cell>
          <cell r="G88">
            <v>920</v>
          </cell>
          <cell r="H88">
            <v>0.1</v>
          </cell>
          <cell r="I88">
            <v>0.1</v>
          </cell>
          <cell r="J88">
            <v>1</v>
          </cell>
          <cell r="K88">
            <v>92</v>
          </cell>
          <cell r="M88">
            <v>5903640</v>
          </cell>
          <cell r="N88">
            <v>92</v>
          </cell>
          <cell r="O88">
            <v>5903640</v>
          </cell>
        </row>
        <row r="89">
          <cell r="A89" t="str">
            <v>Ecocardiograma transtoracico</v>
          </cell>
          <cell r="B89">
            <v>881202</v>
          </cell>
          <cell r="C89" t="str">
            <v>prevencion secundaria</v>
          </cell>
          <cell r="D89" t="str">
            <v>Imágenes</v>
          </cell>
          <cell r="E89">
            <v>157605</v>
          </cell>
          <cell r="G89">
            <v>920</v>
          </cell>
          <cell r="H89">
            <v>0.1</v>
          </cell>
          <cell r="I89">
            <v>0.1</v>
          </cell>
          <cell r="J89">
            <v>1</v>
          </cell>
          <cell r="K89">
            <v>92</v>
          </cell>
          <cell r="M89">
            <v>14499660</v>
          </cell>
          <cell r="N89">
            <v>92</v>
          </cell>
          <cell r="O89">
            <v>14499660</v>
          </cell>
        </row>
        <row r="90">
          <cell r="A90" t="str">
            <v>Tomografia computada de torax</v>
          </cell>
          <cell r="B90">
            <v>879301</v>
          </cell>
          <cell r="C90" t="str">
            <v>prevencion secundaria</v>
          </cell>
          <cell r="D90" t="str">
            <v>Imágenes</v>
          </cell>
          <cell r="E90">
            <v>96180</v>
          </cell>
          <cell r="G90">
            <v>920</v>
          </cell>
          <cell r="H90">
            <v>9.9709583736689256E-2</v>
          </cell>
          <cell r="I90">
            <v>9.9709583736689256E-2</v>
          </cell>
          <cell r="J90">
            <v>1</v>
          </cell>
          <cell r="K90">
            <v>91.732817037754117</v>
          </cell>
          <cell r="M90">
            <v>8822862.3426911905</v>
          </cell>
          <cell r="N90">
            <v>91.732817037754117</v>
          </cell>
          <cell r="O90">
            <v>8822862.3426911905</v>
          </cell>
        </row>
        <row r="91">
          <cell r="A91" t="str">
            <v>RADIOGRAFIA DE CADERA O ARTICULACION COXO-FEMORAL (AP, LATERAL)</v>
          </cell>
          <cell r="B91">
            <v>873411</v>
          </cell>
          <cell r="C91" t="str">
            <v>prevencion secundaria</v>
          </cell>
          <cell r="D91" t="str">
            <v>Imágenes</v>
          </cell>
          <cell r="E91">
            <v>17310</v>
          </cell>
          <cell r="G91">
            <v>920</v>
          </cell>
          <cell r="H91">
            <v>5.0000000000000001E-3</v>
          </cell>
          <cell r="I91">
            <v>5.0000000000000001E-3</v>
          </cell>
          <cell r="J91">
            <v>1</v>
          </cell>
          <cell r="K91">
            <v>4.6000000000000005</v>
          </cell>
          <cell r="M91">
            <v>79626.000000000015</v>
          </cell>
          <cell r="N91">
            <v>4.6000000000000005</v>
          </cell>
          <cell r="O91">
            <v>79626.000000000015</v>
          </cell>
        </row>
        <row r="92">
          <cell r="A92" t="str">
            <v>RADIOGRAFIA DE CADERA COMPARATIVA</v>
          </cell>
          <cell r="B92">
            <v>873412</v>
          </cell>
          <cell r="C92" t="str">
            <v>prevencion secundaria</v>
          </cell>
          <cell r="D92" t="str">
            <v>Imágenes</v>
          </cell>
          <cell r="E92">
            <v>8440</v>
          </cell>
          <cell r="G92">
            <v>920</v>
          </cell>
          <cell r="H92">
            <v>0.03</v>
          </cell>
          <cell r="I92">
            <v>0.03</v>
          </cell>
          <cell r="J92">
            <v>1</v>
          </cell>
          <cell r="K92">
            <v>27.599999999999998</v>
          </cell>
          <cell r="M92">
            <v>232943.99999999997</v>
          </cell>
          <cell r="N92">
            <v>27.599999999999998</v>
          </cell>
          <cell r="O92">
            <v>232943.99999999997</v>
          </cell>
        </row>
        <row r="93">
          <cell r="A93" t="str">
            <v>RADIOGRAFIA DE RODILLAS COMPARATIVAS POSICION VERTICAL (UNICAMENTE VISTA ANTEROPOSTERIOR)</v>
          </cell>
          <cell r="B93">
            <v>873422</v>
          </cell>
          <cell r="C93" t="str">
            <v>prevencion secundaria</v>
          </cell>
          <cell r="D93" t="str">
            <v>Imágenes</v>
          </cell>
          <cell r="E93">
            <v>8440</v>
          </cell>
          <cell r="G93">
            <v>920</v>
          </cell>
          <cell r="H93">
            <v>0.05</v>
          </cell>
          <cell r="I93">
            <v>0.05</v>
          </cell>
          <cell r="J93">
            <v>1</v>
          </cell>
          <cell r="K93">
            <v>46</v>
          </cell>
          <cell r="M93">
            <v>388240</v>
          </cell>
          <cell r="N93">
            <v>46</v>
          </cell>
          <cell r="O93">
            <v>388240</v>
          </cell>
        </row>
        <row r="94">
          <cell r="A94" t="str">
            <v>RADIOGRAFIA DE TOBILLO (AP, LATERAL Y ROTACION INTERNA)</v>
          </cell>
          <cell r="B94">
            <v>873431</v>
          </cell>
          <cell r="C94" t="str">
            <v>prevencion secundaria</v>
          </cell>
          <cell r="D94" t="str">
            <v>Imágenes</v>
          </cell>
          <cell r="E94">
            <v>14030</v>
          </cell>
          <cell r="G94">
            <v>920</v>
          </cell>
          <cell r="H94">
            <v>0.01</v>
          </cell>
          <cell r="I94">
            <v>0.01</v>
          </cell>
          <cell r="J94">
            <v>1</v>
          </cell>
          <cell r="K94">
            <v>9.2000000000000011</v>
          </cell>
          <cell r="M94">
            <v>129076.00000000001</v>
          </cell>
          <cell r="N94">
            <v>9.2000000000000011</v>
          </cell>
          <cell r="O94">
            <v>129076.00000000001</v>
          </cell>
        </row>
        <row r="95">
          <cell r="A95" t="str">
            <v>ECOGRAFIA DE TEJIDOS BLANDOS EN LAS EXTREMIDADES SUPERIORES CON TRANSDUCTOR DE 7 MHZ O MAS</v>
          </cell>
          <cell r="B95">
            <v>881601</v>
          </cell>
          <cell r="C95" t="str">
            <v>prevencion secundaria</v>
          </cell>
          <cell r="D95" t="str">
            <v>Imágenes</v>
          </cell>
          <cell r="E95">
            <v>28750</v>
          </cell>
          <cell r="G95">
            <v>920</v>
          </cell>
          <cell r="H95">
            <v>5.0000000000000001E-3</v>
          </cell>
          <cell r="I95">
            <v>5.0000000000000001E-3</v>
          </cell>
          <cell r="J95">
            <v>1</v>
          </cell>
          <cell r="K95">
            <v>4.6000000000000005</v>
          </cell>
          <cell r="M95">
            <v>132250.00000000003</v>
          </cell>
          <cell r="N95">
            <v>4.6000000000000005</v>
          </cell>
          <cell r="O95">
            <v>132250.00000000003</v>
          </cell>
        </row>
        <row r="96">
          <cell r="A96" t="str">
            <v>ECOGRAFIA DE TEJIDOS BLANDOS EN LAS EXTREMIDADES INFERIORES CON TRANSDUCTOR DE 7 MHZ O MAS</v>
          </cell>
          <cell r="B96">
            <v>881602</v>
          </cell>
          <cell r="C96" t="str">
            <v>prevencion secundaria</v>
          </cell>
          <cell r="D96" t="str">
            <v>Imágenes</v>
          </cell>
          <cell r="E96">
            <v>28750</v>
          </cell>
          <cell r="G96">
            <v>920</v>
          </cell>
          <cell r="H96">
            <v>5.0000000000000001E-3</v>
          </cell>
          <cell r="I96">
            <v>5.0000000000000001E-3</v>
          </cell>
          <cell r="J96">
            <v>1</v>
          </cell>
          <cell r="K96">
            <v>4.6000000000000005</v>
          </cell>
          <cell r="M96">
            <v>132250.00000000003</v>
          </cell>
          <cell r="N96">
            <v>4.6000000000000005</v>
          </cell>
          <cell r="O96">
            <v>132250.00000000003</v>
          </cell>
        </row>
        <row r="97">
          <cell r="A97" t="str">
            <v>ECOGRAFIA ARTICULAR DE CODO</v>
          </cell>
          <cell r="B97">
            <v>881611</v>
          </cell>
          <cell r="C97" t="str">
            <v>prevencion secundaria</v>
          </cell>
          <cell r="D97" t="str">
            <v>Imágenes</v>
          </cell>
          <cell r="E97">
            <v>26775</v>
          </cell>
          <cell r="G97">
            <v>920</v>
          </cell>
          <cell r="H97">
            <v>5.0000000000000001E-3</v>
          </cell>
          <cell r="I97">
            <v>5.0000000000000001E-3</v>
          </cell>
          <cell r="J97">
            <v>1</v>
          </cell>
          <cell r="K97">
            <v>4.6000000000000005</v>
          </cell>
          <cell r="M97">
            <v>123165.00000000001</v>
          </cell>
          <cell r="N97">
            <v>4.6000000000000005</v>
          </cell>
          <cell r="O97">
            <v>123165.00000000001</v>
          </cell>
        </row>
        <row r="98">
          <cell r="A98" t="str">
            <v>ECOGRAFIA ARTICULAR DE PUÑO (MUÑECA)</v>
          </cell>
          <cell r="B98">
            <v>881612</v>
          </cell>
          <cell r="C98" t="str">
            <v>prevencion secundaria</v>
          </cell>
          <cell r="D98" t="str">
            <v>Imágenes</v>
          </cell>
          <cell r="E98">
            <v>26775</v>
          </cell>
          <cell r="G98">
            <v>920</v>
          </cell>
          <cell r="H98">
            <v>5.0000000000000001E-3</v>
          </cell>
          <cell r="I98">
            <v>5.0000000000000001E-3</v>
          </cell>
          <cell r="J98">
            <v>1</v>
          </cell>
          <cell r="K98">
            <v>4.6000000000000005</v>
          </cell>
          <cell r="M98">
            <v>123165.00000000001</v>
          </cell>
          <cell r="N98">
            <v>4.6000000000000005</v>
          </cell>
          <cell r="O98">
            <v>123165.00000000001</v>
          </cell>
        </row>
        <row r="99">
          <cell r="A99" t="str">
            <v>ECOGRAFIA ARTICULAR DE MANO</v>
          </cell>
          <cell r="B99">
            <v>881613</v>
          </cell>
          <cell r="C99" t="str">
            <v>prevencion secundaria</v>
          </cell>
          <cell r="D99" t="str">
            <v>Imágenes</v>
          </cell>
          <cell r="E99">
            <v>26775</v>
          </cell>
          <cell r="G99">
            <v>920</v>
          </cell>
          <cell r="H99">
            <v>5.0000000000000001E-3</v>
          </cell>
          <cell r="I99">
            <v>5.0000000000000001E-3</v>
          </cell>
          <cell r="J99">
            <v>1</v>
          </cell>
          <cell r="K99">
            <v>4.6000000000000005</v>
          </cell>
          <cell r="M99">
            <v>123165.00000000001</v>
          </cell>
          <cell r="N99">
            <v>4.6000000000000005</v>
          </cell>
          <cell r="O99">
            <v>123165.00000000001</v>
          </cell>
        </row>
        <row r="100">
          <cell r="A100" t="str">
            <v>ECOGRAFIA ARTICULAR DE RODILLA</v>
          </cell>
          <cell r="B100">
            <v>881620</v>
          </cell>
          <cell r="C100" t="str">
            <v>prevencion secundaria</v>
          </cell>
          <cell r="D100" t="str">
            <v>Imágenes</v>
          </cell>
          <cell r="E100">
            <v>26775</v>
          </cell>
          <cell r="G100">
            <v>920</v>
          </cell>
          <cell r="H100">
            <v>5.0000000000000001E-3</v>
          </cell>
          <cell r="I100">
            <v>5.0000000000000001E-3</v>
          </cell>
          <cell r="J100">
            <v>1</v>
          </cell>
          <cell r="K100">
            <v>4.6000000000000005</v>
          </cell>
          <cell r="M100">
            <v>123165.00000000001</v>
          </cell>
          <cell r="N100">
            <v>4.6000000000000005</v>
          </cell>
          <cell r="O100">
            <v>123165.00000000001</v>
          </cell>
        </row>
        <row r="101">
          <cell r="A101" t="str">
            <v>ECOGRAFIA ARTICULAR DE TOBILLO</v>
          </cell>
          <cell r="B101">
            <v>881621</v>
          </cell>
          <cell r="C101" t="str">
            <v>prevencion secundaria</v>
          </cell>
          <cell r="D101" t="str">
            <v>Imágenes</v>
          </cell>
          <cell r="E101">
            <v>26775</v>
          </cell>
          <cell r="G101">
            <v>920</v>
          </cell>
          <cell r="H101">
            <v>5.0000000000000001E-3</v>
          </cell>
          <cell r="I101">
            <v>5.0000000000000001E-3</v>
          </cell>
          <cell r="J101">
            <v>1</v>
          </cell>
          <cell r="K101">
            <v>4.6000000000000005</v>
          </cell>
          <cell r="M101">
            <v>123165.00000000001</v>
          </cell>
          <cell r="N101">
            <v>4.6000000000000005</v>
          </cell>
          <cell r="O101">
            <v>123165.00000000001</v>
          </cell>
        </row>
        <row r="102">
          <cell r="A102" t="str">
            <v>ECOGRAFIA ARTICULAR DE PIE</v>
          </cell>
          <cell r="B102">
            <v>881622</v>
          </cell>
          <cell r="C102" t="str">
            <v>prevencion secundaria</v>
          </cell>
          <cell r="D102" t="str">
            <v>Imágenes</v>
          </cell>
          <cell r="E102">
            <v>26775</v>
          </cell>
          <cell r="G102">
            <v>920</v>
          </cell>
          <cell r="H102">
            <v>5.0000000000000001E-3</v>
          </cell>
          <cell r="I102">
            <v>5.0000000000000001E-3</v>
          </cell>
          <cell r="J102">
            <v>1</v>
          </cell>
          <cell r="K102">
            <v>4.6000000000000005</v>
          </cell>
          <cell r="M102">
            <v>123165.00000000001</v>
          </cell>
          <cell r="N102">
            <v>4.6000000000000005</v>
          </cell>
          <cell r="O102">
            <v>123165.00000000001</v>
          </cell>
        </row>
        <row r="103">
          <cell r="A103" t="str">
            <v>RESONANCIA MAGNETICA DE CEREBRO</v>
          </cell>
          <cell r="B103">
            <v>883101</v>
          </cell>
          <cell r="C103" t="str">
            <v>prevencion secundaria</v>
          </cell>
          <cell r="D103" t="str">
            <v>Imágenes</v>
          </cell>
          <cell r="E103">
            <v>336430</v>
          </cell>
          <cell r="F103" t="str">
            <v xml:space="preserve">se recomienda la RNM  en ptes con LES neuropsiquiatrico agudo que involucre SNC, como diagnostico diferencial, ppalmente cuando haya focalizacion neurologica </v>
          </cell>
          <cell r="G103">
            <v>920</v>
          </cell>
          <cell r="H103">
            <v>0.05</v>
          </cell>
          <cell r="I103">
            <v>0.05</v>
          </cell>
          <cell r="J103">
            <v>1</v>
          </cell>
          <cell r="K103">
            <v>46</v>
          </cell>
          <cell r="M103">
            <v>15475780</v>
          </cell>
          <cell r="N103">
            <v>46</v>
          </cell>
        </row>
        <row r="104">
          <cell r="A104" t="str">
            <v>RESONANCIA MAGNETICA CON ANGIOGRAFIA</v>
          </cell>
          <cell r="B104">
            <v>883909</v>
          </cell>
          <cell r="C104" t="str">
            <v>prevencion secundaria</v>
          </cell>
          <cell r="D104" t="str">
            <v>Imágenes</v>
          </cell>
          <cell r="E104">
            <v>866730</v>
          </cell>
          <cell r="F104" t="str">
            <v>se recomienda cuando se intente identificar la etiologia de las lesiones encontradas en le RNM convensional o cuando haya duda de naturaleza isquemica</v>
          </cell>
          <cell r="G104">
            <v>920</v>
          </cell>
          <cell r="H104">
            <v>0.01</v>
          </cell>
          <cell r="I104">
            <v>0.01</v>
          </cell>
          <cell r="J104">
            <v>1</v>
          </cell>
          <cell r="K104">
            <v>9.2000000000000011</v>
          </cell>
          <cell r="M104">
            <v>7973916.0000000009</v>
          </cell>
          <cell r="N104">
            <v>9.2000000000000011</v>
          </cell>
        </row>
        <row r="105">
          <cell r="A105" t="str">
            <v>RESONANCIA MAGNETICA DE COLUMNA CERVICAL SIMPLE</v>
          </cell>
          <cell r="B105">
            <v>883210</v>
          </cell>
          <cell r="C105" t="str">
            <v>prevencion secundaria</v>
          </cell>
          <cell r="D105" t="str">
            <v>Imágenes</v>
          </cell>
          <cell r="E105">
            <v>336430</v>
          </cell>
          <cell r="G105">
            <v>920</v>
          </cell>
          <cell r="H105">
            <v>5.0000000000000001E-3</v>
          </cell>
          <cell r="I105">
            <v>5.0000000000000001E-3</v>
          </cell>
          <cell r="J105">
            <v>1</v>
          </cell>
          <cell r="K105">
            <v>4.6000000000000005</v>
          </cell>
          <cell r="M105">
            <v>1547578.0000000002</v>
          </cell>
          <cell r="N105">
            <v>4.6000000000000005</v>
          </cell>
          <cell r="O105">
            <v>1547578.0000000002</v>
          </cell>
        </row>
        <row r="106">
          <cell r="A106" t="str">
            <v>RESONANCIA MAGNETICA DE COLUMNA CERVICAL CON CONTRASTE</v>
          </cell>
          <cell r="B106">
            <v>883211</v>
          </cell>
          <cell r="C106" t="str">
            <v>prevencion secundaria</v>
          </cell>
          <cell r="D106" t="str">
            <v>Imágenes</v>
          </cell>
          <cell r="E106">
            <v>556430</v>
          </cell>
          <cell r="G106">
            <v>920</v>
          </cell>
          <cell r="H106">
            <v>5.0000000000000001E-3</v>
          </cell>
          <cell r="I106">
            <v>5.0000000000000001E-3</v>
          </cell>
          <cell r="J106">
            <v>1</v>
          </cell>
          <cell r="K106">
            <v>4.6000000000000005</v>
          </cell>
          <cell r="M106">
            <v>2559578.0000000005</v>
          </cell>
          <cell r="N106">
            <v>4.6000000000000005</v>
          </cell>
          <cell r="O106">
            <v>2559578.0000000005</v>
          </cell>
        </row>
        <row r="107">
          <cell r="A107" t="str">
            <v>RESONANCIA MAGNETICA DE COLUMNA TORACICA SIMPLE</v>
          </cell>
          <cell r="B107">
            <v>883220</v>
          </cell>
          <cell r="C107" t="str">
            <v>prevencion secundaria</v>
          </cell>
          <cell r="D107" t="str">
            <v>Imágenes</v>
          </cell>
          <cell r="E107">
            <v>336430</v>
          </cell>
          <cell r="G107">
            <v>920</v>
          </cell>
          <cell r="H107">
            <v>5.0000000000000001E-3</v>
          </cell>
          <cell r="I107">
            <v>5.0000000000000001E-3</v>
          </cell>
          <cell r="J107">
            <v>1</v>
          </cell>
          <cell r="K107">
            <v>4.6000000000000005</v>
          </cell>
          <cell r="M107">
            <v>1547578.0000000002</v>
          </cell>
          <cell r="N107">
            <v>4.6000000000000005</v>
          </cell>
          <cell r="O107">
            <v>1547578.0000000002</v>
          </cell>
        </row>
        <row r="108">
          <cell r="A108" t="str">
            <v>RESONANCIA MAGNETICA DE COLUMNA TORACICA CON CONTRASTE</v>
          </cell>
          <cell r="B108">
            <v>883221</v>
          </cell>
          <cell r="C108" t="str">
            <v>prevencion secundaria</v>
          </cell>
          <cell r="D108" t="str">
            <v>Imágenes</v>
          </cell>
          <cell r="E108">
            <v>556430</v>
          </cell>
          <cell r="G108">
            <v>920</v>
          </cell>
          <cell r="H108">
            <v>5.0000000000000001E-3</v>
          </cell>
          <cell r="I108">
            <v>5.0000000000000001E-3</v>
          </cell>
          <cell r="J108">
            <v>1</v>
          </cell>
          <cell r="K108">
            <v>4.6000000000000005</v>
          </cell>
          <cell r="M108">
            <v>2559578.0000000005</v>
          </cell>
          <cell r="N108">
            <v>4.6000000000000005</v>
          </cell>
          <cell r="O108">
            <v>2559578.0000000005</v>
          </cell>
        </row>
        <row r="109">
          <cell r="A109" t="str">
            <v>RESONANCIA MAGNETICA DE COLUMNA LUMBOSACRA SIMPLE</v>
          </cell>
          <cell r="B109">
            <v>883230</v>
          </cell>
          <cell r="C109" t="str">
            <v>prevencion secundaria</v>
          </cell>
          <cell r="D109" t="str">
            <v>Imágenes</v>
          </cell>
          <cell r="E109">
            <v>336430</v>
          </cell>
          <cell r="G109">
            <v>920</v>
          </cell>
          <cell r="H109">
            <v>5.0000000000000001E-3</v>
          </cell>
          <cell r="I109">
            <v>5.0000000000000001E-3</v>
          </cell>
          <cell r="J109">
            <v>1</v>
          </cell>
          <cell r="K109">
            <v>4.6000000000000005</v>
          </cell>
          <cell r="M109">
            <v>1547578.0000000002</v>
          </cell>
          <cell r="N109">
            <v>4.6000000000000005</v>
          </cell>
          <cell r="O109">
            <v>1547578.0000000002</v>
          </cell>
        </row>
        <row r="110">
          <cell r="A110" t="str">
            <v>RESONANCIA MAGNETICA DE ARTICULACION SACROILIACA SIMPLE</v>
          </cell>
          <cell r="B110">
            <v>883232</v>
          </cell>
          <cell r="C110" t="str">
            <v>prevencion secundaria</v>
          </cell>
          <cell r="D110" t="str">
            <v>Imágenes</v>
          </cell>
          <cell r="E110">
            <v>336430</v>
          </cell>
          <cell r="G110">
            <v>920</v>
          </cell>
          <cell r="H110">
            <v>5.0000000000000001E-3</v>
          </cell>
          <cell r="I110">
            <v>5.0000000000000001E-3</v>
          </cell>
          <cell r="J110">
            <v>1</v>
          </cell>
          <cell r="K110">
            <v>4.6000000000000005</v>
          </cell>
          <cell r="M110">
            <v>1547578.0000000002</v>
          </cell>
          <cell r="N110">
            <v>4.6000000000000005</v>
          </cell>
          <cell r="O110">
            <v>1547578.0000000002</v>
          </cell>
        </row>
        <row r="111">
          <cell r="A111" t="str">
            <v>ECOGRAFIA DE ABDOMEN SUPERIOR (HIGADO, PANCREAS, VIAS BILIARES, RIÑONES, BAZO Y GRANDES VASOS)</v>
          </cell>
          <cell r="B111">
            <v>881305</v>
          </cell>
          <cell r="C111" t="str">
            <v>prevencion secundaria</v>
          </cell>
          <cell r="D111" t="str">
            <v>Imágenes</v>
          </cell>
          <cell r="E111">
            <v>39000</v>
          </cell>
          <cell r="G111">
            <v>920</v>
          </cell>
          <cell r="H111">
            <v>0.02</v>
          </cell>
          <cell r="I111">
            <v>0.02</v>
          </cell>
          <cell r="J111">
            <v>1</v>
          </cell>
          <cell r="K111">
            <v>18.400000000000002</v>
          </cell>
          <cell r="M111">
            <v>717600.00000000012</v>
          </cell>
          <cell r="N111">
            <v>18.400000000000002</v>
          </cell>
          <cell r="O111">
            <v>717600.00000000012</v>
          </cell>
        </row>
        <row r="112">
          <cell r="A112" t="str">
            <v>Radiografia de rodilla (ap, lateral)</v>
          </cell>
          <cell r="B112">
            <v>873420</v>
          </cell>
          <cell r="C112" t="str">
            <v>prevencion secundaria</v>
          </cell>
          <cell r="D112" t="str">
            <v>Imágenes</v>
          </cell>
          <cell r="E112">
            <v>18180</v>
          </cell>
          <cell r="G112">
            <v>920</v>
          </cell>
          <cell r="H112">
            <v>0.02</v>
          </cell>
          <cell r="I112">
            <v>0.02</v>
          </cell>
          <cell r="J112">
            <v>1</v>
          </cell>
          <cell r="K112">
            <v>18.400000000000002</v>
          </cell>
          <cell r="M112">
            <v>334512.00000000006</v>
          </cell>
          <cell r="N112">
            <v>18.400000000000002</v>
          </cell>
          <cell r="O112">
            <v>334512.00000000006</v>
          </cell>
        </row>
        <row r="113">
          <cell r="A113" t="str">
            <v>Electrocardiograma de ritmo o de superficie sod</v>
          </cell>
          <cell r="B113">
            <v>895100</v>
          </cell>
          <cell r="C113" t="str">
            <v>prevencion secundaria</v>
          </cell>
          <cell r="D113" t="str">
            <v>Imágenes</v>
          </cell>
          <cell r="E113">
            <v>12985</v>
          </cell>
          <cell r="G113">
            <v>920</v>
          </cell>
          <cell r="H113">
            <v>0.30009680542110356</v>
          </cell>
          <cell r="I113">
            <v>0.30009680542110356</v>
          </cell>
          <cell r="J113">
            <v>1</v>
          </cell>
          <cell r="K113">
            <v>276.08906098741528</v>
          </cell>
          <cell r="M113">
            <v>3585016.4569215872</v>
          </cell>
          <cell r="N113">
            <v>276.08906098741528</v>
          </cell>
          <cell r="O113">
            <v>3585016.4569215872</v>
          </cell>
        </row>
        <row r="114">
          <cell r="A114" t="str">
            <v>Ecografia de abdomen total (higado, pancreas, vesicula, vias biliares, riñones, bazo, grandes vasos, pelvis y flancos)</v>
          </cell>
          <cell r="B114">
            <v>881302</v>
          </cell>
          <cell r="C114" t="str">
            <v>prevencion secundaria</v>
          </cell>
          <cell r="D114" t="str">
            <v>Imágenes</v>
          </cell>
          <cell r="E114">
            <v>49085</v>
          </cell>
          <cell r="G114">
            <v>920</v>
          </cell>
          <cell r="H114">
            <v>0.03</v>
          </cell>
          <cell r="I114">
            <v>0.03</v>
          </cell>
          <cell r="J114">
            <v>1</v>
          </cell>
          <cell r="K114">
            <v>27.599999999999998</v>
          </cell>
          <cell r="M114">
            <v>1354746</v>
          </cell>
          <cell r="N114">
            <v>27.599999999999998</v>
          </cell>
          <cell r="O114">
            <v>1354746</v>
          </cell>
        </row>
        <row r="115">
          <cell r="A115" t="str">
            <v>Radiografia de mano</v>
          </cell>
          <cell r="B115">
            <v>873210</v>
          </cell>
          <cell r="C115" t="str">
            <v>prevencion secundaria</v>
          </cell>
          <cell r="D115" t="str">
            <v>Imágenes</v>
          </cell>
          <cell r="E115">
            <v>14030</v>
          </cell>
          <cell r="G115">
            <v>920</v>
          </cell>
          <cell r="H115">
            <v>2.516940948693127E-2</v>
          </cell>
          <cell r="I115">
            <v>5.033881897386254E-2</v>
          </cell>
          <cell r="J115">
            <v>0.5</v>
          </cell>
          <cell r="K115">
            <v>23.155856727976769</v>
          </cell>
          <cell r="M115">
            <v>324876.66989351407</v>
          </cell>
          <cell r="N115">
            <v>23.155856727976769</v>
          </cell>
          <cell r="O115">
            <v>324876.66989351407</v>
          </cell>
        </row>
        <row r="116">
          <cell r="A116" t="str">
            <v>Radiografia de pie (ap, lateral y oblicua)</v>
          </cell>
          <cell r="B116">
            <v>873333</v>
          </cell>
          <cell r="C116" t="str">
            <v>prevencion secundaria</v>
          </cell>
          <cell r="D116" t="str">
            <v>Imágenes</v>
          </cell>
          <cell r="E116">
            <v>14030</v>
          </cell>
          <cell r="G116">
            <v>920</v>
          </cell>
          <cell r="H116">
            <v>0.01</v>
          </cell>
          <cell r="I116">
            <v>0.02</v>
          </cell>
          <cell r="J116">
            <v>0.5</v>
          </cell>
          <cell r="K116">
            <v>9.2000000000000011</v>
          </cell>
          <cell r="M116">
            <v>129076.00000000001</v>
          </cell>
          <cell r="N116">
            <v>9.2000000000000011</v>
          </cell>
          <cell r="O116">
            <v>129076.00000000001</v>
          </cell>
        </row>
        <row r="117">
          <cell r="A117" t="str">
            <v>RADIOGRAFIA COMPARATIVA DE PIES CON APOYO (AP Y LATERAL)</v>
          </cell>
          <cell r="B117">
            <v>873303</v>
          </cell>
          <cell r="C117" t="str">
            <v>prevencion secundaria</v>
          </cell>
          <cell r="D117" t="str">
            <v>Imágenes</v>
          </cell>
          <cell r="E117">
            <v>66033</v>
          </cell>
          <cell r="G117">
            <v>920</v>
          </cell>
          <cell r="H117">
            <v>5.0000000000000001E-3</v>
          </cell>
          <cell r="I117">
            <v>0.01</v>
          </cell>
          <cell r="J117">
            <v>0.5</v>
          </cell>
          <cell r="K117">
            <v>4.6000000000000005</v>
          </cell>
          <cell r="M117">
            <v>303751.80000000005</v>
          </cell>
          <cell r="N117">
            <v>4.6000000000000005</v>
          </cell>
          <cell r="O117">
            <v>303751.80000000005</v>
          </cell>
        </row>
        <row r="118">
          <cell r="A118" t="str">
            <v>PLETISMOGRAFIA DE VASOS ARTERIALES EN MIEMBROS SUPERIORES</v>
          </cell>
          <cell r="B118">
            <v>882305</v>
          </cell>
          <cell r="C118" t="str">
            <v>prevencion secundaria</v>
          </cell>
          <cell r="D118" t="str">
            <v>Imágenes</v>
          </cell>
          <cell r="E118">
            <v>67315</v>
          </cell>
          <cell r="G118">
            <v>920</v>
          </cell>
          <cell r="H118">
            <v>2.5000000000000001E-3</v>
          </cell>
          <cell r="I118">
            <v>5.0000000000000001E-3</v>
          </cell>
          <cell r="J118">
            <v>0.5</v>
          </cell>
          <cell r="K118">
            <v>2.3000000000000003</v>
          </cell>
          <cell r="M118">
            <v>154824.50000000003</v>
          </cell>
          <cell r="N118">
            <v>2.3000000000000003</v>
          </cell>
          <cell r="O118">
            <v>154824.50000000003</v>
          </cell>
        </row>
        <row r="119">
          <cell r="A119" t="str">
            <v>PLETISMOGRAFIA DE VASOS ARTERIALES EN MIEMBROS INFERIORES</v>
          </cell>
          <cell r="B119">
            <v>882325</v>
          </cell>
          <cell r="C119" t="str">
            <v>prevencion secundaria</v>
          </cell>
          <cell r="D119" t="str">
            <v>Imágenes</v>
          </cell>
          <cell r="E119">
            <v>67315</v>
          </cell>
          <cell r="G119">
            <v>920</v>
          </cell>
          <cell r="H119">
            <v>2.5000000000000001E-3</v>
          </cell>
          <cell r="I119">
            <v>5.0000000000000001E-3</v>
          </cell>
          <cell r="J119">
            <v>0.5</v>
          </cell>
          <cell r="K119">
            <v>2.3000000000000003</v>
          </cell>
          <cell r="M119">
            <v>154824.50000000003</v>
          </cell>
          <cell r="N119">
            <v>2.3000000000000003</v>
          </cell>
          <cell r="O119">
            <v>154824.50000000003</v>
          </cell>
        </row>
        <row r="120">
          <cell r="A120" t="str">
            <v>ECOGRAFIA DOPPLER DE VASOS VENOSOS DE MIEMBROS SUPERIORES</v>
          </cell>
          <cell r="B120">
            <v>882309</v>
          </cell>
          <cell r="C120" t="str">
            <v>prevencion secundaria</v>
          </cell>
          <cell r="D120" t="str">
            <v>Imágenes</v>
          </cell>
          <cell r="E120">
            <v>77855</v>
          </cell>
          <cell r="G120">
            <v>920</v>
          </cell>
          <cell r="H120">
            <v>5.0000000000000001E-3</v>
          </cell>
          <cell r="I120">
            <v>5.0000000000000001E-3</v>
          </cell>
          <cell r="J120">
            <v>1</v>
          </cell>
          <cell r="K120">
            <v>4.6000000000000005</v>
          </cell>
          <cell r="M120">
            <v>358133.00000000006</v>
          </cell>
          <cell r="N120">
            <v>4.6000000000000005</v>
          </cell>
          <cell r="O120">
            <v>358133.00000000006</v>
          </cell>
        </row>
        <row r="121">
          <cell r="A121" t="str">
            <v>Ecografia doppler de vasos venosos de miembros inferiores</v>
          </cell>
          <cell r="B121">
            <v>882317</v>
          </cell>
          <cell r="C121" t="str">
            <v>prevencion secundaria</v>
          </cell>
          <cell r="D121" t="str">
            <v>Imágenes</v>
          </cell>
          <cell r="E121">
            <v>77855</v>
          </cell>
          <cell r="G121">
            <v>920</v>
          </cell>
          <cell r="H121">
            <v>0.03</v>
          </cell>
          <cell r="I121">
            <v>0.03</v>
          </cell>
          <cell r="J121">
            <v>1</v>
          </cell>
          <cell r="K121">
            <v>27.599999999999998</v>
          </cell>
          <cell r="M121">
            <v>2148798</v>
          </cell>
          <cell r="N121">
            <v>27.599999999999998</v>
          </cell>
          <cell r="O121">
            <v>2148798</v>
          </cell>
        </row>
        <row r="122">
          <cell r="A122" t="str">
            <v>Esofagogastroduodenoscopia [egd] con o sin biopsia</v>
          </cell>
          <cell r="B122">
            <v>441302</v>
          </cell>
          <cell r="C122" t="str">
            <v>prevencion secundaria</v>
          </cell>
          <cell r="D122" t="str">
            <v>Imágenes</v>
          </cell>
          <cell r="E122">
            <v>170905</v>
          </cell>
          <cell r="G122">
            <v>920</v>
          </cell>
          <cell r="H122">
            <v>5.033881897386254E-2</v>
          </cell>
          <cell r="I122">
            <v>5.033881897386254E-2</v>
          </cell>
          <cell r="J122">
            <v>1</v>
          </cell>
          <cell r="K122">
            <v>46.311713455953537</v>
          </cell>
          <cell r="M122">
            <v>7914903.3881897395</v>
          </cell>
          <cell r="N122">
            <v>46.311713455953537</v>
          </cell>
          <cell r="O122">
            <v>7914903.3881897395</v>
          </cell>
        </row>
        <row r="123">
          <cell r="A123" t="str">
            <v>Radiografia de articulaciones sacroiliacas</v>
          </cell>
          <cell r="B123">
            <v>871091</v>
          </cell>
          <cell r="C123" t="str">
            <v>prevencion secundaria</v>
          </cell>
          <cell r="D123" t="str">
            <v>Imágenes</v>
          </cell>
          <cell r="E123">
            <v>17310</v>
          </cell>
          <cell r="G123">
            <v>920</v>
          </cell>
          <cell r="H123">
            <v>0.01</v>
          </cell>
          <cell r="I123">
            <v>0.01</v>
          </cell>
          <cell r="J123">
            <v>1</v>
          </cell>
          <cell r="K123">
            <v>9.2000000000000011</v>
          </cell>
          <cell r="M123">
            <v>159252.00000000003</v>
          </cell>
          <cell r="N123">
            <v>9.2000000000000011</v>
          </cell>
          <cell r="O123">
            <v>159252.00000000003</v>
          </cell>
        </row>
        <row r="124">
          <cell r="A124" t="str">
            <v>Ecografia articular de hombro</v>
          </cell>
          <cell r="B124">
            <v>881610</v>
          </cell>
          <cell r="C124" t="str">
            <v>prevencion secundaria</v>
          </cell>
          <cell r="D124" t="str">
            <v>Imágenes</v>
          </cell>
          <cell r="E124">
            <v>26775</v>
          </cell>
          <cell r="G124">
            <v>920</v>
          </cell>
          <cell r="H124">
            <v>0.02</v>
          </cell>
          <cell r="I124">
            <v>0.02</v>
          </cell>
          <cell r="J124">
            <v>1</v>
          </cell>
          <cell r="K124">
            <v>18.400000000000002</v>
          </cell>
          <cell r="M124">
            <v>492660.00000000006</v>
          </cell>
          <cell r="N124">
            <v>18.400000000000002</v>
          </cell>
          <cell r="O124">
            <v>492660.00000000006</v>
          </cell>
        </row>
        <row r="125">
          <cell r="A125" t="str">
            <v>Ecografia de vias urinarias (riñones, vejiga y prostata transabdominal)</v>
          </cell>
          <cell r="B125">
            <v>881332</v>
          </cell>
          <cell r="C125" t="str">
            <v>prevencion secundaria</v>
          </cell>
          <cell r="D125" t="str">
            <v>Imágenes</v>
          </cell>
          <cell r="E125">
            <v>28750</v>
          </cell>
          <cell r="G125">
            <v>920</v>
          </cell>
          <cell r="H125">
            <v>0.03</v>
          </cell>
          <cell r="I125">
            <v>0.03</v>
          </cell>
          <cell r="J125">
            <v>1</v>
          </cell>
          <cell r="K125">
            <v>27.599999999999998</v>
          </cell>
          <cell r="M125">
            <v>793499.99999999988</v>
          </cell>
          <cell r="N125">
            <v>27.599999999999998</v>
          </cell>
          <cell r="O125">
            <v>793499.99999999988</v>
          </cell>
        </row>
        <row r="126">
          <cell r="A126" t="str">
            <v>Colonoscopia total</v>
          </cell>
          <cell r="B126">
            <v>452301</v>
          </cell>
          <cell r="C126" t="str">
            <v>prevencion secundaria</v>
          </cell>
          <cell r="D126" t="str">
            <v>Imágenes</v>
          </cell>
          <cell r="E126">
            <v>300263</v>
          </cell>
          <cell r="G126">
            <v>920</v>
          </cell>
          <cell r="H126">
            <v>0.02</v>
          </cell>
          <cell r="I126">
            <v>0.02</v>
          </cell>
          <cell r="J126">
            <v>1</v>
          </cell>
          <cell r="K126">
            <v>18.400000000000002</v>
          </cell>
          <cell r="M126">
            <v>5524839.2000000002</v>
          </cell>
          <cell r="N126">
            <v>18.400000000000002</v>
          </cell>
          <cell r="O126">
            <v>5524839.2000000002</v>
          </cell>
        </row>
        <row r="127">
          <cell r="A127" t="str">
            <v>Ecografia de higado, pancreas, via biliar y vesicula</v>
          </cell>
          <cell r="B127">
            <v>881306</v>
          </cell>
          <cell r="C127" t="str">
            <v>prevencion secundaria</v>
          </cell>
          <cell r="D127" t="str">
            <v>Imágenes</v>
          </cell>
          <cell r="E127">
            <v>24545</v>
          </cell>
          <cell r="G127">
            <v>920</v>
          </cell>
          <cell r="H127">
            <v>3.0009680542110357E-2</v>
          </cell>
          <cell r="I127">
            <v>3.0009680542110357E-2</v>
          </cell>
          <cell r="J127">
            <v>1</v>
          </cell>
          <cell r="K127">
            <v>27.608906098741528</v>
          </cell>
          <cell r="M127">
            <v>677660.60019361076</v>
          </cell>
          <cell r="N127">
            <v>27.608906098741528</v>
          </cell>
          <cell r="O127">
            <v>677660.60019361076</v>
          </cell>
        </row>
        <row r="128">
          <cell r="A128" t="str">
            <v>Espirometria o curva de flujo volumen simple</v>
          </cell>
          <cell r="B128">
            <v>893808</v>
          </cell>
          <cell r="C128" t="str">
            <v>prevencion secundaria</v>
          </cell>
          <cell r="D128" t="str">
            <v>Imágenes</v>
          </cell>
          <cell r="E128">
            <v>15510</v>
          </cell>
          <cell r="G128">
            <v>920</v>
          </cell>
          <cell r="H128">
            <v>0.15004840271055178</v>
          </cell>
          <cell r="I128">
            <v>0.15004840271055178</v>
          </cell>
          <cell r="J128">
            <v>1</v>
          </cell>
          <cell r="K128">
            <v>138.04453049370764</v>
          </cell>
          <cell r="M128">
            <v>2141070.6679574056</v>
          </cell>
          <cell r="N128">
            <v>138.04453049370764</v>
          </cell>
          <cell r="O128">
            <v>2141070.6679574056</v>
          </cell>
        </row>
        <row r="129">
          <cell r="A129" t="str">
            <v>Hormona estimulante del tiroides</v>
          </cell>
          <cell r="B129">
            <v>904902</v>
          </cell>
          <cell r="C129" t="str">
            <v>prevencion secundaria</v>
          </cell>
          <cell r="D129" t="str">
            <v>Laboratorios</v>
          </cell>
          <cell r="E129">
            <v>14856</v>
          </cell>
          <cell r="G129">
            <v>920</v>
          </cell>
          <cell r="H129">
            <v>0.30009680542110356</v>
          </cell>
          <cell r="I129">
            <v>0.30009680542110356</v>
          </cell>
          <cell r="J129">
            <v>1</v>
          </cell>
          <cell r="K129">
            <v>276.08906098741528</v>
          </cell>
          <cell r="M129">
            <v>4101579.0900290413</v>
          </cell>
          <cell r="N129">
            <v>276.08906098741528</v>
          </cell>
          <cell r="O129">
            <v>4101579.0900290413</v>
          </cell>
        </row>
        <row r="130">
          <cell r="A130" t="str">
            <v>Treponema pallidum anticuerpos (prueba treponemica) manual o semiautomatizada o automatizada</v>
          </cell>
          <cell r="B130">
            <v>906039</v>
          </cell>
          <cell r="C130" t="str">
            <v>prevencion secundaria</v>
          </cell>
          <cell r="D130" t="str">
            <v>Laboratorios</v>
          </cell>
          <cell r="E130">
            <v>15253</v>
          </cell>
          <cell r="G130">
            <v>920</v>
          </cell>
          <cell r="H130">
            <v>0.2</v>
          </cell>
          <cell r="I130">
            <v>0.2</v>
          </cell>
          <cell r="J130">
            <v>1</v>
          </cell>
          <cell r="K130">
            <v>184</v>
          </cell>
          <cell r="M130">
            <v>2806552</v>
          </cell>
          <cell r="N130">
            <v>184</v>
          </cell>
          <cell r="O130">
            <v>2806552</v>
          </cell>
        </row>
        <row r="131">
          <cell r="A131" t="str">
            <v>PROTEINASA 3 ANTICUERPOS SEMIAUTOMATIZADO O AUTOMATIZADO</v>
          </cell>
          <cell r="B131">
            <v>906486</v>
          </cell>
          <cell r="C131" t="str">
            <v>prevencion secundaria</v>
          </cell>
          <cell r="D131" t="str">
            <v>Laboratorios</v>
          </cell>
          <cell r="E131">
            <v>47684</v>
          </cell>
          <cell r="G131">
            <v>920</v>
          </cell>
          <cell r="H131">
            <v>5.0000000000000001E-3</v>
          </cell>
          <cell r="I131">
            <v>5.0000000000000001E-3</v>
          </cell>
          <cell r="J131">
            <v>1</v>
          </cell>
          <cell r="K131">
            <v>4.6000000000000005</v>
          </cell>
          <cell r="M131">
            <v>219346.40000000002</v>
          </cell>
          <cell r="N131">
            <v>4.6000000000000005</v>
          </cell>
          <cell r="O131">
            <v>219346.40000000002</v>
          </cell>
        </row>
        <row r="132">
          <cell r="A132" t="str">
            <v>COOMBS DIRECTO FRACCIONADO MONOESPECIFICO (INMUNOGLOBULINAS Y FRACCIONES DEL COMPLEMENTO) EN TUBO</v>
          </cell>
          <cell r="B132">
            <v>911008</v>
          </cell>
          <cell r="C132" t="str">
            <v>prevencion secundaria</v>
          </cell>
          <cell r="D132" t="str">
            <v>Laboratorios</v>
          </cell>
          <cell r="E132">
            <v>18733.5</v>
          </cell>
          <cell r="G132">
            <v>920</v>
          </cell>
          <cell r="H132">
            <v>5.0000000000000001E-3</v>
          </cell>
          <cell r="I132">
            <v>5.0000000000000001E-3</v>
          </cell>
          <cell r="J132">
            <v>1</v>
          </cell>
          <cell r="K132">
            <v>4.6000000000000005</v>
          </cell>
          <cell r="M132">
            <v>86174.1</v>
          </cell>
          <cell r="N132">
            <v>4.6000000000000005</v>
          </cell>
          <cell r="O132">
            <v>86174.1</v>
          </cell>
        </row>
        <row r="133">
          <cell r="A133" t="str">
            <v>COOMBS DIRECTO CUALITATIVO EN TUBO</v>
          </cell>
          <cell r="B133">
            <v>911010</v>
          </cell>
          <cell r="C133" t="str">
            <v>prevencion secundaria</v>
          </cell>
          <cell r="D133" t="str">
            <v>Laboratorios</v>
          </cell>
          <cell r="E133">
            <v>4878</v>
          </cell>
          <cell r="G133">
            <v>920</v>
          </cell>
          <cell r="H133">
            <v>0.05</v>
          </cell>
          <cell r="I133">
            <v>0.05</v>
          </cell>
          <cell r="J133">
            <v>1</v>
          </cell>
          <cell r="K133">
            <v>46</v>
          </cell>
          <cell r="M133">
            <v>224388</v>
          </cell>
          <cell r="N133">
            <v>46</v>
          </cell>
          <cell r="O133">
            <v>224388</v>
          </cell>
        </row>
        <row r="134">
          <cell r="A134" t="str">
            <v>Hepatitis b anticuerpos central totales [anti-core hbc] semiautomatizado o automatizado</v>
          </cell>
          <cell r="B134">
            <v>906221</v>
          </cell>
          <cell r="C134" t="str">
            <v>prevencion secundaria</v>
          </cell>
          <cell r="D134" t="str">
            <v>Laboratorios</v>
          </cell>
          <cell r="E134">
            <v>12442</v>
          </cell>
          <cell r="G134">
            <v>920</v>
          </cell>
          <cell r="H134">
            <v>0.2</v>
          </cell>
          <cell r="I134">
            <v>0.2</v>
          </cell>
          <cell r="J134">
            <v>1</v>
          </cell>
          <cell r="K134">
            <v>184</v>
          </cell>
          <cell r="M134">
            <v>2289328</v>
          </cell>
          <cell r="N134">
            <v>184</v>
          </cell>
          <cell r="O134">
            <v>2289328</v>
          </cell>
        </row>
        <row r="135">
          <cell r="A135" t="str">
            <v>Hepatitis b anticuerpos s [anti-hbs] semiautomatizado o automatizado</v>
          </cell>
          <cell r="B135">
            <v>906223</v>
          </cell>
          <cell r="C135" t="str">
            <v>prevencion secundaria</v>
          </cell>
          <cell r="D135" t="str">
            <v>Laboratorios</v>
          </cell>
          <cell r="E135">
            <v>13165</v>
          </cell>
          <cell r="F135" t="str">
            <v xml:space="preserve">se sugiere examinar contra VIH, HB, HC, y TB a todos lo ptes que vayan a recibir terapia con inmunosupresores, glucocorticoides y biologicos </v>
          </cell>
          <cell r="G135">
            <v>920</v>
          </cell>
          <cell r="H135">
            <v>0.2</v>
          </cell>
          <cell r="I135">
            <v>0.2</v>
          </cell>
          <cell r="J135">
            <v>1</v>
          </cell>
          <cell r="K135">
            <v>184</v>
          </cell>
          <cell r="M135">
            <v>2422360</v>
          </cell>
          <cell r="N135">
            <v>184</v>
          </cell>
          <cell r="O135">
            <v>2422360</v>
          </cell>
        </row>
        <row r="136">
          <cell r="A136" t="str">
            <v>Hepatitis b antigeno de superficie [ag hbs]</v>
          </cell>
          <cell r="B136">
            <v>906317</v>
          </cell>
          <cell r="C136" t="str">
            <v>prevencion secundaria</v>
          </cell>
          <cell r="D136" t="str">
            <v>Laboratorios</v>
          </cell>
          <cell r="E136">
            <v>11722</v>
          </cell>
          <cell r="G136">
            <v>920</v>
          </cell>
          <cell r="H136">
            <v>0.2</v>
          </cell>
          <cell r="I136">
            <v>0.2</v>
          </cell>
          <cell r="J136">
            <v>1</v>
          </cell>
          <cell r="K136">
            <v>184</v>
          </cell>
          <cell r="M136">
            <v>2156848</v>
          </cell>
          <cell r="N136">
            <v>184</v>
          </cell>
          <cell r="O136">
            <v>2156848</v>
          </cell>
        </row>
        <row r="137">
          <cell r="A137" t="str">
            <v>Hepatitis c anticuerpo semiautomatizado o automatizado</v>
          </cell>
          <cell r="B137">
            <v>906225</v>
          </cell>
          <cell r="C137" t="str">
            <v>prevencion secundaria</v>
          </cell>
          <cell r="D137" t="str">
            <v>Laboratorios</v>
          </cell>
          <cell r="E137">
            <v>17553</v>
          </cell>
          <cell r="G137">
            <v>920</v>
          </cell>
          <cell r="H137">
            <v>0.2</v>
          </cell>
          <cell r="I137">
            <v>0.2</v>
          </cell>
          <cell r="J137">
            <v>1</v>
          </cell>
          <cell r="K137">
            <v>184</v>
          </cell>
          <cell r="M137">
            <v>3229752</v>
          </cell>
          <cell r="N137">
            <v>184</v>
          </cell>
          <cell r="O137">
            <v>3229752</v>
          </cell>
        </row>
        <row r="138">
          <cell r="A138" t="str">
            <v>Tuberculina prueba [de mantoux]</v>
          </cell>
          <cell r="B138">
            <v>860205</v>
          </cell>
          <cell r="C138" t="str">
            <v>prevencion secundaria</v>
          </cell>
          <cell r="D138" t="str">
            <v>Laboratorios</v>
          </cell>
          <cell r="E138">
            <v>49992</v>
          </cell>
          <cell r="G138">
            <v>920</v>
          </cell>
          <cell r="H138">
            <v>0.2</v>
          </cell>
          <cell r="I138">
            <v>0.2</v>
          </cell>
          <cell r="J138">
            <v>1</v>
          </cell>
          <cell r="K138">
            <v>184</v>
          </cell>
          <cell r="M138">
            <v>9198528</v>
          </cell>
          <cell r="N138">
            <v>184</v>
          </cell>
          <cell r="O138">
            <v>9198528</v>
          </cell>
        </row>
        <row r="139">
          <cell r="A139" t="str">
            <v>Virus de inmunodeficiencia humana 1 y 2 anticuerpos</v>
          </cell>
          <cell r="B139">
            <v>906249</v>
          </cell>
          <cell r="C139" t="str">
            <v>prevencion secundaria</v>
          </cell>
          <cell r="D139" t="str">
            <v>Laboratorios</v>
          </cell>
          <cell r="E139">
            <v>11354</v>
          </cell>
          <cell r="G139">
            <v>920</v>
          </cell>
          <cell r="H139">
            <v>0.2</v>
          </cell>
          <cell r="I139">
            <v>0.2</v>
          </cell>
          <cell r="J139">
            <v>1</v>
          </cell>
          <cell r="K139">
            <v>184</v>
          </cell>
          <cell r="M139">
            <v>2089136</v>
          </cell>
          <cell r="N139">
            <v>184</v>
          </cell>
          <cell r="O139">
            <v>2089136</v>
          </cell>
        </row>
        <row r="140">
          <cell r="A140" t="str">
            <v>Tiempo de protrombina [tp]</v>
          </cell>
          <cell r="B140">
            <v>902045</v>
          </cell>
          <cell r="C140" t="str">
            <v>prevencion secundaria</v>
          </cell>
          <cell r="D140" t="str">
            <v>Laboratorios</v>
          </cell>
          <cell r="E140">
            <v>4294</v>
          </cell>
          <cell r="G140">
            <v>920</v>
          </cell>
          <cell r="H140">
            <v>0.20038722168441434</v>
          </cell>
          <cell r="I140">
            <v>0.20038722168441434</v>
          </cell>
          <cell r="J140">
            <v>1</v>
          </cell>
          <cell r="K140">
            <v>184.35624394966118</v>
          </cell>
          <cell r="M140">
            <v>791625.71151984506</v>
          </cell>
          <cell r="N140">
            <v>184.35624394966118</v>
          </cell>
          <cell r="O140">
            <v>791625.71151984506</v>
          </cell>
        </row>
        <row r="141">
          <cell r="A141" t="str">
            <v>Tiempo de tromboplastina parcial [ttp]</v>
          </cell>
          <cell r="B141">
            <v>902049</v>
          </cell>
          <cell r="C141" t="str">
            <v>prevencion secundaria</v>
          </cell>
          <cell r="D141" t="str">
            <v>Laboratorios</v>
          </cell>
          <cell r="E141">
            <v>4503</v>
          </cell>
          <cell r="G141">
            <v>920</v>
          </cell>
          <cell r="H141">
            <v>0.20038722168441434</v>
          </cell>
          <cell r="I141">
            <v>0.20038722168441434</v>
          </cell>
          <cell r="J141">
            <v>1</v>
          </cell>
          <cell r="K141">
            <v>184.35624394966118</v>
          </cell>
          <cell r="M141">
            <v>830156.16650532431</v>
          </cell>
          <cell r="N141">
            <v>184.35624394966118</v>
          </cell>
          <cell r="O141">
            <v>830156.16650532431</v>
          </cell>
        </row>
        <row r="142">
          <cell r="A142" t="str">
            <v>Baciloscopia coloracion acido alcohol resistente [zielh-neelsen] lectura seriada tres muestras</v>
          </cell>
          <cell r="B142">
            <v>901111</v>
          </cell>
          <cell r="C142" t="str">
            <v>prevencion secundaria</v>
          </cell>
          <cell r="D142" t="str">
            <v>Laboratorios</v>
          </cell>
          <cell r="E142">
            <v>9326</v>
          </cell>
          <cell r="G142">
            <v>920</v>
          </cell>
          <cell r="H142">
            <v>0.02</v>
          </cell>
          <cell r="I142">
            <v>0.02</v>
          </cell>
          <cell r="J142">
            <v>1</v>
          </cell>
          <cell r="K142">
            <v>18.400000000000002</v>
          </cell>
          <cell r="M142">
            <v>171598.40000000002</v>
          </cell>
          <cell r="N142">
            <v>18.400000000000002</v>
          </cell>
          <cell r="O142">
            <v>171598.40000000002</v>
          </cell>
        </row>
        <row r="143">
          <cell r="A143" t="str">
            <v>Hormona paratiroidea molecula intacta</v>
          </cell>
          <cell r="B143">
            <v>904912</v>
          </cell>
          <cell r="C143" t="str">
            <v>prevencion secundaria</v>
          </cell>
          <cell r="D143" t="str">
            <v>Laboratorios</v>
          </cell>
          <cell r="E143">
            <v>25565</v>
          </cell>
          <cell r="G143">
            <v>920</v>
          </cell>
          <cell r="H143">
            <v>0.05</v>
          </cell>
          <cell r="I143">
            <v>0.05</v>
          </cell>
          <cell r="J143">
            <v>1</v>
          </cell>
          <cell r="K143">
            <v>46</v>
          </cell>
          <cell r="M143">
            <v>1175990</v>
          </cell>
          <cell r="N143">
            <v>46</v>
          </cell>
          <cell r="O143">
            <v>1175990</v>
          </cell>
        </row>
        <row r="144">
          <cell r="A144" t="str">
            <v>Vitamina d 25 hidroxi total [d2-d3] [calciferol]</v>
          </cell>
          <cell r="B144">
            <v>903706</v>
          </cell>
          <cell r="C144" t="str">
            <v>prevencion secundaria</v>
          </cell>
          <cell r="D144" t="str">
            <v>Laboratorios</v>
          </cell>
          <cell r="E144">
            <v>79628</v>
          </cell>
          <cell r="F144" t="str">
            <v xml:space="preserve">se sugiere hacer control periodico de los niveles de vitamina d 25 en las personas con LES, ppalmente en quieres tengan riesgo de fractura osteoporotica </v>
          </cell>
          <cell r="G144">
            <v>920</v>
          </cell>
          <cell r="H144">
            <v>0.1</v>
          </cell>
          <cell r="I144">
            <v>0.1</v>
          </cell>
          <cell r="J144">
            <v>1</v>
          </cell>
          <cell r="K144">
            <v>92</v>
          </cell>
          <cell r="M144">
            <v>7325776</v>
          </cell>
          <cell r="N144">
            <v>92</v>
          </cell>
          <cell r="O144">
            <v>7325776</v>
          </cell>
        </row>
        <row r="145">
          <cell r="A145" t="str">
            <v>Calcio semiautomatizado</v>
          </cell>
          <cell r="B145">
            <v>903810</v>
          </cell>
          <cell r="C145" t="str">
            <v>prevencion secundaria</v>
          </cell>
          <cell r="D145" t="str">
            <v>Laboratorios</v>
          </cell>
          <cell r="E145">
            <v>1655</v>
          </cell>
          <cell r="G145">
            <v>920</v>
          </cell>
          <cell r="H145">
            <v>7.4999999999999997E-2</v>
          </cell>
          <cell r="I145">
            <v>0.15</v>
          </cell>
          <cell r="J145">
            <v>0.5</v>
          </cell>
          <cell r="K145">
            <v>69</v>
          </cell>
          <cell r="M145">
            <v>114195</v>
          </cell>
          <cell r="N145">
            <v>69</v>
          </cell>
          <cell r="O145">
            <v>114195</v>
          </cell>
        </row>
        <row r="146">
          <cell r="A146" t="str">
            <v>Ferritina</v>
          </cell>
          <cell r="B146">
            <v>903016</v>
          </cell>
          <cell r="C146" t="str">
            <v>prevencion secundaria</v>
          </cell>
          <cell r="D146" t="str">
            <v>Laboratorios</v>
          </cell>
          <cell r="E146">
            <v>7746</v>
          </cell>
          <cell r="G146">
            <v>920</v>
          </cell>
          <cell r="H146">
            <v>5.033881897386254E-2</v>
          </cell>
          <cell r="I146">
            <v>5.033881897386254E-2</v>
          </cell>
          <cell r="J146">
            <v>1</v>
          </cell>
          <cell r="K146">
            <v>46.311713455953537</v>
          </cell>
          <cell r="M146">
            <v>358730.53242981608</v>
          </cell>
          <cell r="N146">
            <v>46.311713455953537</v>
          </cell>
          <cell r="O146">
            <v>358730.53242981608</v>
          </cell>
        </row>
        <row r="147">
          <cell r="A147" t="str">
            <v>Vitamina b12 [cianocobalamina]</v>
          </cell>
          <cell r="B147">
            <v>903703</v>
          </cell>
          <cell r="C147" t="str">
            <v>prevencion secundaria</v>
          </cell>
          <cell r="D147" t="str">
            <v>Laboratorios</v>
          </cell>
          <cell r="E147">
            <v>15678</v>
          </cell>
          <cell r="G147">
            <v>920</v>
          </cell>
          <cell r="H147">
            <v>0.05</v>
          </cell>
          <cell r="I147">
            <v>0.05</v>
          </cell>
          <cell r="J147">
            <v>1</v>
          </cell>
          <cell r="K147">
            <v>46</v>
          </cell>
          <cell r="M147">
            <v>721188</v>
          </cell>
          <cell r="N147">
            <v>46</v>
          </cell>
          <cell r="O147">
            <v>721188</v>
          </cell>
        </row>
        <row r="148">
          <cell r="A148" t="str">
            <v>Hierro total</v>
          </cell>
          <cell r="B148">
            <v>903846</v>
          </cell>
          <cell r="C148" t="str">
            <v>prevencion secundaria</v>
          </cell>
          <cell r="D148" t="str">
            <v>Laboratorios</v>
          </cell>
          <cell r="E148">
            <v>8261</v>
          </cell>
          <cell r="G148">
            <v>920</v>
          </cell>
          <cell r="H148">
            <v>0.02</v>
          </cell>
          <cell r="I148">
            <v>0.02</v>
          </cell>
          <cell r="J148">
            <v>1</v>
          </cell>
          <cell r="K148">
            <v>18.400000000000002</v>
          </cell>
          <cell r="M148">
            <v>152002.40000000002</v>
          </cell>
          <cell r="N148">
            <v>18.400000000000002</v>
          </cell>
          <cell r="O148">
            <v>152002.40000000002</v>
          </cell>
        </row>
        <row r="149">
          <cell r="A149" t="str">
            <v>Albumina en suero u otros fluidos</v>
          </cell>
          <cell r="B149">
            <v>903803</v>
          </cell>
          <cell r="C149" t="str">
            <v>prevencion secundaria</v>
          </cell>
          <cell r="D149" t="str">
            <v>Laboratorios</v>
          </cell>
          <cell r="E149">
            <v>1430</v>
          </cell>
          <cell r="G149">
            <v>920</v>
          </cell>
          <cell r="H149">
            <v>0.1</v>
          </cell>
          <cell r="I149">
            <v>0.1</v>
          </cell>
          <cell r="J149">
            <v>1</v>
          </cell>
          <cell r="K149">
            <v>92</v>
          </cell>
          <cell r="M149">
            <v>131560</v>
          </cell>
          <cell r="N149">
            <v>92</v>
          </cell>
          <cell r="O149">
            <v>131560</v>
          </cell>
        </row>
        <row r="150">
          <cell r="A150" t="str">
            <v>Fosfatasa alcalina</v>
          </cell>
          <cell r="B150">
            <v>903833</v>
          </cell>
          <cell r="C150" t="str">
            <v>prevencion secundaria</v>
          </cell>
          <cell r="D150" t="str">
            <v>Laboratorios</v>
          </cell>
          <cell r="E150">
            <v>1824</v>
          </cell>
          <cell r="G150">
            <v>920</v>
          </cell>
          <cell r="H150">
            <v>5.033881897386254E-2</v>
          </cell>
          <cell r="I150">
            <v>5.033881897386254E-2</v>
          </cell>
          <cell r="J150">
            <v>1</v>
          </cell>
          <cell r="K150">
            <v>46.311713455953537</v>
          </cell>
          <cell r="M150">
            <v>84472.565343659255</v>
          </cell>
          <cell r="N150">
            <v>46.311713455953537</v>
          </cell>
          <cell r="O150">
            <v>84472.565343659255</v>
          </cell>
        </row>
        <row r="151">
          <cell r="A151" t="str">
            <v>Acido folico [folatos] en suero</v>
          </cell>
          <cell r="B151">
            <v>903105</v>
          </cell>
          <cell r="C151" t="str">
            <v>prevencion secundaria</v>
          </cell>
          <cell r="D151" t="str">
            <v>Laboratorios</v>
          </cell>
          <cell r="E151">
            <v>11124</v>
          </cell>
          <cell r="G151">
            <v>920</v>
          </cell>
          <cell r="H151">
            <v>0.2</v>
          </cell>
          <cell r="I151">
            <v>0.2</v>
          </cell>
          <cell r="J151">
            <v>1</v>
          </cell>
          <cell r="K151">
            <v>184</v>
          </cell>
          <cell r="M151">
            <v>2046816</v>
          </cell>
          <cell r="N151">
            <v>184</v>
          </cell>
          <cell r="O151">
            <v>2046816</v>
          </cell>
        </row>
        <row r="152">
          <cell r="A152" t="str">
            <v>Creatin quinasa total [ck-cpk]</v>
          </cell>
          <cell r="B152">
            <v>903821</v>
          </cell>
          <cell r="C152" t="str">
            <v>prevencion secundaria</v>
          </cell>
          <cell r="D152" t="str">
            <v>Laboratorios</v>
          </cell>
          <cell r="E152">
            <v>3578</v>
          </cell>
          <cell r="G152">
            <v>920</v>
          </cell>
          <cell r="H152">
            <v>5.033881897386254E-2</v>
          </cell>
          <cell r="I152">
            <v>5.033881897386254E-2</v>
          </cell>
          <cell r="J152">
            <v>1</v>
          </cell>
          <cell r="K152">
            <v>46.311713455953537</v>
          </cell>
          <cell r="M152">
            <v>165703.31074540174</v>
          </cell>
          <cell r="N152">
            <v>46.311713455953537</v>
          </cell>
          <cell r="O152">
            <v>165703.31074540174</v>
          </cell>
        </row>
        <row r="153">
          <cell r="A153" t="str">
            <v>Coombs directo cualitativo en tubo</v>
          </cell>
          <cell r="B153">
            <v>911010</v>
          </cell>
          <cell r="C153" t="str">
            <v>prevencion secundaria</v>
          </cell>
          <cell r="D153" t="str">
            <v>Laboratorios</v>
          </cell>
          <cell r="E153">
            <v>4878</v>
          </cell>
          <cell r="G153">
            <v>920</v>
          </cell>
          <cell r="H153">
            <v>0.15004840271055178</v>
          </cell>
          <cell r="I153">
            <v>0.15004840271055178</v>
          </cell>
          <cell r="J153">
            <v>1</v>
          </cell>
          <cell r="K153">
            <v>138.04453049370764</v>
          </cell>
          <cell r="M153">
            <v>673381.21974830586</v>
          </cell>
          <cell r="N153">
            <v>138.04453049370764</v>
          </cell>
          <cell r="O153">
            <v>673381.21974830586</v>
          </cell>
        </row>
        <row r="154">
          <cell r="A154" t="str">
            <v>Fosforo en suero u otros fluidos</v>
          </cell>
          <cell r="B154">
            <v>903835</v>
          </cell>
          <cell r="C154" t="str">
            <v>prevencion secundaria</v>
          </cell>
          <cell r="D154" t="str">
            <v>Laboratorios</v>
          </cell>
          <cell r="E154">
            <v>1871</v>
          </cell>
          <cell r="G154">
            <v>920</v>
          </cell>
          <cell r="H154">
            <v>5.033881897386254E-2</v>
          </cell>
          <cell r="I154">
            <v>5.033881897386254E-2</v>
          </cell>
          <cell r="J154">
            <v>1</v>
          </cell>
          <cell r="K154">
            <v>46.311713455953537</v>
          </cell>
          <cell r="M154">
            <v>86649.215876089074</v>
          </cell>
          <cell r="N154">
            <v>46.311713455953537</v>
          </cell>
          <cell r="O154">
            <v>86649.215876089074</v>
          </cell>
        </row>
        <row r="155">
          <cell r="A155" t="str">
            <v>Gonadotropina corionica subunidad beta cualitativa prueba de embarazo en orina o suero</v>
          </cell>
          <cell r="B155">
            <v>904508</v>
          </cell>
          <cell r="C155" t="str">
            <v>prevencion secundaria</v>
          </cell>
          <cell r="D155" t="str">
            <v>Laboratorios</v>
          </cell>
          <cell r="E155">
            <v>7178</v>
          </cell>
          <cell r="G155">
            <v>920</v>
          </cell>
          <cell r="H155">
            <v>9.9709583736689256E-2</v>
          </cell>
          <cell r="I155">
            <v>9.9709583736689256E-2</v>
          </cell>
          <cell r="J155">
            <v>1</v>
          </cell>
          <cell r="K155">
            <v>91.732817037754117</v>
          </cell>
          <cell r="M155">
            <v>658458.16069699905</v>
          </cell>
          <cell r="N155">
            <v>91.732817037754117</v>
          </cell>
          <cell r="O155">
            <v>658458.16069699905</v>
          </cell>
        </row>
        <row r="156">
          <cell r="A156" t="str">
            <v>Electroforesis de proteinas semiautomatizado y automatizado</v>
          </cell>
          <cell r="B156">
            <v>906812</v>
          </cell>
          <cell r="C156" t="str">
            <v>prevencion secundaria</v>
          </cell>
          <cell r="D156" t="str">
            <v>Laboratorios</v>
          </cell>
          <cell r="E156">
            <v>12238</v>
          </cell>
          <cell r="G156">
            <v>920</v>
          </cell>
          <cell r="H156">
            <v>0.03</v>
          </cell>
          <cell r="I156">
            <v>0.03</v>
          </cell>
          <cell r="J156">
            <v>1</v>
          </cell>
          <cell r="K156">
            <v>27.599999999999998</v>
          </cell>
          <cell r="M156">
            <v>337768.8</v>
          </cell>
          <cell r="N156">
            <v>27.599999999999998</v>
          </cell>
          <cell r="O156">
            <v>337768.8</v>
          </cell>
        </row>
        <row r="157">
          <cell r="A157" t="str">
            <v>Espirometria o curva de flujo volumen pre y post broncodilatadores</v>
          </cell>
          <cell r="B157">
            <v>893805</v>
          </cell>
          <cell r="C157" t="str">
            <v>prevencion secundaria</v>
          </cell>
          <cell r="D157" t="str">
            <v>Laboratorios</v>
          </cell>
          <cell r="E157">
            <v>31075</v>
          </cell>
          <cell r="G157">
            <v>920</v>
          </cell>
          <cell r="H157">
            <v>0.1</v>
          </cell>
          <cell r="I157">
            <v>0.1</v>
          </cell>
          <cell r="J157">
            <v>1</v>
          </cell>
          <cell r="K157">
            <v>92</v>
          </cell>
          <cell r="M157">
            <v>2858900</v>
          </cell>
          <cell r="N157">
            <v>92</v>
          </cell>
          <cell r="O157">
            <v>2858900</v>
          </cell>
        </row>
        <row r="158">
          <cell r="A158" t="str">
            <v>Recuento de reticulocitos metodo manual</v>
          </cell>
          <cell r="B158">
            <v>902223</v>
          </cell>
          <cell r="C158" t="str">
            <v>prevencion secundaria</v>
          </cell>
          <cell r="D158" t="str">
            <v>Laboratorios</v>
          </cell>
          <cell r="E158">
            <v>2691</v>
          </cell>
          <cell r="G158">
            <v>920</v>
          </cell>
          <cell r="H158">
            <v>5.0000000000000001E-3</v>
          </cell>
          <cell r="I158">
            <v>5.0000000000000001E-3</v>
          </cell>
          <cell r="J158">
            <v>1</v>
          </cell>
          <cell r="K158">
            <v>4.6000000000000005</v>
          </cell>
          <cell r="M158">
            <v>12378.600000000002</v>
          </cell>
          <cell r="N158">
            <v>4.6000000000000005</v>
          </cell>
          <cell r="O158">
            <v>12378.600000000002</v>
          </cell>
        </row>
        <row r="159">
          <cell r="A159" t="str">
            <v xml:space="preserve">Recuento de plaquetas manual </v>
          </cell>
          <cell r="B159">
            <v>902221</v>
          </cell>
          <cell r="C159" t="str">
            <v>prevencion secundaria</v>
          </cell>
          <cell r="D159" t="str">
            <v>Laboratorios</v>
          </cell>
          <cell r="E159">
            <v>1402</v>
          </cell>
          <cell r="G159">
            <v>920</v>
          </cell>
          <cell r="H159">
            <v>5.0000000000000001E-3</v>
          </cell>
          <cell r="I159">
            <v>5.0000000000000001E-3</v>
          </cell>
          <cell r="J159">
            <v>1</v>
          </cell>
          <cell r="K159">
            <v>4.6000000000000005</v>
          </cell>
          <cell r="M159">
            <v>6449.2000000000007</v>
          </cell>
          <cell r="N159">
            <v>4.6000000000000005</v>
          </cell>
          <cell r="O159">
            <v>6449.2000000000007</v>
          </cell>
        </row>
        <row r="160">
          <cell r="A160" t="str">
            <v>Extendido de sangre periferica estudio de morfologia</v>
          </cell>
          <cell r="B160">
            <v>902206</v>
          </cell>
          <cell r="C160" t="str">
            <v>prevencion secundaria</v>
          </cell>
          <cell r="D160" t="str">
            <v>Laboratorios</v>
          </cell>
          <cell r="E160">
            <v>2662</v>
          </cell>
          <cell r="G160">
            <v>920</v>
          </cell>
          <cell r="H160">
            <v>0.02</v>
          </cell>
          <cell r="I160">
            <v>0.02</v>
          </cell>
          <cell r="J160">
            <v>1</v>
          </cell>
          <cell r="K160">
            <v>18.400000000000002</v>
          </cell>
          <cell r="M160">
            <v>48980.800000000003</v>
          </cell>
          <cell r="N160">
            <v>18.400000000000002</v>
          </cell>
          <cell r="O160">
            <v>48980.800000000003</v>
          </cell>
        </row>
        <row r="161">
          <cell r="A161" t="str">
            <v>Factor reumatoideo semiautomatizado o automatizado</v>
          </cell>
          <cell r="B161">
            <v>906910</v>
          </cell>
          <cell r="C161" t="str">
            <v>prevencion secundaria</v>
          </cell>
          <cell r="D161" t="str">
            <v>Laboratorios</v>
          </cell>
          <cell r="E161">
            <v>14637</v>
          </cell>
          <cell r="G161">
            <v>920</v>
          </cell>
          <cell r="H161">
            <v>0.05</v>
          </cell>
          <cell r="I161">
            <v>0.05</v>
          </cell>
          <cell r="J161">
            <v>1</v>
          </cell>
          <cell r="K161">
            <v>46</v>
          </cell>
          <cell r="M161">
            <v>673302</v>
          </cell>
          <cell r="N161">
            <v>46</v>
          </cell>
          <cell r="O161">
            <v>673302</v>
          </cell>
        </row>
        <row r="162">
          <cell r="A162" t="str">
            <v>Saturacion de transferrina</v>
          </cell>
          <cell r="B162">
            <v>903044</v>
          </cell>
          <cell r="C162" t="str">
            <v>prevencion secundaria</v>
          </cell>
          <cell r="D162" t="str">
            <v>Laboratorios</v>
          </cell>
          <cell r="E162">
            <v>14261</v>
          </cell>
          <cell r="G162">
            <v>920</v>
          </cell>
          <cell r="H162">
            <v>0.03</v>
          </cell>
          <cell r="I162">
            <v>0.03</v>
          </cell>
          <cell r="J162">
            <v>1</v>
          </cell>
          <cell r="K162">
            <v>27.599999999999998</v>
          </cell>
          <cell r="M162">
            <v>393603.6</v>
          </cell>
          <cell r="N162">
            <v>27.599999999999998</v>
          </cell>
          <cell r="O162">
            <v>393603.6</v>
          </cell>
        </row>
        <row r="163">
          <cell r="A163" t="str">
            <v>Gamma glutamil transferasa</v>
          </cell>
          <cell r="B163">
            <v>903838</v>
          </cell>
          <cell r="C163" t="str">
            <v>prevencion secundaria</v>
          </cell>
          <cell r="D163" t="str">
            <v>Laboratorios</v>
          </cell>
          <cell r="E163">
            <v>4683</v>
          </cell>
          <cell r="G163">
            <v>920</v>
          </cell>
          <cell r="H163">
            <v>0.02</v>
          </cell>
          <cell r="I163">
            <v>0.02</v>
          </cell>
          <cell r="J163">
            <v>1</v>
          </cell>
          <cell r="K163">
            <v>18.400000000000002</v>
          </cell>
          <cell r="M163">
            <v>86167.200000000012</v>
          </cell>
          <cell r="N163">
            <v>18.400000000000002</v>
          </cell>
          <cell r="O163">
            <v>86167.200000000012</v>
          </cell>
        </row>
        <row r="164">
          <cell r="A164" t="str">
            <v>Glucosa en suero u otro fluido diferente a orina</v>
          </cell>
          <cell r="B164">
            <v>903841</v>
          </cell>
          <cell r="C164" t="str">
            <v>prevencion secundaria</v>
          </cell>
          <cell r="D164" t="str">
            <v>Laboratorios</v>
          </cell>
          <cell r="E164">
            <v>1485</v>
          </cell>
          <cell r="G164">
            <v>920</v>
          </cell>
          <cell r="H164">
            <v>0.39980638915779282</v>
          </cell>
          <cell r="I164">
            <v>0.39980638915779282</v>
          </cell>
          <cell r="J164">
            <v>1</v>
          </cell>
          <cell r="K164">
            <v>367.82187802516938</v>
          </cell>
          <cell r="M164">
            <v>546215.48886737658</v>
          </cell>
          <cell r="N164">
            <v>367.82187802516938</v>
          </cell>
          <cell r="O164">
            <v>546215.48886737658</v>
          </cell>
        </row>
        <row r="165">
          <cell r="A165" t="str">
            <v>Urocultivo (antibiograma de disco)</v>
          </cell>
          <cell r="B165">
            <v>901235</v>
          </cell>
          <cell r="C165" t="str">
            <v>prevencion secundaria</v>
          </cell>
          <cell r="D165" t="str">
            <v>Laboratorios</v>
          </cell>
          <cell r="E165">
            <v>13867</v>
          </cell>
          <cell r="G165">
            <v>920</v>
          </cell>
          <cell r="H165">
            <v>0.02</v>
          </cell>
          <cell r="I165">
            <v>0.02</v>
          </cell>
          <cell r="J165">
            <v>1</v>
          </cell>
          <cell r="K165">
            <v>18.400000000000002</v>
          </cell>
          <cell r="M165">
            <v>255152.80000000002</v>
          </cell>
          <cell r="N165">
            <v>18.400000000000002</v>
          </cell>
          <cell r="O165">
            <v>255152.80000000002</v>
          </cell>
        </row>
        <row r="166">
          <cell r="A166" t="str">
            <v>Capacidad de difusion con monoxido de carbono</v>
          </cell>
          <cell r="B166">
            <v>893806</v>
          </cell>
          <cell r="C166" t="str">
            <v>prevencion secundaria</v>
          </cell>
          <cell r="D166" t="str">
            <v>Laboratorios</v>
          </cell>
          <cell r="E166">
            <v>126322</v>
          </cell>
          <cell r="G166">
            <v>920</v>
          </cell>
          <cell r="H166">
            <v>5.033881897386254E-2</v>
          </cell>
          <cell r="I166">
            <v>5.033881897386254E-2</v>
          </cell>
          <cell r="J166">
            <v>1</v>
          </cell>
          <cell r="K166">
            <v>46.311713455953537</v>
          </cell>
          <cell r="M166">
            <v>5850188.267182963</v>
          </cell>
          <cell r="N166">
            <v>46.311713455953537</v>
          </cell>
          <cell r="O166">
            <v>5850188.267182963</v>
          </cell>
        </row>
        <row r="167">
          <cell r="A167" t="str">
            <v>Capilaroscopia (video capilaroscopia)</v>
          </cell>
          <cell r="B167">
            <v>382305</v>
          </cell>
          <cell r="C167" t="str">
            <v>prevencion secundaria</v>
          </cell>
          <cell r="D167" t="str">
            <v>Laboratorios</v>
          </cell>
          <cell r="E167">
            <v>213700</v>
          </cell>
          <cell r="G167">
            <v>920</v>
          </cell>
          <cell r="H167">
            <v>0.03</v>
          </cell>
          <cell r="I167">
            <v>0.03</v>
          </cell>
          <cell r="J167">
            <v>1</v>
          </cell>
          <cell r="K167">
            <v>27.599999999999998</v>
          </cell>
          <cell r="M167">
            <v>5898120</v>
          </cell>
          <cell r="N167">
            <v>27.599999999999998</v>
          </cell>
          <cell r="O167">
            <v>5898120</v>
          </cell>
        </row>
        <row r="168">
          <cell r="A168" t="str">
            <v>Creatinina depuracion</v>
          </cell>
          <cell r="B168">
            <v>903823</v>
          </cell>
          <cell r="C168" t="str">
            <v>prevencion secundaria</v>
          </cell>
          <cell r="D168" t="str">
            <v>Laboratorios</v>
          </cell>
          <cell r="E168">
            <v>3390</v>
          </cell>
          <cell r="G168">
            <v>920</v>
          </cell>
          <cell r="H168">
            <v>0.02</v>
          </cell>
          <cell r="I168">
            <v>0.02</v>
          </cell>
          <cell r="J168">
            <v>1</v>
          </cell>
          <cell r="K168">
            <v>18.400000000000002</v>
          </cell>
          <cell r="M168">
            <v>62376.000000000007</v>
          </cell>
          <cell r="N168">
            <v>18.400000000000002</v>
          </cell>
          <cell r="O168">
            <v>62376.000000000007</v>
          </cell>
        </row>
        <row r="169">
          <cell r="A169" t="str">
            <v>Nitrogeno ureico</v>
          </cell>
          <cell r="B169">
            <v>903856</v>
          </cell>
          <cell r="C169" t="str">
            <v>prevencion secundaria</v>
          </cell>
          <cell r="D169" t="str">
            <v>Laboratorios</v>
          </cell>
          <cell r="E169">
            <v>1760</v>
          </cell>
          <cell r="G169">
            <v>920</v>
          </cell>
          <cell r="H169">
            <v>0.01</v>
          </cell>
          <cell r="I169">
            <v>0.01</v>
          </cell>
          <cell r="J169">
            <v>1</v>
          </cell>
          <cell r="K169">
            <v>9.2000000000000011</v>
          </cell>
          <cell r="M169">
            <v>16192.000000000002</v>
          </cell>
          <cell r="N169">
            <v>9.2000000000000011</v>
          </cell>
          <cell r="O169">
            <v>16192.000000000002</v>
          </cell>
        </row>
        <row r="170">
          <cell r="A170" t="str">
            <v>Scl-70 anticuerpos semiautomatizado o automatizado</v>
          </cell>
          <cell r="B170">
            <v>906455</v>
          </cell>
          <cell r="C170" t="str">
            <v>prevencion secundaria</v>
          </cell>
          <cell r="D170" t="str">
            <v>Laboratorios</v>
          </cell>
          <cell r="E170">
            <v>28301</v>
          </cell>
          <cell r="G170">
            <v>920</v>
          </cell>
          <cell r="H170">
            <v>0.02</v>
          </cell>
          <cell r="I170">
            <v>0.02</v>
          </cell>
          <cell r="J170">
            <v>1</v>
          </cell>
          <cell r="K170">
            <v>18.400000000000002</v>
          </cell>
          <cell r="M170">
            <v>520738.40000000008</v>
          </cell>
          <cell r="N170">
            <v>18.400000000000002</v>
          </cell>
          <cell r="O170">
            <v>520738.40000000008</v>
          </cell>
        </row>
        <row r="171">
          <cell r="A171" t="str">
            <v>Sm ANTICUERPOS SEMIAUTOMATIZADO O AUTOMATIZADO</v>
          </cell>
          <cell r="B171">
            <v>906456</v>
          </cell>
          <cell r="C171" t="str">
            <v>prevencion secundaria</v>
          </cell>
          <cell r="D171" t="str">
            <v>Laboratorios</v>
          </cell>
          <cell r="E171">
            <v>13300</v>
          </cell>
          <cell r="G171">
            <v>920</v>
          </cell>
          <cell r="H171">
            <v>5.0000000000000001E-3</v>
          </cell>
          <cell r="I171">
            <v>5.0000000000000001E-3</v>
          </cell>
          <cell r="J171">
            <v>1</v>
          </cell>
          <cell r="K171">
            <v>4.6000000000000005</v>
          </cell>
          <cell r="M171">
            <v>61180.000000000007</v>
          </cell>
          <cell r="N171">
            <v>4.6000000000000005</v>
          </cell>
          <cell r="O171">
            <v>61180.000000000007</v>
          </cell>
        </row>
        <row r="172">
          <cell r="A172" t="str">
            <v>HISTONA ANTICUERPOS SEMIAUTOMATIZADO O AUTOMATIZADO</v>
          </cell>
          <cell r="B172">
            <v>906424</v>
          </cell>
          <cell r="C172" t="str">
            <v>prevencion secundaria</v>
          </cell>
          <cell r="D172" t="str">
            <v>Laboratorios</v>
          </cell>
          <cell r="E172">
            <v>199724.21685216</v>
          </cell>
          <cell r="F172" t="str">
            <v>se recomienda la determinacion de anticuerpos anti histona en sospecha de LES inducido  por farmacos</v>
          </cell>
          <cell r="G172">
            <v>920</v>
          </cell>
          <cell r="H172">
            <v>5.0000000000000001E-3</v>
          </cell>
          <cell r="I172">
            <v>5.0000000000000001E-3</v>
          </cell>
          <cell r="J172">
            <v>1</v>
          </cell>
          <cell r="K172">
            <v>4.6000000000000005</v>
          </cell>
          <cell r="M172">
            <v>918731.39751993609</v>
          </cell>
          <cell r="N172">
            <v>4.6000000000000005</v>
          </cell>
        </row>
        <row r="173">
          <cell r="A173" t="str">
            <v>TIROIDEOS MICROSOMALES ANTICUERPOS (TIROIDEOS PEROXIDASA ANTICUERPOS) SEMIAUTOMATIZADO</v>
          </cell>
          <cell r="B173">
            <v>906460</v>
          </cell>
          <cell r="C173" t="str">
            <v>prevencion secundaria</v>
          </cell>
          <cell r="D173" t="str">
            <v>Laboratorios</v>
          </cell>
          <cell r="E173">
            <v>15678</v>
          </cell>
          <cell r="G173">
            <v>920</v>
          </cell>
          <cell r="H173">
            <v>5.0000000000000001E-3</v>
          </cell>
          <cell r="I173">
            <v>5.0000000000000001E-3</v>
          </cell>
          <cell r="J173">
            <v>1</v>
          </cell>
          <cell r="K173">
            <v>4.6000000000000005</v>
          </cell>
          <cell r="M173">
            <v>72118.8</v>
          </cell>
          <cell r="N173">
            <v>4.6000000000000005</v>
          </cell>
          <cell r="O173">
            <v>72118.8</v>
          </cell>
        </row>
        <row r="174">
          <cell r="A174" t="str">
            <v>TIROIDEOS PEROXIDASA ANTICUERPOS</v>
          </cell>
          <cell r="B174">
            <v>906462</v>
          </cell>
          <cell r="C174" t="str">
            <v>prevencion secundaria</v>
          </cell>
          <cell r="D174" t="str">
            <v>Laboratorios</v>
          </cell>
          <cell r="E174">
            <v>15678</v>
          </cell>
          <cell r="G174">
            <v>920</v>
          </cell>
          <cell r="H174">
            <v>5.0000000000000001E-3</v>
          </cell>
          <cell r="I174">
            <v>5.0000000000000001E-3</v>
          </cell>
          <cell r="J174">
            <v>1</v>
          </cell>
          <cell r="K174">
            <v>4.6000000000000005</v>
          </cell>
          <cell r="M174">
            <v>72118.8</v>
          </cell>
          <cell r="N174">
            <v>4.6000000000000005</v>
          </cell>
          <cell r="O174">
            <v>72118.8</v>
          </cell>
        </row>
        <row r="175">
          <cell r="A175" t="str">
            <v>TIPIFICACION ANTIGENO LEUCOCITARIO HUMANO LOCUS B27</v>
          </cell>
          <cell r="B175">
            <v>906517</v>
          </cell>
          <cell r="C175" t="str">
            <v>prevencion secundaria</v>
          </cell>
          <cell r="D175" t="str">
            <v>Laboratorios</v>
          </cell>
          <cell r="E175">
            <v>128295</v>
          </cell>
          <cell r="G175">
            <v>920</v>
          </cell>
          <cell r="H175">
            <v>5.0000000000000001E-3</v>
          </cell>
          <cell r="I175">
            <v>5.0000000000000001E-3</v>
          </cell>
          <cell r="J175">
            <v>1</v>
          </cell>
          <cell r="K175">
            <v>4.6000000000000005</v>
          </cell>
          <cell r="M175">
            <v>590157.00000000012</v>
          </cell>
          <cell r="N175">
            <v>4.6000000000000005</v>
          </cell>
          <cell r="O175">
            <v>590157.00000000012</v>
          </cell>
        </row>
        <row r="176">
          <cell r="A176" t="str">
            <v>Tiroxina libre</v>
          </cell>
          <cell r="B176">
            <v>904921</v>
          </cell>
          <cell r="C176" t="str">
            <v>prevencion secundaria</v>
          </cell>
          <cell r="D176" t="str">
            <v>Laboratorios</v>
          </cell>
          <cell r="E176">
            <v>7645</v>
          </cell>
          <cell r="G176">
            <v>920</v>
          </cell>
          <cell r="H176">
            <v>0.03</v>
          </cell>
          <cell r="I176">
            <v>0.03</v>
          </cell>
          <cell r="J176">
            <v>1</v>
          </cell>
          <cell r="K176">
            <v>27.599999999999998</v>
          </cell>
          <cell r="M176">
            <v>211001.99999999997</v>
          </cell>
          <cell r="N176">
            <v>27.599999999999998</v>
          </cell>
          <cell r="O176">
            <v>211001.99999999997</v>
          </cell>
        </row>
        <row r="177">
          <cell r="A177" t="str">
            <v>Citrulina anticuerpos [anti peptido ciclico citrulinado] semiautomatizado o automatizado</v>
          </cell>
          <cell r="B177">
            <v>906466</v>
          </cell>
          <cell r="C177" t="str">
            <v>prevencion secundaria</v>
          </cell>
          <cell r="D177" t="str">
            <v>Laboratorios</v>
          </cell>
          <cell r="E177">
            <v>30596</v>
          </cell>
          <cell r="G177">
            <v>920</v>
          </cell>
          <cell r="H177">
            <v>5.033881897386254E-2</v>
          </cell>
          <cell r="I177">
            <v>5.033881897386254E-2</v>
          </cell>
          <cell r="J177">
            <v>1</v>
          </cell>
          <cell r="K177">
            <v>46.311713455953537</v>
          </cell>
          <cell r="M177">
            <v>1416953.1848983543</v>
          </cell>
          <cell r="N177">
            <v>46.311713455953537</v>
          </cell>
          <cell r="O177">
            <v>1416953.1848983543</v>
          </cell>
        </row>
        <row r="178">
          <cell r="A178" t="str">
            <v>Citoplasma de neutrofilos anticuerpos totales [c-anca o p-anca] manual o semiautomatizado</v>
          </cell>
          <cell r="B178">
            <v>906414</v>
          </cell>
          <cell r="C178" t="str">
            <v>prevencion secundaria</v>
          </cell>
          <cell r="D178" t="str">
            <v>Laboratorios</v>
          </cell>
          <cell r="E178">
            <v>26807</v>
          </cell>
          <cell r="G178">
            <v>920</v>
          </cell>
          <cell r="H178">
            <v>0.05</v>
          </cell>
          <cell r="I178">
            <v>0.05</v>
          </cell>
          <cell r="J178">
            <v>1</v>
          </cell>
          <cell r="K178">
            <v>46</v>
          </cell>
          <cell r="M178">
            <v>1233122</v>
          </cell>
          <cell r="N178">
            <v>46</v>
          </cell>
          <cell r="O178">
            <v>1233122</v>
          </cell>
        </row>
        <row r="179">
          <cell r="A179" t="str">
            <v>Cardiolipina anticuerpos ig a semiautomatizado o automatizado</v>
          </cell>
          <cell r="B179">
            <v>906407</v>
          </cell>
          <cell r="C179" t="str">
            <v>prevencion secundaria</v>
          </cell>
          <cell r="D179" t="str">
            <v>Laboratorios</v>
          </cell>
          <cell r="E179">
            <v>35051</v>
          </cell>
          <cell r="F179"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179">
            <v>920</v>
          </cell>
          <cell r="H179">
            <v>5.033881897386254E-2</v>
          </cell>
          <cell r="I179">
            <v>5.033881897386254E-2</v>
          </cell>
          <cell r="J179">
            <v>1</v>
          </cell>
          <cell r="K179">
            <v>46.311713455953537</v>
          </cell>
          <cell r="M179">
            <v>1623271.8683446273</v>
          </cell>
          <cell r="N179">
            <v>46.311713455953537</v>
          </cell>
          <cell r="O179">
            <v>1623271.8683446273</v>
          </cell>
        </row>
        <row r="180">
          <cell r="A180" t="str">
            <v>Colesterol total</v>
          </cell>
          <cell r="B180">
            <v>903818</v>
          </cell>
          <cell r="C180" t="str">
            <v>prevencion secundaria</v>
          </cell>
          <cell r="D180" t="str">
            <v>Laboratorios</v>
          </cell>
          <cell r="E180">
            <v>2120</v>
          </cell>
          <cell r="F180" t="str">
            <v xml:space="preserve">se recomienda establecer las cifras de colesterol recomendadas para las de poblacion con riesgo cardiovascular </v>
          </cell>
          <cell r="G180">
            <v>920</v>
          </cell>
          <cell r="H180">
            <v>0.02</v>
          </cell>
          <cell r="I180">
            <v>0.02</v>
          </cell>
          <cell r="J180">
            <v>1</v>
          </cell>
          <cell r="K180">
            <v>18.400000000000002</v>
          </cell>
          <cell r="M180">
            <v>39008.000000000007</v>
          </cell>
          <cell r="N180">
            <v>18.400000000000002</v>
          </cell>
          <cell r="O180">
            <v>39008.000000000007</v>
          </cell>
        </row>
        <row r="181">
          <cell r="A181" t="str">
            <v>COLESTEROL DE ALTA DENSIDAD</v>
          </cell>
          <cell r="B181">
            <v>903815</v>
          </cell>
          <cell r="C181" t="str">
            <v>prevencion secundaria</v>
          </cell>
          <cell r="D181" t="str">
            <v>Laboratorios</v>
          </cell>
          <cell r="E181">
            <v>2647</v>
          </cell>
          <cell r="G181">
            <v>920</v>
          </cell>
          <cell r="H181">
            <v>0.02</v>
          </cell>
          <cell r="I181">
            <v>0.02</v>
          </cell>
          <cell r="J181">
            <v>1</v>
          </cell>
          <cell r="K181">
            <v>18.400000000000002</v>
          </cell>
          <cell r="M181">
            <v>48704.800000000003</v>
          </cell>
          <cell r="N181">
            <v>18.400000000000002</v>
          </cell>
          <cell r="O181">
            <v>48704.800000000003</v>
          </cell>
        </row>
        <row r="182">
          <cell r="A182" t="str">
            <v>COLESTEROL DE BAJA DENSIDAD [LDL] AUTOMATIZADO</v>
          </cell>
          <cell r="B182">
            <v>903817</v>
          </cell>
          <cell r="C182" t="str">
            <v>prevencion secundaria</v>
          </cell>
          <cell r="D182" t="str">
            <v>Laboratorios</v>
          </cell>
          <cell r="E182">
            <v>2647</v>
          </cell>
          <cell r="G182">
            <v>920</v>
          </cell>
          <cell r="H182">
            <v>0.02</v>
          </cell>
          <cell r="I182">
            <v>0.02</v>
          </cell>
          <cell r="J182">
            <v>1</v>
          </cell>
          <cell r="K182">
            <v>18.400000000000002</v>
          </cell>
          <cell r="M182">
            <v>48704.800000000003</v>
          </cell>
          <cell r="N182">
            <v>18.400000000000002</v>
          </cell>
          <cell r="O182">
            <v>48704.800000000003</v>
          </cell>
        </row>
        <row r="183">
          <cell r="A183" t="str">
            <v>trigliceridos</v>
          </cell>
          <cell r="B183">
            <v>903868</v>
          </cell>
          <cell r="C183" t="str">
            <v>prevencion secundaria</v>
          </cell>
          <cell r="D183" t="str">
            <v>Laboratorios</v>
          </cell>
          <cell r="E183">
            <v>2480</v>
          </cell>
          <cell r="G183">
            <v>920</v>
          </cell>
          <cell r="H183">
            <v>0.02</v>
          </cell>
          <cell r="I183">
            <v>0.02</v>
          </cell>
          <cell r="J183">
            <v>1</v>
          </cell>
          <cell r="K183">
            <v>18.400000000000002</v>
          </cell>
          <cell r="M183">
            <v>45632.000000000007</v>
          </cell>
          <cell r="N183">
            <v>18.400000000000002</v>
          </cell>
          <cell r="O183">
            <v>45632.000000000007</v>
          </cell>
        </row>
        <row r="184">
          <cell r="A184" t="str">
            <v>Hepatitis b anticuerpos e [anti-hbe] semiautomatizado o automatizado</v>
          </cell>
          <cell r="B184">
            <v>906222</v>
          </cell>
          <cell r="C184" t="str">
            <v>prevencion secundaria</v>
          </cell>
          <cell r="D184" t="str">
            <v>Laboratorios</v>
          </cell>
          <cell r="E184">
            <v>27795</v>
          </cell>
          <cell r="G184">
            <v>920</v>
          </cell>
          <cell r="H184">
            <v>5.033881897386254E-2</v>
          </cell>
          <cell r="I184">
            <v>5.033881897386254E-2</v>
          </cell>
          <cell r="J184">
            <v>1</v>
          </cell>
          <cell r="K184">
            <v>46.311713455953537</v>
          </cell>
          <cell r="M184">
            <v>1287234.0755082285</v>
          </cell>
          <cell r="N184">
            <v>46.311713455953537</v>
          </cell>
          <cell r="O184">
            <v>1287234.0755082285</v>
          </cell>
        </row>
        <row r="185">
          <cell r="A185" t="str">
            <v>Transferrina semiautomatizada</v>
          </cell>
          <cell r="B185">
            <v>903045</v>
          </cell>
          <cell r="C185" t="str">
            <v>prevencion secundaria</v>
          </cell>
          <cell r="D185" t="str">
            <v>Laboratorios</v>
          </cell>
          <cell r="E185">
            <v>14214</v>
          </cell>
          <cell r="G185">
            <v>920</v>
          </cell>
          <cell r="H185">
            <v>0.03</v>
          </cell>
          <cell r="I185">
            <v>0.03</v>
          </cell>
          <cell r="J185">
            <v>1</v>
          </cell>
          <cell r="K185">
            <v>27.599999999999998</v>
          </cell>
          <cell r="M185">
            <v>392306.39999999997</v>
          </cell>
          <cell r="N185">
            <v>27.599999999999998</v>
          </cell>
          <cell r="O185">
            <v>392306.39999999997</v>
          </cell>
        </row>
        <row r="186">
          <cell r="A186" t="str">
            <v>Musculo liso anticuerpos automatizado</v>
          </cell>
          <cell r="B186">
            <v>906436</v>
          </cell>
          <cell r="C186" t="str">
            <v>prevencion secundaria</v>
          </cell>
          <cell r="D186" t="str">
            <v>Laboratorios</v>
          </cell>
          <cell r="E186">
            <v>17672</v>
          </cell>
          <cell r="G186">
            <v>920</v>
          </cell>
          <cell r="H186">
            <v>3.0009680542110357E-2</v>
          </cell>
          <cell r="I186">
            <v>3.0009680542110357E-2</v>
          </cell>
          <cell r="J186">
            <v>1</v>
          </cell>
          <cell r="K186">
            <v>27.608906098741528</v>
          </cell>
          <cell r="M186">
            <v>487904.58857696026</v>
          </cell>
          <cell r="N186">
            <v>27.608906098741528</v>
          </cell>
          <cell r="O186">
            <v>487904.58857696026</v>
          </cell>
        </row>
        <row r="187">
          <cell r="A187" t="str">
            <v>Examen directo fresco de cualquier muestra</v>
          </cell>
          <cell r="B187">
            <v>901304</v>
          </cell>
          <cell r="C187" t="str">
            <v>prevencion secundaria</v>
          </cell>
          <cell r="D187" t="str">
            <v>Laboratorios</v>
          </cell>
          <cell r="E187">
            <v>1665</v>
          </cell>
          <cell r="G187">
            <v>920</v>
          </cell>
          <cell r="H187">
            <v>5.0000000000000001E-3</v>
          </cell>
          <cell r="I187">
            <v>5.0000000000000001E-3</v>
          </cell>
          <cell r="J187">
            <v>1</v>
          </cell>
          <cell r="K187">
            <v>4.6000000000000005</v>
          </cell>
          <cell r="M187">
            <v>7659.0000000000009</v>
          </cell>
          <cell r="N187">
            <v>4.6000000000000005</v>
          </cell>
          <cell r="O187">
            <v>7659.0000000000009</v>
          </cell>
        </row>
        <row r="188">
          <cell r="A188" t="str">
            <v>EXAMEN DIRECTO PARA HONGOS (KOH)</v>
          </cell>
          <cell r="B188">
            <v>901305</v>
          </cell>
          <cell r="C188" t="str">
            <v>prevencion secundaria</v>
          </cell>
          <cell r="D188" t="str">
            <v>Laboratorios</v>
          </cell>
          <cell r="E188">
            <v>1485</v>
          </cell>
          <cell r="G188">
            <v>920</v>
          </cell>
          <cell r="H188">
            <v>0</v>
          </cell>
          <cell r="I188">
            <v>0.01</v>
          </cell>
          <cell r="K188">
            <v>0</v>
          </cell>
          <cell r="M188">
            <v>0</v>
          </cell>
          <cell r="N188">
            <v>0</v>
          </cell>
          <cell r="O188">
            <v>0</v>
          </cell>
        </row>
        <row r="189">
          <cell r="A189" t="str">
            <v>Recuento de plaquetas automatizado</v>
          </cell>
          <cell r="B189">
            <v>902220</v>
          </cell>
          <cell r="C189" t="str">
            <v>prevencion secundaria</v>
          </cell>
          <cell r="D189" t="str">
            <v>Laboratorios</v>
          </cell>
          <cell r="E189">
            <v>1402</v>
          </cell>
          <cell r="F189" t="str">
            <v xml:space="preserve">seguimiento a manifestaciones hematológicas </v>
          </cell>
          <cell r="G189">
            <v>920</v>
          </cell>
          <cell r="H189">
            <v>3.0009680542110357E-2</v>
          </cell>
          <cell r="I189">
            <v>3.0009680542110357E-2</v>
          </cell>
          <cell r="J189">
            <v>1</v>
          </cell>
          <cell r="K189">
            <v>27.608906098741528</v>
          </cell>
          <cell r="M189">
            <v>38707.686350435622</v>
          </cell>
          <cell r="N189">
            <v>27.608906098741528</v>
          </cell>
          <cell r="O189">
            <v>38707.686350435622</v>
          </cell>
        </row>
        <row r="190">
          <cell r="A190" t="str">
            <v>Acido urico en suero u otros fluidos</v>
          </cell>
          <cell r="B190">
            <v>903801</v>
          </cell>
          <cell r="C190" t="str">
            <v>prevencion secundaria</v>
          </cell>
          <cell r="D190" t="str">
            <v>Laboratorios</v>
          </cell>
          <cell r="E190">
            <v>1589</v>
          </cell>
          <cell r="G190">
            <v>920</v>
          </cell>
          <cell r="H190">
            <v>0.02</v>
          </cell>
          <cell r="I190">
            <v>0.02</v>
          </cell>
          <cell r="J190">
            <v>1</v>
          </cell>
          <cell r="K190">
            <v>18.400000000000002</v>
          </cell>
          <cell r="M190">
            <v>29237.600000000002</v>
          </cell>
          <cell r="N190">
            <v>18.400000000000002</v>
          </cell>
          <cell r="O190">
            <v>29237.600000000002</v>
          </cell>
        </row>
        <row r="191">
          <cell r="A191" t="str">
            <v>Tiroideos microsomales anticuerpos (tiroideos peroxidasa anticuerpos) automatizado</v>
          </cell>
          <cell r="B191">
            <v>906458</v>
          </cell>
          <cell r="C191" t="str">
            <v>prevencion secundaria</v>
          </cell>
          <cell r="D191" t="str">
            <v>Laboratorios</v>
          </cell>
          <cell r="E191">
            <v>15678</v>
          </cell>
          <cell r="G191">
            <v>920</v>
          </cell>
          <cell r="H191">
            <v>3.0009680542110357E-2</v>
          </cell>
          <cell r="I191">
            <v>3.0009680542110357E-2</v>
          </cell>
          <cell r="J191">
            <v>1</v>
          </cell>
          <cell r="K191">
            <v>27.608906098741528</v>
          </cell>
          <cell r="M191">
            <v>432852.42981606966</v>
          </cell>
          <cell r="N191">
            <v>27.608906098741528</v>
          </cell>
          <cell r="O191">
            <v>432852.42981606966</v>
          </cell>
        </row>
        <row r="192">
          <cell r="A192" t="str">
            <v>ANTICOAGULANTE LUPICO</v>
          </cell>
          <cell r="B192">
            <v>902004</v>
          </cell>
          <cell r="C192" t="str">
            <v>prevencion secundaria</v>
          </cell>
          <cell r="D192" t="str">
            <v>Laboratorios</v>
          </cell>
          <cell r="E192">
            <v>9109</v>
          </cell>
          <cell r="F192"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192">
            <v>920</v>
          </cell>
          <cell r="H192">
            <v>0.2</v>
          </cell>
          <cell r="I192">
            <v>0.2</v>
          </cell>
          <cell r="J192">
            <v>1</v>
          </cell>
          <cell r="K192">
            <v>184</v>
          </cell>
          <cell r="M192">
            <v>1676056</v>
          </cell>
          <cell r="N192">
            <v>184</v>
          </cell>
          <cell r="O192">
            <v>1676056</v>
          </cell>
        </row>
        <row r="193">
          <cell r="A193" t="str">
            <v>Tiroideos tiroglobulinicos anticuerpos semiautomatizado</v>
          </cell>
          <cell r="B193">
            <v>906465</v>
          </cell>
          <cell r="C193" t="str">
            <v>prevencion secundaria</v>
          </cell>
          <cell r="D193" t="str">
            <v>Laboratorios</v>
          </cell>
          <cell r="E193">
            <v>17521</v>
          </cell>
          <cell r="G193">
            <v>920</v>
          </cell>
          <cell r="H193">
            <v>0.01</v>
          </cell>
          <cell r="I193">
            <v>0.01</v>
          </cell>
          <cell r="J193">
            <v>1</v>
          </cell>
          <cell r="K193">
            <v>9.2000000000000011</v>
          </cell>
          <cell r="M193">
            <v>161193.20000000001</v>
          </cell>
          <cell r="N193">
            <v>9.2000000000000011</v>
          </cell>
          <cell r="O193">
            <v>161193.20000000001</v>
          </cell>
        </row>
        <row r="194">
          <cell r="A194" t="str">
            <v>Coproscopico</v>
          </cell>
          <cell r="B194">
            <v>907004</v>
          </cell>
          <cell r="C194" t="str">
            <v>prevencion secundaria</v>
          </cell>
          <cell r="D194" t="str">
            <v>Laboratorios</v>
          </cell>
          <cell r="E194">
            <v>4009</v>
          </cell>
          <cell r="G194">
            <v>920</v>
          </cell>
          <cell r="H194">
            <v>5.0000000000000001E-3</v>
          </cell>
          <cell r="I194">
            <v>5.0000000000000001E-3</v>
          </cell>
          <cell r="J194">
            <v>1</v>
          </cell>
          <cell r="K194">
            <v>4.6000000000000005</v>
          </cell>
          <cell r="M194">
            <v>18441.400000000001</v>
          </cell>
          <cell r="N194">
            <v>4.6000000000000005</v>
          </cell>
          <cell r="O194">
            <v>18441.400000000001</v>
          </cell>
        </row>
        <row r="195">
          <cell r="A195" t="str">
            <v>Estudio de coloracion inmunohistoquimica en biopsia</v>
          </cell>
          <cell r="B195">
            <v>898103</v>
          </cell>
          <cell r="C195" t="str">
            <v>prevencion secundaria</v>
          </cell>
          <cell r="D195" t="str">
            <v>Laboratorios</v>
          </cell>
          <cell r="E195">
            <v>43514</v>
          </cell>
          <cell r="G195">
            <v>920</v>
          </cell>
          <cell r="H195">
            <v>5.0000000000000001E-3</v>
          </cell>
          <cell r="I195">
            <v>5.0000000000000001E-3</v>
          </cell>
          <cell r="J195">
            <v>1</v>
          </cell>
          <cell r="K195">
            <v>4.6000000000000005</v>
          </cell>
          <cell r="M195">
            <v>200164.40000000002</v>
          </cell>
          <cell r="N195">
            <v>4.6000000000000005</v>
          </cell>
          <cell r="O195">
            <v>200164.40000000002</v>
          </cell>
        </row>
        <row r="196">
          <cell r="A196" t="str">
            <v>Hemoglobina glicosilada manual o semiautomatizada</v>
          </cell>
          <cell r="B196">
            <v>903427</v>
          </cell>
          <cell r="C196" t="str">
            <v>prevencion secundaria</v>
          </cell>
          <cell r="D196" t="str">
            <v>Laboratorios</v>
          </cell>
          <cell r="E196">
            <v>7162</v>
          </cell>
          <cell r="G196">
            <v>920</v>
          </cell>
          <cell r="H196">
            <v>9.9709583736689256E-2</v>
          </cell>
          <cell r="I196">
            <v>9.9709583736689256E-2</v>
          </cell>
          <cell r="J196">
            <v>1</v>
          </cell>
          <cell r="K196">
            <v>91.732817037754117</v>
          </cell>
          <cell r="M196">
            <v>656990.43562439503</v>
          </cell>
          <cell r="N196">
            <v>91.732817037754117</v>
          </cell>
          <cell r="O196">
            <v>656990.43562439503</v>
          </cell>
        </row>
        <row r="197">
          <cell r="A197" t="str">
            <v>Inmunoglobulina a [ig a] automatizado</v>
          </cell>
          <cell r="B197">
            <v>906827</v>
          </cell>
          <cell r="C197" t="str">
            <v>prevencion secundaria</v>
          </cell>
          <cell r="D197" t="str">
            <v>Laboratorios</v>
          </cell>
          <cell r="E197">
            <v>12815</v>
          </cell>
          <cell r="G197">
            <v>920</v>
          </cell>
          <cell r="H197">
            <v>2.0329138431752179E-2</v>
          </cell>
          <cell r="I197">
            <v>2.0329138431752179E-2</v>
          </cell>
          <cell r="J197">
            <v>1</v>
          </cell>
          <cell r="K197">
            <v>18.702807357212006</v>
          </cell>
          <cell r="M197">
            <v>239676.47628267185</v>
          </cell>
          <cell r="N197">
            <v>18.702807357212006</v>
          </cell>
          <cell r="O197">
            <v>239676.47628267185</v>
          </cell>
        </row>
        <row r="198">
          <cell r="A198" t="str">
            <v>Inmunoglobulina g [ig g] automatizado</v>
          </cell>
          <cell r="B198">
            <v>906829</v>
          </cell>
          <cell r="C198" t="str">
            <v>prevencion secundaria</v>
          </cell>
          <cell r="D198" t="str">
            <v>Laboratorios</v>
          </cell>
          <cell r="E198">
            <v>12815</v>
          </cell>
          <cell r="G198">
            <v>920</v>
          </cell>
          <cell r="H198">
            <v>2.0329138431752179E-2</v>
          </cell>
          <cell r="I198">
            <v>2.0329138431752179E-2</v>
          </cell>
          <cell r="J198">
            <v>1</v>
          </cell>
          <cell r="K198">
            <v>18.702807357212006</v>
          </cell>
          <cell r="M198">
            <v>239676.47628267185</v>
          </cell>
          <cell r="N198">
            <v>18.702807357212006</v>
          </cell>
          <cell r="O198">
            <v>239676.47628267185</v>
          </cell>
        </row>
        <row r="199">
          <cell r="A199" t="str">
            <v>Inmunoglobulina m [ig m] automatizado</v>
          </cell>
          <cell r="B199">
            <v>906832</v>
          </cell>
          <cell r="C199" t="str">
            <v>prevencion secundaria</v>
          </cell>
          <cell r="D199" t="str">
            <v>Laboratorios</v>
          </cell>
          <cell r="E199">
            <v>12815</v>
          </cell>
          <cell r="G199">
            <v>920</v>
          </cell>
          <cell r="H199">
            <v>2.0329138431752179E-2</v>
          </cell>
          <cell r="I199">
            <v>2.0329138431752179E-2</v>
          </cell>
          <cell r="J199">
            <v>1</v>
          </cell>
          <cell r="K199">
            <v>18.702807357212006</v>
          </cell>
          <cell r="M199">
            <v>239676.47628267185</v>
          </cell>
          <cell r="N199">
            <v>18.702807357212006</v>
          </cell>
          <cell r="O199">
            <v>239676.47628267185</v>
          </cell>
        </row>
        <row r="200">
          <cell r="A200" t="str">
            <v>Ionograma [cloro sodio potasio y bicarbonato o calcio]</v>
          </cell>
          <cell r="B200">
            <v>903605</v>
          </cell>
          <cell r="C200" t="str">
            <v>prevencion secundaria</v>
          </cell>
          <cell r="D200" t="str">
            <v>Laboratorios</v>
          </cell>
          <cell r="E200">
            <v>10440</v>
          </cell>
          <cell r="G200">
            <v>920</v>
          </cell>
          <cell r="H200">
            <v>0.02</v>
          </cell>
          <cell r="I200">
            <v>0.02</v>
          </cell>
          <cell r="J200">
            <v>1</v>
          </cell>
          <cell r="K200">
            <v>18.400000000000002</v>
          </cell>
          <cell r="M200">
            <v>192096.00000000003</v>
          </cell>
          <cell r="N200">
            <v>18.400000000000002</v>
          </cell>
          <cell r="O200">
            <v>192096.00000000003</v>
          </cell>
        </row>
        <row r="201">
          <cell r="A201" t="str">
            <v>Mieloperoxidasa anticuerpos semiautomatizado o automatizado</v>
          </cell>
          <cell r="B201">
            <v>906485</v>
          </cell>
          <cell r="C201" t="str">
            <v>prevencion secundaria</v>
          </cell>
          <cell r="D201" t="str">
            <v>Laboratorios</v>
          </cell>
          <cell r="E201">
            <v>62953</v>
          </cell>
          <cell r="G201">
            <v>920</v>
          </cell>
          <cell r="H201">
            <v>1.4999999999999999E-2</v>
          </cell>
          <cell r="I201">
            <v>0.03</v>
          </cell>
          <cell r="J201">
            <v>0.5</v>
          </cell>
          <cell r="K201">
            <v>13.799999999999999</v>
          </cell>
          <cell r="M201">
            <v>868751.39999999991</v>
          </cell>
          <cell r="N201">
            <v>13.799999999999999</v>
          </cell>
          <cell r="O201">
            <v>868751.39999999991</v>
          </cell>
        </row>
        <row r="202">
          <cell r="A202" t="str">
            <v>Mitocondria anticuerpos automatizado</v>
          </cell>
          <cell r="B202">
            <v>906432</v>
          </cell>
          <cell r="C202" t="str">
            <v>prevencion secundaria</v>
          </cell>
          <cell r="D202" t="str">
            <v>Laboratorios</v>
          </cell>
          <cell r="E202">
            <v>7447</v>
          </cell>
          <cell r="G202">
            <v>920</v>
          </cell>
          <cell r="H202">
            <v>2.0329138431752179E-2</v>
          </cell>
          <cell r="I202">
            <v>2.0329138431752179E-2</v>
          </cell>
          <cell r="J202">
            <v>1</v>
          </cell>
          <cell r="K202">
            <v>18.702807357212006</v>
          </cell>
          <cell r="M202">
            <v>139279.80638915781</v>
          </cell>
          <cell r="N202">
            <v>18.702807357212006</v>
          </cell>
          <cell r="O202">
            <v>139279.80638915781</v>
          </cell>
        </row>
        <row r="203">
          <cell r="A203" t="str">
            <v>Sangre oculta en materia fecal (determinacion de hemoglobina humana especifica)</v>
          </cell>
          <cell r="B203">
            <v>907009</v>
          </cell>
          <cell r="C203" t="str">
            <v>prevencion secundaria</v>
          </cell>
          <cell r="D203" t="str">
            <v>Laboratorios</v>
          </cell>
          <cell r="E203">
            <v>6334</v>
          </cell>
          <cell r="G203">
            <v>920</v>
          </cell>
          <cell r="H203">
            <v>5.0000000000000001E-3</v>
          </cell>
          <cell r="I203">
            <v>5.0000000000000001E-3</v>
          </cell>
          <cell r="J203">
            <v>1</v>
          </cell>
          <cell r="K203">
            <v>4.6000000000000005</v>
          </cell>
          <cell r="M203">
            <v>29136.400000000005</v>
          </cell>
          <cell r="N203">
            <v>4.6000000000000005</v>
          </cell>
          <cell r="O203">
            <v>29136.400000000005</v>
          </cell>
        </row>
        <row r="204">
          <cell r="A204" t="str">
            <v>Capacidad de combinacion del hierro</v>
          </cell>
          <cell r="B204">
            <v>903812</v>
          </cell>
          <cell r="C204" t="str">
            <v>prevencion secundaria</v>
          </cell>
          <cell r="D204" t="str">
            <v>Laboratorios</v>
          </cell>
          <cell r="E204">
            <v>15678</v>
          </cell>
          <cell r="G204">
            <v>920</v>
          </cell>
          <cell r="H204">
            <v>5.0000000000000001E-3</v>
          </cell>
          <cell r="I204">
            <v>5.0000000000000001E-3</v>
          </cell>
          <cell r="J204">
            <v>1</v>
          </cell>
          <cell r="K204">
            <v>4.6000000000000005</v>
          </cell>
          <cell r="M204">
            <v>72118.8</v>
          </cell>
          <cell r="N204">
            <v>4.6000000000000005</v>
          </cell>
          <cell r="O204">
            <v>72118.8</v>
          </cell>
        </row>
        <row r="205">
          <cell r="A205" t="str">
            <v>Crioglobulinas</v>
          </cell>
          <cell r="B205">
            <v>906917</v>
          </cell>
          <cell r="C205" t="str">
            <v>prevencion secundaria</v>
          </cell>
          <cell r="D205" t="str">
            <v>Laboratorios</v>
          </cell>
          <cell r="E205">
            <v>5246</v>
          </cell>
          <cell r="G205">
            <v>920</v>
          </cell>
          <cell r="H205">
            <v>5.0000000000000001E-3</v>
          </cell>
          <cell r="I205">
            <v>5.0000000000000001E-3</v>
          </cell>
          <cell r="J205">
            <v>1</v>
          </cell>
          <cell r="K205">
            <v>4.6000000000000005</v>
          </cell>
          <cell r="M205">
            <v>24131.600000000002</v>
          </cell>
          <cell r="N205">
            <v>4.6000000000000005</v>
          </cell>
          <cell r="O205">
            <v>24131.600000000002</v>
          </cell>
        </row>
        <row r="206">
          <cell r="A206" t="str">
            <v>Microalbuminuria semiautomatizada</v>
          </cell>
          <cell r="B206">
            <v>903028</v>
          </cell>
          <cell r="C206" t="str">
            <v>prevencion secundaria</v>
          </cell>
          <cell r="D206" t="str">
            <v>Laboratorios</v>
          </cell>
          <cell r="E206">
            <v>6562</v>
          </cell>
          <cell r="G206">
            <v>920</v>
          </cell>
          <cell r="H206">
            <v>0.2</v>
          </cell>
          <cell r="I206">
            <v>0.2</v>
          </cell>
          <cell r="J206">
            <v>1</v>
          </cell>
          <cell r="K206">
            <v>184</v>
          </cell>
          <cell r="M206">
            <v>1207408</v>
          </cell>
          <cell r="N206">
            <v>184</v>
          </cell>
          <cell r="O206">
            <v>1207408</v>
          </cell>
        </row>
        <row r="207">
          <cell r="A207" t="str">
            <v>Potasio en suero u otros fluidos</v>
          </cell>
          <cell r="B207">
            <v>903859</v>
          </cell>
          <cell r="C207" t="str">
            <v>prevencion secundaria</v>
          </cell>
          <cell r="D207" t="str">
            <v>Laboratorios</v>
          </cell>
          <cell r="E207">
            <v>4017</v>
          </cell>
          <cell r="G207">
            <v>920</v>
          </cell>
          <cell r="H207">
            <v>0.02</v>
          </cell>
          <cell r="I207">
            <v>0.02</v>
          </cell>
          <cell r="J207">
            <v>1</v>
          </cell>
          <cell r="K207">
            <v>18.400000000000002</v>
          </cell>
          <cell r="M207">
            <v>73912.800000000003</v>
          </cell>
          <cell r="N207">
            <v>18.400000000000002</v>
          </cell>
          <cell r="O207">
            <v>73912.800000000003</v>
          </cell>
        </row>
        <row r="208">
          <cell r="A208" t="str">
            <v>Coprologico</v>
          </cell>
          <cell r="B208">
            <v>907002</v>
          </cell>
          <cell r="C208" t="str">
            <v>prevencion secundaria</v>
          </cell>
          <cell r="D208" t="str">
            <v>Laboratorios</v>
          </cell>
          <cell r="E208">
            <v>1430</v>
          </cell>
          <cell r="G208">
            <v>920</v>
          </cell>
          <cell r="H208">
            <v>0.01</v>
          </cell>
          <cell r="I208">
            <v>0.01</v>
          </cell>
          <cell r="J208">
            <v>1</v>
          </cell>
          <cell r="K208">
            <v>9.2000000000000011</v>
          </cell>
          <cell r="M208">
            <v>13156.000000000002</v>
          </cell>
          <cell r="N208">
            <v>9.2000000000000011</v>
          </cell>
          <cell r="O208">
            <v>13156.000000000002</v>
          </cell>
        </row>
        <row r="209">
          <cell r="A209" t="str">
            <v>Hepatitis b carga viral</v>
          </cell>
          <cell r="B209">
            <v>908806</v>
          </cell>
          <cell r="C209" t="str">
            <v>prevencion secundaria</v>
          </cell>
          <cell r="D209" t="str">
            <v>Laboratorios</v>
          </cell>
          <cell r="E209">
            <v>258195</v>
          </cell>
          <cell r="G209">
            <v>920</v>
          </cell>
          <cell r="H209">
            <v>0.02</v>
          </cell>
          <cell r="I209">
            <v>0.02</v>
          </cell>
          <cell r="J209">
            <v>1</v>
          </cell>
          <cell r="K209">
            <v>18.400000000000002</v>
          </cell>
          <cell r="M209">
            <v>4750788.0000000009</v>
          </cell>
          <cell r="N209">
            <v>18.400000000000002</v>
          </cell>
          <cell r="O209">
            <v>4750788.0000000009</v>
          </cell>
        </row>
        <row r="210">
          <cell r="A210" t="str">
            <v>Mycobacterium tuberculosis cultivo</v>
          </cell>
          <cell r="B210">
            <v>901230</v>
          </cell>
          <cell r="C210" t="str">
            <v>prevencion secundaria</v>
          </cell>
          <cell r="D210" t="str">
            <v>Laboratorios</v>
          </cell>
          <cell r="E210">
            <v>28068</v>
          </cell>
          <cell r="G210">
            <v>920</v>
          </cell>
          <cell r="H210">
            <v>0.01</v>
          </cell>
          <cell r="I210">
            <v>0.01</v>
          </cell>
          <cell r="J210">
            <v>1</v>
          </cell>
          <cell r="K210">
            <v>9.2000000000000011</v>
          </cell>
          <cell r="M210">
            <v>258225.60000000003</v>
          </cell>
          <cell r="N210">
            <v>9.2000000000000011</v>
          </cell>
          <cell r="O210">
            <v>258225.60000000003</v>
          </cell>
        </row>
        <row r="211">
          <cell r="A211" t="str">
            <v>Bilirrubinas total y directa</v>
          </cell>
          <cell r="B211">
            <v>903809</v>
          </cell>
          <cell r="C211" t="str">
            <v>prevencion secundaria</v>
          </cell>
          <cell r="D211" t="str">
            <v>Laboratorios</v>
          </cell>
          <cell r="E211">
            <v>2412</v>
          </cell>
          <cell r="F211" t="str">
            <v xml:space="preserve">monitoreo de toxicidad hepatica y hematologica de los inmunosupresores, realizar hlg y quimica hepatica </v>
          </cell>
          <cell r="G211">
            <v>920</v>
          </cell>
          <cell r="H211">
            <v>0.1</v>
          </cell>
          <cell r="I211">
            <v>0.1</v>
          </cell>
          <cell r="J211">
            <v>1</v>
          </cell>
          <cell r="K211">
            <v>92</v>
          </cell>
          <cell r="M211">
            <v>221904</v>
          </cell>
          <cell r="N211">
            <v>92</v>
          </cell>
          <cell r="O211">
            <v>221904</v>
          </cell>
        </row>
        <row r="212">
          <cell r="A212" t="str">
            <v>ADMINISTRACION [APLICACION] DE PRUEBA NEUROPSICOLOGICA (CUALQUIER TIPO) (CADA UNA)</v>
          </cell>
          <cell r="B212">
            <v>940701</v>
          </cell>
          <cell r="C212" t="str">
            <v>prevencion secundaria</v>
          </cell>
          <cell r="D212" t="str">
            <v>Laboratorios</v>
          </cell>
          <cell r="E212">
            <v>387900</v>
          </cell>
          <cell r="F212" t="str">
            <v xml:space="preserve">utilizar Test neuropsicologicos propuesto por el ACR para LES </v>
          </cell>
          <cell r="G212">
            <v>920</v>
          </cell>
          <cell r="H212">
            <v>0.05</v>
          </cell>
          <cell r="I212">
            <v>0.05</v>
          </cell>
          <cell r="J212">
            <v>1</v>
          </cell>
          <cell r="K212">
            <v>46</v>
          </cell>
          <cell r="M212">
            <v>17843400</v>
          </cell>
          <cell r="N212">
            <v>46</v>
          </cell>
        </row>
        <row r="213">
          <cell r="A213" t="str">
            <v>Deshidrogenasa lactica</v>
          </cell>
          <cell r="B213">
            <v>903828</v>
          </cell>
          <cell r="C213" t="str">
            <v>prevencion secundaria</v>
          </cell>
          <cell r="D213" t="str">
            <v>Laboratorios</v>
          </cell>
          <cell r="E213">
            <v>2759</v>
          </cell>
          <cell r="G213">
            <v>920</v>
          </cell>
          <cell r="H213">
            <v>0.05</v>
          </cell>
          <cell r="I213">
            <v>0.05</v>
          </cell>
          <cell r="J213">
            <v>1</v>
          </cell>
          <cell r="K213">
            <v>46</v>
          </cell>
          <cell r="M213">
            <v>126914</v>
          </cell>
          <cell r="N213">
            <v>46</v>
          </cell>
          <cell r="O213">
            <v>126914</v>
          </cell>
        </row>
        <row r="214">
          <cell r="A214" t="str">
            <v>ELECTROENCEFALOGRAMA CONVENCIONAL</v>
          </cell>
          <cell r="B214">
            <v>891401</v>
          </cell>
          <cell r="C214" t="str">
            <v>prevencion secundaria</v>
          </cell>
          <cell r="D214" t="str">
            <v>Laboratorios</v>
          </cell>
          <cell r="E214">
            <v>193400</v>
          </cell>
          <cell r="G214">
            <v>920</v>
          </cell>
          <cell r="H214">
            <v>0.3</v>
          </cell>
          <cell r="I214">
            <v>0.3</v>
          </cell>
          <cell r="J214">
            <v>1</v>
          </cell>
          <cell r="K214">
            <v>276</v>
          </cell>
          <cell r="M214">
            <v>53378400</v>
          </cell>
          <cell r="N214">
            <v>276</v>
          </cell>
          <cell r="O214">
            <v>53378400</v>
          </cell>
        </row>
        <row r="215">
          <cell r="A215" t="str">
            <v>BIOPSIA RIÑON POR LAPAROTOMIA</v>
          </cell>
          <cell r="B215">
            <v>552602</v>
          </cell>
          <cell r="C215" t="str">
            <v>prevencion secundaria</v>
          </cell>
          <cell r="D215" t="str">
            <v>Laboratorios</v>
          </cell>
          <cell r="E215">
            <v>278175</v>
          </cell>
          <cell r="F215" t="str">
            <v>se recomienda la realizacion de bipsia renal a todas las personas con LES que presenten proteinuria confirmada &gt; o =  0,5 g/ dia, especialmente si tienen sedimento activo o insuficiencia renal aislada sin explicacion</v>
          </cell>
          <cell r="G215">
            <v>920</v>
          </cell>
          <cell r="H215">
            <v>5.0000000000000001E-3</v>
          </cell>
          <cell r="I215">
            <v>5.0000000000000001E-3</v>
          </cell>
          <cell r="J215">
            <v>1</v>
          </cell>
          <cell r="K215">
            <v>4.6000000000000005</v>
          </cell>
          <cell r="M215">
            <v>1279605.0000000002</v>
          </cell>
          <cell r="N215">
            <v>4.6000000000000005</v>
          </cell>
          <cell r="O215">
            <v>1279605.0000000002</v>
          </cell>
        </row>
        <row r="216">
          <cell r="A216" t="str">
            <v>BIOPSIA DE RIÑON VIA PERCUTANEA</v>
          </cell>
          <cell r="B216">
            <v>552603</v>
          </cell>
          <cell r="C216" t="str">
            <v>prevencion secundaria</v>
          </cell>
          <cell r="D216" t="str">
            <v>Laboratorios</v>
          </cell>
          <cell r="E216">
            <v>36715</v>
          </cell>
          <cell r="G216">
            <v>920</v>
          </cell>
          <cell r="H216">
            <v>0.1</v>
          </cell>
          <cell r="I216">
            <v>0.1</v>
          </cell>
          <cell r="J216">
            <v>1</v>
          </cell>
          <cell r="K216">
            <v>92</v>
          </cell>
          <cell r="M216">
            <v>3377780</v>
          </cell>
          <cell r="N216">
            <v>92</v>
          </cell>
          <cell r="O216">
            <v>3377780</v>
          </cell>
        </row>
        <row r="217">
          <cell r="A217" t="str">
            <v>BIOPSIA DE RIÑON VIA ENDOSCOPICA</v>
          </cell>
          <cell r="B217">
            <v>552604</v>
          </cell>
          <cell r="C217" t="str">
            <v>prevencion secundaria</v>
          </cell>
          <cell r="D217" t="str">
            <v>Laboratorios</v>
          </cell>
          <cell r="E217">
            <v>278175</v>
          </cell>
          <cell r="G217">
            <v>920</v>
          </cell>
          <cell r="H217">
            <v>5.0000000000000001E-3</v>
          </cell>
          <cell r="I217">
            <v>5.0000000000000001E-3</v>
          </cell>
          <cell r="J217">
            <v>1</v>
          </cell>
          <cell r="K217">
            <v>4.6000000000000005</v>
          </cell>
          <cell r="M217">
            <v>1279605.0000000002</v>
          </cell>
          <cell r="N217">
            <v>4.6000000000000005</v>
          </cell>
          <cell r="O217">
            <v>1279605.0000000002</v>
          </cell>
        </row>
        <row r="218">
          <cell r="A218" t="str">
            <v>BIOPSIA DE RIÑON VIA LAPAROSCOPICA</v>
          </cell>
          <cell r="B218">
            <v>552605</v>
          </cell>
          <cell r="C218" t="str">
            <v>prevencion secundaria</v>
          </cell>
          <cell r="D218" t="str">
            <v>Laboratorios</v>
          </cell>
          <cell r="E218">
            <v>4990261</v>
          </cell>
          <cell r="G218">
            <v>920</v>
          </cell>
          <cell r="H218">
            <v>5.0000000000000001E-3</v>
          </cell>
          <cell r="I218">
            <v>5.0000000000000001E-3</v>
          </cell>
          <cell r="J218">
            <v>1</v>
          </cell>
          <cell r="K218">
            <v>4.6000000000000005</v>
          </cell>
          <cell r="M218">
            <v>22955200.600000001</v>
          </cell>
          <cell r="N218">
            <v>4.6000000000000005</v>
          </cell>
          <cell r="O218">
            <v>22955200.600000001</v>
          </cell>
        </row>
        <row r="219">
          <cell r="A219" t="str">
            <v>ENTRENAMIENTO FUNCIONAL EN INTEGRACION LABORAL Y SOCIAL</v>
          </cell>
          <cell r="B219">
            <v>938310</v>
          </cell>
          <cell r="C219" t="str">
            <v>prevencion terciaria</v>
          </cell>
          <cell r="D219" t="str">
            <v>Terapeuta</v>
          </cell>
          <cell r="E219">
            <v>15998.625499747881</v>
          </cell>
          <cell r="G219">
            <v>920</v>
          </cell>
          <cell r="H219">
            <v>0.05</v>
          </cell>
          <cell r="I219">
            <v>0.05</v>
          </cell>
          <cell r="J219">
            <v>1</v>
          </cell>
          <cell r="K219">
            <v>46</v>
          </cell>
          <cell r="M219">
            <v>735936.77298840252</v>
          </cell>
          <cell r="N219">
            <v>46</v>
          </cell>
          <cell r="O219">
            <v>735936.77298840252</v>
          </cell>
        </row>
        <row r="220">
          <cell r="A220" t="str">
            <v>REHABILITACION FUNCIONAL DE LA DEFICIENCIA-DISCAPACIDAD DEFINITIVA LEVE</v>
          </cell>
          <cell r="B220">
            <v>938660</v>
          </cell>
          <cell r="C220" t="str">
            <v>prevencion terciaria</v>
          </cell>
          <cell r="D220" t="str">
            <v>Terapeuta</v>
          </cell>
          <cell r="E220">
            <v>15998.625499747881</v>
          </cell>
          <cell r="G220">
            <v>920</v>
          </cell>
          <cell r="H220">
            <v>0.1</v>
          </cell>
          <cell r="I220">
            <v>0.1</v>
          </cell>
          <cell r="J220">
            <v>1</v>
          </cell>
          <cell r="K220">
            <v>92</v>
          </cell>
          <cell r="M220">
            <v>1471873.545976805</v>
          </cell>
          <cell r="N220">
            <v>92</v>
          </cell>
          <cell r="O220">
            <v>1471873.545976805</v>
          </cell>
        </row>
        <row r="221">
          <cell r="A221" t="str">
            <v>REHABILITACION FUNCIONAL DE LA DEFICIENCIA-DISCAPACIDAD DEFINITIVA MODERADA</v>
          </cell>
          <cell r="B221">
            <v>938661</v>
          </cell>
          <cell r="C221" t="str">
            <v>prevencion terciaria</v>
          </cell>
          <cell r="D221" t="str">
            <v>Terapeuta</v>
          </cell>
          <cell r="E221">
            <v>15998.625499747881</v>
          </cell>
          <cell r="G221">
            <v>920</v>
          </cell>
          <cell r="H221">
            <v>0.1</v>
          </cell>
          <cell r="I221">
            <v>0.1</v>
          </cell>
          <cell r="J221">
            <v>1</v>
          </cell>
          <cell r="K221">
            <v>92</v>
          </cell>
          <cell r="M221">
            <v>1471873.545976805</v>
          </cell>
          <cell r="N221">
            <v>92</v>
          </cell>
          <cell r="O221">
            <v>1471873.545976805</v>
          </cell>
        </row>
        <row r="222">
          <cell r="A222" t="str">
            <v>REHABILITACION FUNCIONAL DE LA DEFICIENCIA-DISCAPACIDAD DEFINITIVA SEVERA</v>
          </cell>
          <cell r="B222">
            <v>938662</v>
          </cell>
          <cell r="C222" t="str">
            <v>prevencion terciaria</v>
          </cell>
          <cell r="D222" t="str">
            <v>Terapeuta</v>
          </cell>
          <cell r="E222">
            <v>15998.625499747881</v>
          </cell>
          <cell r="G222">
            <v>920</v>
          </cell>
          <cell r="H222">
            <v>0.1</v>
          </cell>
          <cell r="I222">
            <v>0.1</v>
          </cell>
          <cell r="J222">
            <v>1</v>
          </cell>
          <cell r="K222">
            <v>92</v>
          </cell>
          <cell r="M222">
            <v>1471873.545976805</v>
          </cell>
          <cell r="N222">
            <v>92</v>
          </cell>
          <cell r="O222">
            <v>1471873.545976805</v>
          </cell>
        </row>
        <row r="223">
          <cell r="A223" t="str">
            <v>VACUNACION CONTRA NEUMOCOCO</v>
          </cell>
          <cell r="B223">
            <v>993106</v>
          </cell>
          <cell r="C223" t="str">
            <v>prevencion secundaria</v>
          </cell>
          <cell r="D223" t="str">
            <v>Vacunación</v>
          </cell>
          <cell r="E223">
            <v>250000</v>
          </cell>
          <cell r="F223" t="str">
            <v xml:space="preserve">preferentemente en una fase estable de la enfermedad </v>
          </cell>
          <cell r="G223">
            <v>920</v>
          </cell>
          <cell r="H223">
            <v>0.05</v>
          </cell>
          <cell r="I223">
            <v>0.05</v>
          </cell>
          <cell r="J223">
            <v>1</v>
          </cell>
          <cell r="K223">
            <v>46</v>
          </cell>
          <cell r="M223">
            <v>11500000</v>
          </cell>
          <cell r="N223">
            <v>46</v>
          </cell>
          <cell r="O223">
            <v>11500000</v>
          </cell>
        </row>
        <row r="224">
          <cell r="A224" t="str">
            <v>VACUNACION CONTRA Hepatitis B</v>
          </cell>
          <cell r="B224">
            <v>993503</v>
          </cell>
          <cell r="C224" t="str">
            <v>prevencion secundaria</v>
          </cell>
          <cell r="D224" t="str">
            <v>Vacunación</v>
          </cell>
          <cell r="E224">
            <v>250000</v>
          </cell>
          <cell r="G224">
            <v>920</v>
          </cell>
          <cell r="H224">
            <v>0.05</v>
          </cell>
          <cell r="I224">
            <v>0.05</v>
          </cell>
          <cell r="J224">
            <v>1</v>
          </cell>
          <cell r="K224">
            <v>46</v>
          </cell>
          <cell r="M224">
            <v>11500000</v>
          </cell>
          <cell r="N224">
            <v>46</v>
          </cell>
          <cell r="O224">
            <v>11500000</v>
          </cell>
        </row>
        <row r="225">
          <cell r="A225" t="str">
            <v>VACUNACION CONTRA INFLUENZA</v>
          </cell>
          <cell r="B225">
            <v>993510</v>
          </cell>
          <cell r="C225" t="str">
            <v>prevencion secundaria</v>
          </cell>
          <cell r="D225" t="str">
            <v>Vacunación</v>
          </cell>
          <cell r="E225">
            <v>35000</v>
          </cell>
          <cell r="G225">
            <v>920</v>
          </cell>
          <cell r="H225">
            <v>0.05</v>
          </cell>
          <cell r="I225">
            <v>0.05</v>
          </cell>
          <cell r="J225">
            <v>1</v>
          </cell>
          <cell r="K225">
            <v>46</v>
          </cell>
          <cell r="M225">
            <v>1610000</v>
          </cell>
          <cell r="N225">
            <v>46</v>
          </cell>
          <cell r="O225">
            <v>1610000</v>
          </cell>
        </row>
        <row r="226">
          <cell r="A226" t="str">
            <v>DESCOMPRESION DE NERVIO EN TUNEL DEL CARPO VIA ENDOSCOPICA</v>
          </cell>
          <cell r="B226">
            <v>44301</v>
          </cell>
          <cell r="C226" t="str">
            <v>prevencion terciaria</v>
          </cell>
          <cell r="D226" t="str">
            <v>Procedimientos</v>
          </cell>
          <cell r="E226">
            <v>432220</v>
          </cell>
          <cell r="G226">
            <v>920</v>
          </cell>
          <cell r="H226">
            <v>5.0000000000000001E-3</v>
          </cell>
          <cell r="I226">
            <v>5.0000000000000001E-3</v>
          </cell>
          <cell r="J226">
            <v>1</v>
          </cell>
          <cell r="K226">
            <v>4.6000000000000005</v>
          </cell>
          <cell r="M226">
            <v>1988212.0000000002</v>
          </cell>
          <cell r="N226">
            <v>4.6000000000000005</v>
          </cell>
          <cell r="O226">
            <v>1988212.0000000002</v>
          </cell>
        </row>
        <row r="227">
          <cell r="A227" t="str">
            <v>DESCOMPRESION DE NERVIO EN TUNEL DEL CARPO VIA ABIERTA</v>
          </cell>
          <cell r="B227">
            <v>44303</v>
          </cell>
          <cell r="C227" t="str">
            <v>prevencion terciaria</v>
          </cell>
          <cell r="D227" t="str">
            <v>Procedimientos</v>
          </cell>
          <cell r="E227">
            <v>484055</v>
          </cell>
          <cell r="G227">
            <v>920</v>
          </cell>
          <cell r="H227">
            <v>0.03</v>
          </cell>
          <cell r="I227">
            <v>0.03</v>
          </cell>
          <cell r="J227">
            <v>1</v>
          </cell>
          <cell r="K227">
            <v>27.599999999999998</v>
          </cell>
          <cell r="M227">
            <v>13359917.999999998</v>
          </cell>
          <cell r="N227">
            <v>27.599999999999998</v>
          </cell>
          <cell r="O227">
            <v>13359917.999999998</v>
          </cell>
        </row>
        <row r="228">
          <cell r="A228" t="str">
            <v>DESCOMPRESION DE NERVIO EN TUNEL DEL CARPO CON NEUROLISIS VIA ABIERTA</v>
          </cell>
          <cell r="B228">
            <v>44304</v>
          </cell>
          <cell r="C228" t="str">
            <v>prevencion terciaria</v>
          </cell>
          <cell r="D228" t="str">
            <v>Procedimientos</v>
          </cell>
          <cell r="E228">
            <v>484055</v>
          </cell>
          <cell r="G228">
            <v>920</v>
          </cell>
          <cell r="H228">
            <v>0.03</v>
          </cell>
          <cell r="I228">
            <v>0.03</v>
          </cell>
          <cell r="J228">
            <v>1</v>
          </cell>
          <cell r="K228">
            <v>27.599999999999998</v>
          </cell>
          <cell r="M228">
            <v>13359917.999999998</v>
          </cell>
          <cell r="N228">
            <v>27.599999999999998</v>
          </cell>
          <cell r="O228">
            <v>13359917.999999998</v>
          </cell>
        </row>
        <row r="229">
          <cell r="A229" t="str">
            <v>DESCOMPRESION DE NERVIO EN TUNEL DEL CARPO CON NEUROLISIS VIA ENDOSCOPICA</v>
          </cell>
          <cell r="B229">
            <v>44305</v>
          </cell>
          <cell r="C229" t="str">
            <v>prevencion terciaria</v>
          </cell>
          <cell r="D229" t="str">
            <v>Procedimientos</v>
          </cell>
          <cell r="E229">
            <v>872037</v>
          </cell>
          <cell r="G229">
            <v>920</v>
          </cell>
          <cell r="H229">
            <v>5.0000000000000001E-3</v>
          </cell>
          <cell r="I229">
            <v>5.0000000000000001E-3</v>
          </cell>
          <cell r="J229">
            <v>1</v>
          </cell>
          <cell r="K229">
            <v>4.6000000000000005</v>
          </cell>
          <cell r="M229">
            <v>4011370.2000000007</v>
          </cell>
          <cell r="N229">
            <v>4.6000000000000005</v>
          </cell>
          <cell r="O229">
            <v>4011370.2000000007</v>
          </cell>
        </row>
        <row r="230">
          <cell r="A230" t="str">
            <v>CORRECCION QUIRURGICA DE DEDO EN GATILLO [DEDO DE RESORTE]</v>
          </cell>
          <cell r="B230">
            <v>828404</v>
          </cell>
          <cell r="C230" t="str">
            <v>prevencion terciaria</v>
          </cell>
          <cell r="D230" t="str">
            <v>Procedimientos</v>
          </cell>
          <cell r="E230">
            <v>278175</v>
          </cell>
          <cell r="G230">
            <v>920</v>
          </cell>
          <cell r="H230">
            <v>0.03</v>
          </cell>
          <cell r="I230">
            <v>0.03</v>
          </cell>
          <cell r="J230">
            <v>1</v>
          </cell>
          <cell r="K230">
            <v>27.599999999999998</v>
          </cell>
          <cell r="M230">
            <v>7677629.9999999991</v>
          </cell>
          <cell r="N230">
            <v>27.599999999999998</v>
          </cell>
          <cell r="O230">
            <v>7677629.9999999991</v>
          </cell>
        </row>
        <row r="231">
          <cell r="A231" t="str">
            <v>ELABORACION Y ADAPTACION DE APARATO ORTOPEDICO</v>
          </cell>
          <cell r="B231">
            <v>893107</v>
          </cell>
          <cell r="C231" t="str">
            <v>prevencion terciaria</v>
          </cell>
          <cell r="D231" t="str">
            <v>Insumos</v>
          </cell>
          <cell r="E231">
            <v>229180</v>
          </cell>
          <cell r="G231">
            <v>920</v>
          </cell>
          <cell r="H231">
            <v>0.03</v>
          </cell>
          <cell r="I231">
            <v>0.03</v>
          </cell>
          <cell r="J231">
            <v>1</v>
          </cell>
          <cell r="K231">
            <v>27.599999999999998</v>
          </cell>
          <cell r="M231">
            <v>6325367.9999999991</v>
          </cell>
          <cell r="N231">
            <v>27.599999999999998</v>
          </cell>
          <cell r="O231">
            <v>6325367.9999999991</v>
          </cell>
        </row>
        <row r="232">
          <cell r="A232" t="str">
            <v>TIEMPO DE TROMBOPLASTINA PARCIAL [TTP]</v>
          </cell>
          <cell r="B232">
            <v>902049</v>
          </cell>
          <cell r="C232" t="str">
            <v>prevencion secundaria</v>
          </cell>
          <cell r="D232" t="str">
            <v>Laboratorios</v>
          </cell>
          <cell r="E232">
            <v>4503</v>
          </cell>
          <cell r="G232">
            <v>920</v>
          </cell>
          <cell r="H232">
            <v>0.1</v>
          </cell>
          <cell r="I232">
            <v>0.1</v>
          </cell>
          <cell r="J232">
            <v>1</v>
          </cell>
          <cell r="K232">
            <v>92</v>
          </cell>
          <cell r="M232">
            <v>414276</v>
          </cell>
          <cell r="N232">
            <v>92</v>
          </cell>
          <cell r="O232">
            <v>414276</v>
          </cell>
        </row>
        <row r="233">
          <cell r="A233" t="str">
            <v>TIEMPO DE PROTROMBINA [TP]</v>
          </cell>
          <cell r="B233">
            <v>902045</v>
          </cell>
          <cell r="C233" t="str">
            <v>prevencion secundaria</v>
          </cell>
          <cell r="D233" t="str">
            <v>Laboratorios</v>
          </cell>
          <cell r="E233">
            <v>4294</v>
          </cell>
          <cell r="G233">
            <v>920</v>
          </cell>
          <cell r="H233">
            <v>0.1</v>
          </cell>
          <cell r="I233">
            <v>0.1</v>
          </cell>
          <cell r="J233">
            <v>1</v>
          </cell>
          <cell r="K233">
            <v>92</v>
          </cell>
          <cell r="M233">
            <v>395048</v>
          </cell>
          <cell r="N233">
            <v>92</v>
          </cell>
          <cell r="O233">
            <v>395048</v>
          </cell>
        </row>
        <row r="234">
          <cell r="A234" t="str">
            <v>BRONCOSCOPIA CON LAVADO BRONCOALVEOLAR</v>
          </cell>
          <cell r="B234">
            <v>332203</v>
          </cell>
          <cell r="C234" t="str">
            <v>prevencion secundaria</v>
          </cell>
          <cell r="D234" t="str">
            <v>Procedimeintos menores</v>
          </cell>
          <cell r="E234">
            <v>735000</v>
          </cell>
          <cell r="G234">
            <v>920</v>
          </cell>
          <cell r="H234">
            <v>0.02</v>
          </cell>
          <cell r="I234">
            <v>0.02</v>
          </cell>
          <cell r="J234">
            <v>1</v>
          </cell>
          <cell r="K234">
            <v>18.400000000000002</v>
          </cell>
          <cell r="M234">
            <v>13524000.000000002</v>
          </cell>
          <cell r="N234">
            <v>18.400000000000002</v>
          </cell>
          <cell r="O234">
            <v>13524000.000000002</v>
          </cell>
        </row>
        <row r="235">
          <cell r="A235" t="str">
            <v>BRONCOSCOPIA CON PUNCION (ASPIRACION) TRANSBRONQUIAL</v>
          </cell>
          <cell r="B235">
            <v>332207</v>
          </cell>
          <cell r="C235" t="str">
            <v>prevencion secundaria</v>
          </cell>
          <cell r="D235" t="str">
            <v>Procedimeintos menores</v>
          </cell>
          <cell r="E235">
            <v>387520</v>
          </cell>
          <cell r="G235">
            <v>920</v>
          </cell>
          <cell r="H235">
            <v>0.02</v>
          </cell>
          <cell r="I235">
            <v>0.02</v>
          </cell>
          <cell r="J235">
            <v>1</v>
          </cell>
          <cell r="K235">
            <v>18.400000000000002</v>
          </cell>
          <cell r="M235">
            <v>7130368.0000000009</v>
          </cell>
          <cell r="N235">
            <v>18.400000000000002</v>
          </cell>
          <cell r="O235">
            <v>7130368.0000000009</v>
          </cell>
        </row>
        <row r="236">
          <cell r="A236" t="str">
            <v>INYECCION DE AGENTE ANESTESICO PARA NERVIO PERIFERICO</v>
          </cell>
          <cell r="B236">
            <v>48201</v>
          </cell>
          <cell r="C236" t="str">
            <v>prevencion terciaria</v>
          </cell>
          <cell r="D236" t="str">
            <v>Procedimeintos menores</v>
          </cell>
          <cell r="E236">
            <v>28865</v>
          </cell>
          <cell r="G236">
            <v>920</v>
          </cell>
          <cell r="H236">
            <v>5.0000000000000001E-3</v>
          </cell>
          <cell r="I236">
            <v>5.0000000000000001E-3</v>
          </cell>
          <cell r="J236">
            <v>1</v>
          </cell>
          <cell r="K236">
            <v>4.6000000000000005</v>
          </cell>
          <cell r="M236">
            <v>132779.00000000003</v>
          </cell>
          <cell r="N236">
            <v>4.6000000000000005</v>
          </cell>
          <cell r="O236">
            <v>132779.00000000003</v>
          </cell>
        </row>
        <row r="237">
          <cell r="A237" t="str">
            <v>INYECCION DE ANESTESIA EN ARTICULACION SACROILIACA CON FINES ANALGESICOS</v>
          </cell>
          <cell r="B237">
            <v>48402</v>
          </cell>
          <cell r="C237" t="str">
            <v>prevencion terciaria</v>
          </cell>
          <cell r="D237" t="str">
            <v>Procedimeintos menores</v>
          </cell>
          <cell r="E237">
            <v>5080</v>
          </cell>
          <cell r="G237">
            <v>920</v>
          </cell>
          <cell r="H237">
            <v>5.0000000000000001E-3</v>
          </cell>
          <cell r="I237">
            <v>5.0000000000000001E-3</v>
          </cell>
          <cell r="J237">
            <v>1</v>
          </cell>
          <cell r="K237">
            <v>4.6000000000000005</v>
          </cell>
          <cell r="M237">
            <v>23368.000000000004</v>
          </cell>
          <cell r="N237">
            <v>4.6000000000000005</v>
          </cell>
          <cell r="O237">
            <v>23368.000000000004</v>
          </cell>
        </row>
        <row r="238">
          <cell r="A238" t="str">
            <v>CURACION DE LESION EN PIEL O TEJIDO CELULAR SUBCUTANEO SOD</v>
          </cell>
          <cell r="B238">
            <v>869500</v>
          </cell>
          <cell r="C238" t="str">
            <v>prevencion terciaria</v>
          </cell>
          <cell r="D238" t="str">
            <v>Atención domiciliaria</v>
          </cell>
          <cell r="E238">
            <v>61800</v>
          </cell>
          <cell r="G238">
            <v>920</v>
          </cell>
          <cell r="H238">
            <v>0.01</v>
          </cell>
          <cell r="I238">
            <v>0.01</v>
          </cell>
          <cell r="J238">
            <v>1</v>
          </cell>
          <cell r="K238">
            <v>9.2000000000000011</v>
          </cell>
          <cell r="M238">
            <v>568560.00000000012</v>
          </cell>
          <cell r="N238">
            <v>9.2000000000000011</v>
          </cell>
          <cell r="O238">
            <v>568560.00000000012</v>
          </cell>
        </row>
        <row r="239">
          <cell r="A239" t="str">
            <v>PSICOTERAPIA INDIVIDUAL POR PSICOLOGIA</v>
          </cell>
          <cell r="B239">
            <v>943102</v>
          </cell>
          <cell r="C239" t="str">
            <v>prevencion secundaria y terciaria</v>
          </cell>
          <cell r="D239" t="str">
            <v>Psicologo</v>
          </cell>
          <cell r="E239">
            <v>19383.47382949257</v>
          </cell>
          <cell r="G239">
            <v>920</v>
          </cell>
          <cell r="H239">
            <v>0.2</v>
          </cell>
          <cell r="I239">
            <v>0.2</v>
          </cell>
          <cell r="J239">
            <v>1</v>
          </cell>
          <cell r="K239">
            <v>184</v>
          </cell>
          <cell r="M239">
            <v>3566559.1846266328</v>
          </cell>
          <cell r="N239">
            <v>184</v>
          </cell>
          <cell r="O239">
            <v>3566559.1846266328</v>
          </cell>
        </row>
        <row r="240">
          <cell r="A240" t="str">
            <v>JO1 ANTICUERPOS SEMIAUTOMATIZADO O AUTOMATIZADO</v>
          </cell>
          <cell r="B240">
            <v>906429</v>
          </cell>
          <cell r="C240" t="str">
            <v>prevencion secundaria</v>
          </cell>
          <cell r="D240" t="str">
            <v>Laboratorios</v>
          </cell>
          <cell r="E240">
            <v>30259</v>
          </cell>
          <cell r="G240">
            <v>920</v>
          </cell>
          <cell r="H240">
            <v>5.0000000000000001E-3</v>
          </cell>
          <cell r="I240">
            <v>5.0000000000000001E-3</v>
          </cell>
          <cell r="J240">
            <v>1</v>
          </cell>
          <cell r="K240">
            <v>4.6000000000000005</v>
          </cell>
          <cell r="M240">
            <v>139191.40000000002</v>
          </cell>
          <cell r="N240">
            <v>4.6000000000000005</v>
          </cell>
          <cell r="O240">
            <v>139191.40000000002</v>
          </cell>
        </row>
        <row r="241">
          <cell r="A241" t="str">
            <v>INMUNOGLOBULINAS CADENAS LIVIANAS KAPPA Y LAMBDA SEMIAUTOMATIZADO O AUTOMATIZADO</v>
          </cell>
          <cell r="B241">
            <v>906837</v>
          </cell>
          <cell r="C241" t="str">
            <v>prevencion secundaria</v>
          </cell>
          <cell r="D241" t="str">
            <v>Laboratorios</v>
          </cell>
          <cell r="E241">
            <v>104173</v>
          </cell>
          <cell r="G241">
            <v>920</v>
          </cell>
          <cell r="H241">
            <v>5.0000000000000001E-3</v>
          </cell>
          <cell r="I241">
            <v>5.0000000000000001E-3</v>
          </cell>
          <cell r="J241">
            <v>1</v>
          </cell>
          <cell r="K241">
            <v>4.6000000000000005</v>
          </cell>
          <cell r="M241">
            <v>479195.80000000005</v>
          </cell>
          <cell r="N241">
            <v>4.6000000000000005</v>
          </cell>
          <cell r="O241">
            <v>479195.80000000005</v>
          </cell>
        </row>
        <row r="242">
          <cell r="A242" t="str">
            <v>INMUNOFIJACION AUTOMATIZADA</v>
          </cell>
          <cell r="B242">
            <v>906825</v>
          </cell>
          <cell r="C242" t="str">
            <v>prevencion secundaria</v>
          </cell>
          <cell r="D242" t="str">
            <v>Laboratorios</v>
          </cell>
          <cell r="E242">
            <v>92442</v>
          </cell>
          <cell r="G242">
            <v>920</v>
          </cell>
          <cell r="H242">
            <v>5.0000000000000001E-3</v>
          </cell>
          <cell r="I242">
            <v>5.0000000000000001E-3</v>
          </cell>
          <cell r="J242">
            <v>1</v>
          </cell>
          <cell r="K242">
            <v>4.6000000000000005</v>
          </cell>
          <cell r="M242">
            <v>425233.20000000007</v>
          </cell>
          <cell r="N242">
            <v>4.6000000000000005</v>
          </cell>
          <cell r="O242">
            <v>425233.20000000007</v>
          </cell>
        </row>
        <row r="243">
          <cell r="A243" t="str">
            <v>ESTUDIO DE COLORACION DE INMUNOFLUORESCENCIA EN BIOPSIA</v>
          </cell>
          <cell r="B243">
            <v>898104</v>
          </cell>
          <cell r="C243" t="str">
            <v>prevencion secundaria</v>
          </cell>
          <cell r="D243" t="str">
            <v>Laboratorios</v>
          </cell>
          <cell r="E243">
            <v>351491</v>
          </cell>
          <cell r="G243">
            <v>920</v>
          </cell>
          <cell r="H243">
            <v>5.0000000000000001E-3</v>
          </cell>
          <cell r="I243">
            <v>5.0000000000000001E-3</v>
          </cell>
          <cell r="J243">
            <v>1</v>
          </cell>
          <cell r="K243">
            <v>4.6000000000000005</v>
          </cell>
          <cell r="M243">
            <v>1616858.6</v>
          </cell>
          <cell r="N243">
            <v>4.6000000000000005</v>
          </cell>
          <cell r="O243">
            <v>1616858.6</v>
          </cell>
        </row>
        <row r="244">
          <cell r="A244" t="str">
            <v>ESTUDIO DE COLORACION BASICA EN BIOPSIA</v>
          </cell>
          <cell r="B244">
            <v>898101</v>
          </cell>
          <cell r="C244" t="str">
            <v>prevencion secundaria</v>
          </cell>
          <cell r="D244" t="str">
            <v>Laboratorios</v>
          </cell>
          <cell r="E244">
            <v>14245</v>
          </cell>
          <cell r="G244">
            <v>920</v>
          </cell>
          <cell r="H244">
            <v>0.03</v>
          </cell>
          <cell r="I244">
            <v>0.03</v>
          </cell>
          <cell r="J244">
            <v>1</v>
          </cell>
          <cell r="K244">
            <v>27.599999999999998</v>
          </cell>
          <cell r="M244">
            <v>393161.99999999994</v>
          </cell>
          <cell r="N244">
            <v>27.599999999999998</v>
          </cell>
          <cell r="O244">
            <v>393161.99999999994</v>
          </cell>
        </row>
        <row r="245">
          <cell r="A245" t="str">
            <v>ECOGRAFÍA DOPPLER DE VASOS ARTERIALES DE MIEMBROS INFERIORES</v>
          </cell>
          <cell r="B245">
            <v>882308</v>
          </cell>
          <cell r="C245" t="str">
            <v>prevencion secundaria</v>
          </cell>
          <cell r="D245" t="str">
            <v>Imágenes</v>
          </cell>
          <cell r="E245">
            <v>89975</v>
          </cell>
          <cell r="G245">
            <v>920</v>
          </cell>
          <cell r="H245">
            <v>0.02</v>
          </cell>
          <cell r="I245">
            <v>0.02</v>
          </cell>
          <cell r="J245">
            <v>1</v>
          </cell>
          <cell r="K245">
            <v>18.400000000000002</v>
          </cell>
          <cell r="M245">
            <v>1655540.0000000002</v>
          </cell>
          <cell r="N245">
            <v>18.400000000000002</v>
          </cell>
          <cell r="O245">
            <v>1655540.0000000002</v>
          </cell>
        </row>
        <row r="246">
          <cell r="A246" t="str">
            <v xml:space="preserve">COSTO TOTAL PARACLINICOS </v>
          </cell>
          <cell r="K246">
            <v>8178.4081316553766</v>
          </cell>
          <cell r="M246">
            <v>411544521.65221369</v>
          </cell>
          <cell r="N246">
            <v>8178.4081316553766</v>
          </cell>
          <cell r="O246">
            <v>411544521.65221369</v>
          </cell>
        </row>
        <row r="249">
          <cell r="B249" t="str">
            <v>Bajo Riesgo</v>
          </cell>
          <cell r="E249" t="str">
            <v>Alto Riesgo</v>
          </cell>
        </row>
        <row r="250">
          <cell r="A250" t="str">
            <v>Total Lupus</v>
          </cell>
          <cell r="B250" t="str">
            <v>Consultas</v>
          </cell>
          <cell r="D250" t="str">
            <v>Ayudas Dx</v>
          </cell>
          <cell r="E250" t="str">
            <v>Consultas</v>
          </cell>
          <cell r="F250" t="str">
            <v>Ayudas Dx</v>
          </cell>
          <cell r="G250" t="str">
            <v>Bajo Riesgo</v>
          </cell>
          <cell r="I250" t="str">
            <v>Alto Riesgo</v>
          </cell>
          <cell r="J250" t="str">
            <v>Total generalaño</v>
          </cell>
        </row>
        <row r="251">
          <cell r="A251" t="str">
            <v>Linea de base</v>
          </cell>
          <cell r="E251">
            <v>803206855.72881567</v>
          </cell>
          <cell r="F251">
            <v>1520361732.0000002</v>
          </cell>
          <cell r="G251">
            <v>0</v>
          </cell>
          <cell r="I251">
            <v>2323568587.728816</v>
          </cell>
          <cell r="J251">
            <v>2323568587.728816</v>
          </cell>
        </row>
        <row r="252">
          <cell r="A252" t="str">
            <v>Complementarios</v>
          </cell>
          <cell r="E252">
            <v>230124034.51182741</v>
          </cell>
          <cell r="F252">
            <v>411544521.65221369</v>
          </cell>
          <cell r="G252">
            <v>0</v>
          </cell>
          <cell r="I252">
            <v>641668556.16404104</v>
          </cell>
          <cell r="J252">
            <v>641668556.16404104</v>
          </cell>
        </row>
        <row r="253">
          <cell r="B253">
            <v>0</v>
          </cell>
          <cell r="D253">
            <v>0</v>
          </cell>
          <cell r="E253">
            <v>1169627055.7579191</v>
          </cell>
          <cell r="F253">
            <v>1931906253.6522141</v>
          </cell>
          <cell r="G253">
            <v>0</v>
          </cell>
          <cell r="I253">
            <v>2965237143.8928571</v>
          </cell>
          <cell r="J253">
            <v>2965237143.8928571</v>
          </cell>
        </row>
        <row r="256">
          <cell r="I256">
            <v>2591240629</v>
          </cell>
          <cell r="J256">
            <v>2757335145</v>
          </cell>
        </row>
        <row r="257">
          <cell r="I257">
            <v>166094516</v>
          </cell>
        </row>
      </sheetData>
      <sheetData sheetId="8">
        <row r="5">
          <cell r="A5" t="str">
            <v>CONSULTA DE PRIMERA VEZ POR MEDICINA GENERAL</v>
          </cell>
          <cell r="B5">
            <v>890201</v>
          </cell>
          <cell r="C5" t="str">
            <v>prevencion secundaria</v>
          </cell>
          <cell r="D5" t="str">
            <v xml:space="preserve">Medico General </v>
          </cell>
          <cell r="E5">
            <v>38235.4792147806</v>
          </cell>
          <cell r="G5">
            <v>145</v>
          </cell>
          <cell r="H5">
            <v>0.06</v>
          </cell>
          <cell r="I5">
            <v>0.06</v>
          </cell>
          <cell r="J5">
            <v>1</v>
          </cell>
          <cell r="K5">
            <v>8.6999999999999993</v>
          </cell>
          <cell r="L5">
            <v>30</v>
          </cell>
          <cell r="M5">
            <v>166324.3345842956</v>
          </cell>
          <cell r="N5">
            <v>74</v>
          </cell>
          <cell r="O5">
            <v>0.02</v>
          </cell>
          <cell r="P5">
            <v>0.02</v>
          </cell>
          <cell r="Q5">
            <v>1</v>
          </cell>
          <cell r="R5">
            <v>1.48</v>
          </cell>
          <cell r="S5">
            <v>30</v>
          </cell>
          <cell r="T5">
            <v>28294.254618937644</v>
          </cell>
        </row>
        <row r="6">
          <cell r="A6" t="str">
            <v>CONSULTA DE PRIMERA VEZ POR ENFERMERIA</v>
          </cell>
          <cell r="B6">
            <v>890205</v>
          </cell>
          <cell r="C6" t="str">
            <v>prevencion secundaria</v>
          </cell>
          <cell r="D6" t="str">
            <v>Enfermera</v>
          </cell>
          <cell r="E6">
            <v>20192.495292194588</v>
          </cell>
          <cell r="F6" t="str">
            <v xml:space="preserve">actividades de educacion y seguimiento </v>
          </cell>
          <cell r="G6">
            <v>145</v>
          </cell>
          <cell r="H6">
            <v>0.15</v>
          </cell>
          <cell r="I6">
            <v>0.15</v>
          </cell>
          <cell r="J6">
            <v>1</v>
          </cell>
          <cell r="K6">
            <v>21.75</v>
          </cell>
          <cell r="L6">
            <v>30</v>
          </cell>
          <cell r="M6">
            <v>219593.38630261616</v>
          </cell>
          <cell r="N6">
            <v>74</v>
          </cell>
          <cell r="O6">
            <v>0.4</v>
          </cell>
          <cell r="P6">
            <v>0.4</v>
          </cell>
          <cell r="Q6">
            <v>1</v>
          </cell>
          <cell r="R6">
            <v>29.6</v>
          </cell>
          <cell r="S6">
            <v>30</v>
          </cell>
          <cell r="T6">
            <v>298848.93032447994</v>
          </cell>
        </row>
        <row r="7">
          <cell r="A7" t="str">
            <v xml:space="preserve">Consulta de primera vez por especialista en reumatologia </v>
          </cell>
          <cell r="B7">
            <v>890288</v>
          </cell>
          <cell r="C7" t="str">
            <v>prevencion secundaria</v>
          </cell>
          <cell r="D7" t="str">
            <v>Reumatologo</v>
          </cell>
          <cell r="E7">
            <v>60000</v>
          </cell>
          <cell r="G7">
            <v>145</v>
          </cell>
          <cell r="H7">
            <v>0.06</v>
          </cell>
          <cell r="I7">
            <v>0.06</v>
          </cell>
          <cell r="J7">
            <v>1</v>
          </cell>
          <cell r="K7">
            <v>8.6999999999999993</v>
          </cell>
          <cell r="L7">
            <v>30</v>
          </cell>
          <cell r="M7">
            <v>260999.99999999997</v>
          </cell>
          <cell r="N7">
            <v>74</v>
          </cell>
          <cell r="O7">
            <v>0.02</v>
          </cell>
          <cell r="P7">
            <v>0.02</v>
          </cell>
          <cell r="Q7">
            <v>1</v>
          </cell>
          <cell r="R7">
            <v>1.48</v>
          </cell>
          <cell r="S7">
            <v>30</v>
          </cell>
          <cell r="T7">
            <v>44400</v>
          </cell>
          <cell r="U7" t="e">
            <v>#REF!</v>
          </cell>
          <cell r="V7">
            <v>305400</v>
          </cell>
          <cell r="W7" t="e">
            <v>#REF!</v>
          </cell>
          <cell r="X7">
            <v>25450</v>
          </cell>
          <cell r="Y7" t="str">
            <v>74</v>
          </cell>
        </row>
        <row r="8">
          <cell r="A8" t="str">
            <v xml:space="preserve">Consulta de primera vez por especialista en reumatologia pediatrica </v>
          </cell>
          <cell r="B8">
            <v>890289</v>
          </cell>
          <cell r="C8" t="str">
            <v>prevencion secundaria</v>
          </cell>
          <cell r="D8" t="str">
            <v>Reumatologo pediatra</v>
          </cell>
          <cell r="E8">
            <v>60000</v>
          </cell>
          <cell r="G8">
            <v>145</v>
          </cell>
          <cell r="H8">
            <v>0</v>
          </cell>
          <cell r="I8">
            <v>0</v>
          </cell>
          <cell r="J8">
            <v>0</v>
          </cell>
          <cell r="K8">
            <v>0</v>
          </cell>
          <cell r="L8">
            <v>30</v>
          </cell>
          <cell r="M8">
            <v>0</v>
          </cell>
          <cell r="N8">
            <v>74</v>
          </cell>
          <cell r="O8">
            <v>0</v>
          </cell>
          <cell r="P8">
            <v>0</v>
          </cell>
          <cell r="Q8">
            <v>0</v>
          </cell>
          <cell r="R8">
            <v>0</v>
          </cell>
          <cell r="S8">
            <v>30</v>
          </cell>
          <cell r="T8">
            <v>0</v>
          </cell>
          <cell r="U8" t="e">
            <v>#REF!</v>
          </cell>
          <cell r="V8">
            <v>0</v>
          </cell>
          <cell r="W8" t="e">
            <v>#REF!</v>
          </cell>
          <cell r="X8">
            <v>0</v>
          </cell>
          <cell r="Y8" t="str">
            <v>74</v>
          </cell>
        </row>
        <row r="9">
          <cell r="A9" t="str">
            <v>Consulta de control o de seguimiento por medicina general</v>
          </cell>
          <cell r="B9">
            <v>890301</v>
          </cell>
          <cell r="C9" t="str">
            <v>prevencion secundaria</v>
          </cell>
          <cell r="D9" t="str">
            <v xml:space="preserve">Medico General </v>
          </cell>
          <cell r="E9">
            <v>38235.4792147806</v>
          </cell>
          <cell r="G9">
            <v>145</v>
          </cell>
          <cell r="H9">
            <v>3</v>
          </cell>
          <cell r="I9">
            <v>1</v>
          </cell>
          <cell r="J9">
            <v>3</v>
          </cell>
          <cell r="K9">
            <v>435</v>
          </cell>
          <cell r="L9">
            <v>30</v>
          </cell>
          <cell r="M9">
            <v>8316216.729214781</v>
          </cell>
          <cell r="N9">
            <v>74</v>
          </cell>
          <cell r="O9">
            <v>3</v>
          </cell>
          <cell r="P9">
            <v>1</v>
          </cell>
          <cell r="Q9">
            <v>3</v>
          </cell>
          <cell r="R9">
            <v>222</v>
          </cell>
          <cell r="S9">
            <v>20</v>
          </cell>
          <cell r="T9">
            <v>2829425.4618937648</v>
          </cell>
          <cell r="U9">
            <v>657</v>
          </cell>
          <cell r="V9">
            <v>11145642.191108545</v>
          </cell>
          <cell r="W9">
            <v>54.75</v>
          </cell>
          <cell r="X9">
            <v>928803.51592571207</v>
          </cell>
          <cell r="Y9" t="str">
            <v>74</v>
          </cell>
        </row>
        <row r="10">
          <cell r="A10" t="str">
            <v>Consulta integral de control o de seguimiento por equipo interdisciplinario medico general, qf,ps (EMA)</v>
          </cell>
          <cell r="B10">
            <v>890315</v>
          </cell>
          <cell r="C10" t="str">
            <v>prevencion secundaria</v>
          </cell>
          <cell r="D10" t="str">
            <v>Staff</v>
          </cell>
          <cell r="E10">
            <v>150000</v>
          </cell>
          <cell r="F10" t="str">
            <v xml:space="preserve">actividades de educacion y seguimiento </v>
          </cell>
          <cell r="G10">
            <v>145</v>
          </cell>
          <cell r="H10">
            <v>0</v>
          </cell>
          <cell r="I10">
            <v>0</v>
          </cell>
          <cell r="J10">
            <v>0</v>
          </cell>
          <cell r="K10">
            <v>0</v>
          </cell>
          <cell r="L10">
            <v>0</v>
          </cell>
          <cell r="M10">
            <v>0</v>
          </cell>
          <cell r="N10">
            <v>74</v>
          </cell>
          <cell r="O10">
            <v>1.4</v>
          </cell>
          <cell r="P10">
            <v>0.7</v>
          </cell>
          <cell r="Q10">
            <v>2</v>
          </cell>
          <cell r="R10">
            <v>103.6</v>
          </cell>
          <cell r="S10">
            <v>40</v>
          </cell>
          <cell r="T10">
            <v>10360000</v>
          </cell>
          <cell r="U10">
            <v>103.6</v>
          </cell>
          <cell r="V10">
            <v>10360000</v>
          </cell>
          <cell r="W10">
            <v>8.6333333333333329</v>
          </cell>
          <cell r="X10">
            <v>863333.33333333337</v>
          </cell>
          <cell r="Y10" t="str">
            <v>74</v>
          </cell>
        </row>
        <row r="11">
          <cell r="A11" t="str">
            <v>Consulta de control o de seguimiento por especialista en reumatologia</v>
          </cell>
          <cell r="B11">
            <v>890388</v>
          </cell>
          <cell r="C11" t="str">
            <v>prevencion secundaria</v>
          </cell>
          <cell r="D11" t="str">
            <v>Reumatologo</v>
          </cell>
          <cell r="E11">
            <v>60000</v>
          </cell>
          <cell r="G11">
            <v>145</v>
          </cell>
          <cell r="H11">
            <v>2</v>
          </cell>
          <cell r="I11">
            <v>1</v>
          </cell>
          <cell r="J11">
            <v>2</v>
          </cell>
          <cell r="K11">
            <v>290</v>
          </cell>
          <cell r="L11">
            <v>30</v>
          </cell>
          <cell r="M11">
            <v>8700000</v>
          </cell>
          <cell r="N11">
            <v>74</v>
          </cell>
          <cell r="O11">
            <v>3</v>
          </cell>
          <cell r="P11">
            <v>1</v>
          </cell>
          <cell r="Q11">
            <v>3</v>
          </cell>
          <cell r="R11">
            <v>222</v>
          </cell>
          <cell r="S11">
            <v>30</v>
          </cell>
          <cell r="T11">
            <v>6660000</v>
          </cell>
          <cell r="U11">
            <v>512</v>
          </cell>
          <cell r="V11">
            <v>15360000</v>
          </cell>
          <cell r="W11">
            <v>42.666666666666664</v>
          </cell>
          <cell r="X11">
            <v>1280000</v>
          </cell>
          <cell r="Y11" t="str">
            <v>74</v>
          </cell>
        </row>
        <row r="12">
          <cell r="A12" t="str">
            <v>Consulta de control o de seguimiento por especialista en reumatologia pediatrica</v>
          </cell>
          <cell r="B12">
            <v>890389</v>
          </cell>
          <cell r="C12" t="str">
            <v>prevencion secundaria</v>
          </cell>
          <cell r="D12" t="str">
            <v>Reumatologo pediatra</v>
          </cell>
          <cell r="E12">
            <v>60000</v>
          </cell>
          <cell r="G12">
            <v>145</v>
          </cell>
          <cell r="H12">
            <v>0.08</v>
          </cell>
          <cell r="I12">
            <v>0.02</v>
          </cell>
          <cell r="J12">
            <v>4</v>
          </cell>
          <cell r="K12">
            <v>11.6</v>
          </cell>
          <cell r="L12">
            <v>30</v>
          </cell>
          <cell r="M12">
            <v>348000</v>
          </cell>
          <cell r="N12">
            <v>74</v>
          </cell>
          <cell r="O12">
            <v>0.08</v>
          </cell>
          <cell r="P12">
            <v>0.02</v>
          </cell>
          <cell r="Q12">
            <v>4</v>
          </cell>
          <cell r="R12">
            <v>5.92</v>
          </cell>
          <cell r="S12">
            <v>30</v>
          </cell>
          <cell r="T12">
            <v>177600</v>
          </cell>
          <cell r="U12">
            <v>17.52</v>
          </cell>
          <cell r="V12">
            <v>525600</v>
          </cell>
          <cell r="W12">
            <v>1.46</v>
          </cell>
          <cell r="X12">
            <v>43800</v>
          </cell>
          <cell r="Y12" t="str">
            <v>74</v>
          </cell>
        </row>
        <row r="13">
          <cell r="A13" t="str">
            <v>Educacion individual en salud por quimico farmaceutico</v>
          </cell>
          <cell r="B13">
            <v>990211</v>
          </cell>
          <cell r="C13" t="str">
            <v>prevencion secundaria</v>
          </cell>
          <cell r="D13" t="str">
            <v>Quimico farmaceutico</v>
          </cell>
          <cell r="E13">
            <v>20357.84710131228</v>
          </cell>
          <cell r="F13" t="str">
            <v xml:space="preserve">actividades de educacion y seguimiento </v>
          </cell>
          <cell r="G13">
            <v>145</v>
          </cell>
          <cell r="H13">
            <v>3</v>
          </cell>
          <cell r="I13">
            <v>1</v>
          </cell>
          <cell r="J13">
            <v>3</v>
          </cell>
          <cell r="K13">
            <v>435</v>
          </cell>
          <cell r="L13">
            <v>30</v>
          </cell>
          <cell r="M13">
            <v>4427831.744535421</v>
          </cell>
          <cell r="N13">
            <v>74</v>
          </cell>
          <cell r="O13">
            <v>3</v>
          </cell>
          <cell r="P13">
            <v>1</v>
          </cell>
          <cell r="Q13">
            <v>3</v>
          </cell>
          <cell r="R13">
            <v>222</v>
          </cell>
          <cell r="S13">
            <v>20</v>
          </cell>
          <cell r="T13">
            <v>1506480.6854971086</v>
          </cell>
          <cell r="U13">
            <v>657</v>
          </cell>
          <cell r="V13">
            <v>5934312.4300325299</v>
          </cell>
          <cell r="W13">
            <v>54.75</v>
          </cell>
          <cell r="X13">
            <v>494526.03583604418</v>
          </cell>
          <cell r="Y13" t="str">
            <v>74</v>
          </cell>
        </row>
        <row r="14">
          <cell r="A14" t="str">
            <v>Inyeccion  o infiltracion de sustancia terapeutica dentro de bursa sod (infiltraciones-artrocentesis)</v>
          </cell>
          <cell r="B14">
            <v>839600</v>
          </cell>
          <cell r="C14" t="str">
            <v>prevencion secundaria</v>
          </cell>
          <cell r="D14" t="str">
            <v>Procedimeintos menores</v>
          </cell>
          <cell r="E14">
            <v>685000</v>
          </cell>
          <cell r="G14">
            <v>145</v>
          </cell>
          <cell r="H14">
            <v>0.19999999999999998</v>
          </cell>
          <cell r="I14">
            <v>0.19999999999999998</v>
          </cell>
          <cell r="J14">
            <v>1</v>
          </cell>
          <cell r="K14">
            <v>28.999999999999996</v>
          </cell>
          <cell r="L14">
            <v>30</v>
          </cell>
          <cell r="M14">
            <v>9932499.9999999981</v>
          </cell>
          <cell r="N14">
            <v>74</v>
          </cell>
          <cell r="O14">
            <v>0.3</v>
          </cell>
          <cell r="P14">
            <v>0.3</v>
          </cell>
          <cell r="Q14">
            <v>1</v>
          </cell>
          <cell r="R14">
            <v>22.2</v>
          </cell>
          <cell r="S14">
            <v>30</v>
          </cell>
          <cell r="T14">
            <v>7603500</v>
          </cell>
          <cell r="U14">
            <v>51.199999999999996</v>
          </cell>
          <cell r="V14">
            <v>17536000</v>
          </cell>
          <cell r="W14">
            <v>4.2666666666666666</v>
          </cell>
          <cell r="X14">
            <v>1461333.3333333333</v>
          </cell>
          <cell r="Y14" t="str">
            <v>74</v>
          </cell>
        </row>
        <row r="15">
          <cell r="A15" t="str">
            <v>Inyeccion o infiltracion de esteroide sod (terapia de rescate)</v>
          </cell>
          <cell r="B15">
            <v>992300</v>
          </cell>
          <cell r="C15" t="str">
            <v>prevencion terciaria</v>
          </cell>
          <cell r="D15" t="str">
            <v>Procedimeintos menores</v>
          </cell>
          <cell r="E15">
            <v>918526</v>
          </cell>
          <cell r="G15">
            <v>145</v>
          </cell>
          <cell r="H15">
            <v>0.19999999999999998</v>
          </cell>
          <cell r="I15">
            <v>0.19999999999999998</v>
          </cell>
          <cell r="J15">
            <v>1</v>
          </cell>
          <cell r="K15">
            <v>28.999999999999996</v>
          </cell>
          <cell r="L15">
            <v>60</v>
          </cell>
          <cell r="M15">
            <v>26637253.999999996</v>
          </cell>
          <cell r="N15">
            <v>74</v>
          </cell>
          <cell r="O15">
            <v>0.3</v>
          </cell>
          <cell r="P15">
            <v>0.3</v>
          </cell>
          <cell r="Q15">
            <v>1</v>
          </cell>
          <cell r="R15">
            <v>22.2</v>
          </cell>
          <cell r="S15">
            <v>60</v>
          </cell>
          <cell r="T15">
            <v>20391277.199999999</v>
          </cell>
          <cell r="U15">
            <v>51.199999999999996</v>
          </cell>
          <cell r="V15">
            <v>47028531.199999996</v>
          </cell>
          <cell r="W15">
            <v>4.2666666666666666</v>
          </cell>
          <cell r="X15">
            <v>3919044.2666666661</v>
          </cell>
          <cell r="Y15" t="str">
            <v>74</v>
          </cell>
        </row>
        <row r="16">
          <cell r="A16" t="str">
            <v>Inyeccion o infusion de otra sustancia terapeutica o profilactica (aplicación de medicamentos)</v>
          </cell>
          <cell r="B16">
            <v>992990</v>
          </cell>
          <cell r="C16" t="str">
            <v>prevencion secundaria</v>
          </cell>
          <cell r="D16" t="str">
            <v>Procedimeintos menores</v>
          </cell>
          <cell r="E16">
            <v>110000</v>
          </cell>
          <cell r="G16">
            <v>145</v>
          </cell>
          <cell r="H16">
            <v>0.1</v>
          </cell>
          <cell r="I16">
            <v>0.1</v>
          </cell>
          <cell r="J16">
            <v>1</v>
          </cell>
          <cell r="K16">
            <v>14.5</v>
          </cell>
          <cell r="L16">
            <v>60</v>
          </cell>
          <cell r="M16">
            <v>1595000</v>
          </cell>
          <cell r="N16">
            <v>74</v>
          </cell>
          <cell r="O16">
            <v>2.4</v>
          </cell>
          <cell r="P16">
            <v>0.19999999999999998</v>
          </cell>
          <cell r="Q16">
            <v>12</v>
          </cell>
          <cell r="R16">
            <v>177.6</v>
          </cell>
          <cell r="S16">
            <v>120</v>
          </cell>
          <cell r="T16">
            <v>39072000</v>
          </cell>
          <cell r="U16">
            <v>192.1</v>
          </cell>
          <cell r="V16">
            <v>40667000</v>
          </cell>
          <cell r="W16">
            <v>16.008333333333333</v>
          </cell>
          <cell r="X16">
            <v>3388916.6666666665</v>
          </cell>
          <cell r="Y16" t="str">
            <v>74</v>
          </cell>
        </row>
        <row r="17">
          <cell r="A17" t="str">
            <v>INYECCION DE AGENTE ANESTESICO PARA NERVIO PERIFERICO</v>
          </cell>
          <cell r="B17">
            <v>48201</v>
          </cell>
          <cell r="C17" t="str">
            <v>prevencion secundaria</v>
          </cell>
          <cell r="D17" t="str">
            <v>Procedimeintos menores</v>
          </cell>
          <cell r="E17">
            <v>28865</v>
          </cell>
          <cell r="G17">
            <v>145</v>
          </cell>
          <cell r="H17">
            <v>0.01</v>
          </cell>
          <cell r="I17">
            <v>0.01</v>
          </cell>
          <cell r="J17">
            <v>1</v>
          </cell>
          <cell r="K17">
            <v>1.45</v>
          </cell>
          <cell r="M17">
            <v>0</v>
          </cell>
          <cell r="N17">
            <v>74</v>
          </cell>
          <cell r="O17">
            <v>0.05</v>
          </cell>
          <cell r="P17">
            <v>0.05</v>
          </cell>
          <cell r="Q17">
            <v>1</v>
          </cell>
          <cell r="R17">
            <v>3.7</v>
          </cell>
          <cell r="T17">
            <v>0</v>
          </cell>
          <cell r="U17">
            <v>5.15</v>
          </cell>
          <cell r="V17">
            <v>0</v>
          </cell>
          <cell r="W17">
            <v>0.4291666666666667</v>
          </cell>
          <cell r="X17">
            <v>0</v>
          </cell>
        </row>
        <row r="18">
          <cell r="A18" t="str">
            <v>Biopsia cerrada de glandula o conducto salival</v>
          </cell>
          <cell r="B18">
            <v>261001</v>
          </cell>
          <cell r="C18" t="str">
            <v>prevencion secundaria</v>
          </cell>
          <cell r="D18" t="str">
            <v>Procedimeintos menores</v>
          </cell>
          <cell r="E18">
            <v>36715</v>
          </cell>
          <cell r="G18">
            <v>145</v>
          </cell>
          <cell r="H18">
            <v>0.19999999999999998</v>
          </cell>
          <cell r="I18">
            <v>0.19999999999999998</v>
          </cell>
          <cell r="J18">
            <v>1</v>
          </cell>
          <cell r="K18">
            <v>28.999999999999996</v>
          </cell>
          <cell r="L18">
            <v>30</v>
          </cell>
          <cell r="M18">
            <v>532367.49999999988</v>
          </cell>
          <cell r="N18">
            <v>74</v>
          </cell>
          <cell r="O18">
            <v>0.19999999999999998</v>
          </cell>
          <cell r="P18">
            <v>0.19999999999999998</v>
          </cell>
          <cell r="Q18">
            <v>1</v>
          </cell>
          <cell r="R18">
            <v>14.799999999999999</v>
          </cell>
          <cell r="S18">
            <v>30</v>
          </cell>
          <cell r="T18">
            <v>271691</v>
          </cell>
          <cell r="U18">
            <v>43.8</v>
          </cell>
          <cell r="V18">
            <v>804058.49999999988</v>
          </cell>
          <cell r="W18">
            <v>3.65</v>
          </cell>
          <cell r="X18">
            <v>67004.874999999985</v>
          </cell>
          <cell r="Y18" t="str">
            <v>74</v>
          </cell>
        </row>
        <row r="19">
          <cell r="A19" t="str">
            <v>Participacion en junta medica o equipo interdisciplinario por medicina especializada y caso paciente</v>
          </cell>
          <cell r="B19">
            <v>890502</v>
          </cell>
          <cell r="C19" t="str">
            <v>prevencion secundaria</v>
          </cell>
          <cell r="D19" t="str">
            <v>Junta médica</v>
          </cell>
          <cell r="E19">
            <v>300000</v>
          </cell>
          <cell r="G19">
            <v>145</v>
          </cell>
          <cell r="H19">
            <v>0</v>
          </cell>
          <cell r="I19">
            <v>0</v>
          </cell>
          <cell r="J19">
            <v>0</v>
          </cell>
          <cell r="K19">
            <v>0</v>
          </cell>
          <cell r="L19">
            <v>0</v>
          </cell>
          <cell r="M19">
            <v>0</v>
          </cell>
          <cell r="N19">
            <v>74</v>
          </cell>
          <cell r="O19">
            <v>0.7</v>
          </cell>
          <cell r="P19">
            <v>0.7</v>
          </cell>
          <cell r="Q19">
            <v>1</v>
          </cell>
          <cell r="R19">
            <v>51.8</v>
          </cell>
          <cell r="S19">
            <v>20</v>
          </cell>
          <cell r="T19">
            <v>5180000</v>
          </cell>
          <cell r="U19">
            <v>51.8</v>
          </cell>
          <cell r="V19">
            <v>5180000</v>
          </cell>
          <cell r="W19">
            <v>4.3166666666666664</v>
          </cell>
          <cell r="X19">
            <v>431666.66666666669</v>
          </cell>
          <cell r="Y19" t="str">
            <v>74</v>
          </cell>
        </row>
        <row r="20">
          <cell r="A20" t="str">
            <v>Consulta de primera vez por especialista en medicina interna</v>
          </cell>
          <cell r="B20">
            <v>890266</v>
          </cell>
          <cell r="C20" t="str">
            <v>prevencion secundaria</v>
          </cell>
          <cell r="D20" t="str">
            <v>Internista</v>
          </cell>
          <cell r="E20">
            <v>81079.626334876535</v>
          </cell>
          <cell r="G20">
            <v>145</v>
          </cell>
          <cell r="H20">
            <v>0.03</v>
          </cell>
          <cell r="I20">
            <v>0.03</v>
          </cell>
          <cell r="J20">
            <v>1</v>
          </cell>
          <cell r="K20">
            <v>4.3499999999999996</v>
          </cell>
          <cell r="L20">
            <v>30</v>
          </cell>
          <cell r="M20">
            <v>176348.18727835646</v>
          </cell>
          <cell r="N20">
            <v>74</v>
          </cell>
          <cell r="O20">
            <v>0.02</v>
          </cell>
          <cell r="P20">
            <v>0.02</v>
          </cell>
          <cell r="Q20">
            <v>1</v>
          </cell>
          <cell r="R20">
            <v>1.48</v>
          </cell>
          <cell r="S20">
            <v>20</v>
          </cell>
          <cell r="T20">
            <v>39999.28232520575</v>
          </cell>
          <cell r="U20">
            <v>5.83</v>
          </cell>
          <cell r="V20">
            <v>216347.4696035622</v>
          </cell>
          <cell r="W20">
            <v>0.48583333333333334</v>
          </cell>
          <cell r="X20">
            <v>18028.955800296852</v>
          </cell>
        </row>
        <row r="21">
          <cell r="A21" t="str">
            <v>Consulta de control o de seguimiento por especialista en medicina interna</v>
          </cell>
          <cell r="B21">
            <v>890366</v>
          </cell>
          <cell r="C21" t="str">
            <v>prevencion secundaria</v>
          </cell>
          <cell r="D21" t="str">
            <v>Internista</v>
          </cell>
          <cell r="E21">
            <v>81079.626334876535</v>
          </cell>
          <cell r="G21">
            <v>145</v>
          </cell>
          <cell r="H21">
            <v>0.01</v>
          </cell>
          <cell r="I21">
            <v>0.01</v>
          </cell>
          <cell r="J21">
            <v>1</v>
          </cell>
          <cell r="K21">
            <v>1.45</v>
          </cell>
          <cell r="L21">
            <v>30</v>
          </cell>
          <cell r="M21">
            <v>58782.729092785485</v>
          </cell>
          <cell r="N21">
            <v>74</v>
          </cell>
          <cell r="O21">
            <v>0.01</v>
          </cell>
          <cell r="P21">
            <v>0.01</v>
          </cell>
          <cell r="Q21">
            <v>1</v>
          </cell>
          <cell r="R21">
            <v>0.74</v>
          </cell>
          <cell r="S21">
            <v>20</v>
          </cell>
          <cell r="T21">
            <v>19999.641162602875</v>
          </cell>
          <cell r="U21">
            <v>2.19</v>
          </cell>
          <cell r="V21">
            <v>78782.370255388363</v>
          </cell>
          <cell r="W21">
            <v>0.1825</v>
          </cell>
          <cell r="X21">
            <v>6565.1975212823636</v>
          </cell>
          <cell r="Y21" t="str">
            <v>74</v>
          </cell>
        </row>
        <row r="22">
          <cell r="A22" t="str">
            <v>COSTO TOTAL CONSULTAS</v>
          </cell>
          <cell r="D22">
            <v>0</v>
          </cell>
          <cell r="G22">
            <v>2175</v>
          </cell>
          <cell r="H22">
            <v>75.080459770114928</v>
          </cell>
          <cell r="I22">
            <v>3.7540229885057461</v>
          </cell>
          <cell r="J22">
            <v>20</v>
          </cell>
          <cell r="K22">
            <v>1319.5</v>
          </cell>
          <cell r="L22">
            <v>420</v>
          </cell>
          <cell r="M22">
            <v>61371218.611008249</v>
          </cell>
          <cell r="N22">
            <v>1110</v>
          </cell>
          <cell r="O22">
            <v>210</v>
          </cell>
          <cell r="P22">
            <v>6</v>
          </cell>
          <cell r="Q22">
            <v>35</v>
          </cell>
          <cell r="R22">
            <v>1102.5999999999999</v>
          </cell>
          <cell r="S22">
            <v>500</v>
          </cell>
          <cell r="T22">
            <v>94483516.45582211</v>
          </cell>
          <cell r="U22" t="e">
            <v>#REF!</v>
          </cell>
          <cell r="V22">
            <v>155141674.16100001</v>
          </cell>
          <cell r="W22" t="e">
            <v>#REF!</v>
          </cell>
          <cell r="X22">
            <v>12928472.84675</v>
          </cell>
          <cell r="Y22" t="str">
            <v>1.110</v>
          </cell>
        </row>
        <row r="23">
          <cell r="A23" t="str">
            <v>Hemograma iv (hemoglobina hematocrito recuento de eritrocitos indices eritrocitarios leucograma recuento de plaquetas indices plaquetarios y morfologia electronica e histograma) automatizado</v>
          </cell>
          <cell r="B23">
            <v>902210</v>
          </cell>
          <cell r="C23" t="str">
            <v>prevencion secundaria</v>
          </cell>
          <cell r="D23" t="str">
            <v>Laboratorios</v>
          </cell>
          <cell r="E23">
            <v>4236</v>
          </cell>
          <cell r="G23">
            <v>145</v>
          </cell>
          <cell r="H23">
            <v>3</v>
          </cell>
          <cell r="I23">
            <v>1</v>
          </cell>
          <cell r="J23">
            <v>3</v>
          </cell>
          <cell r="K23">
            <v>435</v>
          </cell>
          <cell r="M23">
            <v>1842660</v>
          </cell>
          <cell r="N23">
            <v>74</v>
          </cell>
          <cell r="O23">
            <v>3</v>
          </cell>
          <cell r="P23">
            <v>1</v>
          </cell>
          <cell r="Q23">
            <v>3</v>
          </cell>
          <cell r="R23">
            <v>222</v>
          </cell>
          <cell r="T23">
            <v>940392</v>
          </cell>
          <cell r="U23">
            <v>657</v>
          </cell>
          <cell r="V23">
            <v>2783052</v>
          </cell>
          <cell r="W23">
            <v>54.75</v>
          </cell>
          <cell r="X23">
            <v>231921</v>
          </cell>
          <cell r="Y23" t="str">
            <v>74</v>
          </cell>
        </row>
        <row r="24">
          <cell r="A24" t="str">
            <v>Transaminasa glutamico-piruvica [alanino amino transferasa]</v>
          </cell>
          <cell r="B24">
            <v>903866</v>
          </cell>
          <cell r="C24" t="str">
            <v>prevencion secundaria</v>
          </cell>
          <cell r="D24" t="str">
            <v>Laboratorios</v>
          </cell>
          <cell r="E24">
            <v>2174</v>
          </cell>
          <cell r="G24">
            <v>145</v>
          </cell>
          <cell r="H24">
            <v>2</v>
          </cell>
          <cell r="I24">
            <v>1</v>
          </cell>
          <cell r="J24">
            <v>2</v>
          </cell>
          <cell r="K24">
            <v>290</v>
          </cell>
          <cell r="M24">
            <v>630460</v>
          </cell>
          <cell r="N24">
            <v>74</v>
          </cell>
          <cell r="O24">
            <v>2</v>
          </cell>
          <cell r="P24">
            <v>1</v>
          </cell>
          <cell r="Q24">
            <v>2</v>
          </cell>
          <cell r="R24">
            <v>148</v>
          </cell>
          <cell r="T24">
            <v>321752</v>
          </cell>
          <cell r="U24">
            <v>438</v>
          </cell>
          <cell r="V24">
            <v>952212</v>
          </cell>
          <cell r="W24">
            <v>36.5</v>
          </cell>
          <cell r="X24">
            <v>79351</v>
          </cell>
          <cell r="Y24" t="str">
            <v>74</v>
          </cell>
        </row>
        <row r="25">
          <cell r="A25" t="str">
            <v>Creatinina en suero u otros fluidos</v>
          </cell>
          <cell r="B25">
            <v>903895</v>
          </cell>
          <cell r="C25" t="str">
            <v>prevencion secundaria</v>
          </cell>
          <cell r="D25" t="str">
            <v>Laboratorios</v>
          </cell>
          <cell r="E25">
            <v>1485</v>
          </cell>
          <cell r="G25">
            <v>145</v>
          </cell>
          <cell r="H25">
            <v>2</v>
          </cell>
          <cell r="I25">
            <v>1</v>
          </cell>
          <cell r="J25">
            <v>2</v>
          </cell>
          <cell r="K25">
            <v>290</v>
          </cell>
          <cell r="M25">
            <v>430650</v>
          </cell>
          <cell r="N25">
            <v>74</v>
          </cell>
          <cell r="O25">
            <v>2</v>
          </cell>
          <cell r="P25">
            <v>1</v>
          </cell>
          <cell r="Q25">
            <v>2</v>
          </cell>
          <cell r="R25">
            <v>148</v>
          </cell>
          <cell r="T25">
            <v>219780</v>
          </cell>
          <cell r="U25">
            <v>438</v>
          </cell>
          <cell r="V25">
            <v>650430</v>
          </cell>
          <cell r="W25">
            <v>36.5</v>
          </cell>
          <cell r="X25">
            <v>54202.5</v>
          </cell>
          <cell r="Y25" t="str">
            <v>74</v>
          </cell>
        </row>
        <row r="26">
          <cell r="A26" t="str">
            <v>Eritrosedimentacion [velocidad sedimentacion globular - vsg] automatizada</v>
          </cell>
          <cell r="B26">
            <v>902205</v>
          </cell>
          <cell r="C26" t="str">
            <v>prevencion secundaria</v>
          </cell>
          <cell r="D26" t="str">
            <v>Laboratorios</v>
          </cell>
          <cell r="E26">
            <v>2340</v>
          </cell>
          <cell r="G26">
            <v>145</v>
          </cell>
          <cell r="H26">
            <v>3</v>
          </cell>
          <cell r="I26">
            <v>1</v>
          </cell>
          <cell r="J26">
            <v>3</v>
          </cell>
          <cell r="K26">
            <v>435</v>
          </cell>
          <cell r="M26">
            <v>1017900</v>
          </cell>
          <cell r="N26">
            <v>74</v>
          </cell>
          <cell r="O26">
            <v>3</v>
          </cell>
          <cell r="P26">
            <v>1</v>
          </cell>
          <cell r="Q26">
            <v>3</v>
          </cell>
          <cell r="R26">
            <v>222</v>
          </cell>
          <cell r="T26">
            <v>519480</v>
          </cell>
          <cell r="U26">
            <v>657</v>
          </cell>
          <cell r="V26">
            <v>1537380</v>
          </cell>
          <cell r="W26">
            <v>54.75</v>
          </cell>
          <cell r="X26">
            <v>128115</v>
          </cell>
          <cell r="Y26" t="str">
            <v>74</v>
          </cell>
        </row>
        <row r="27">
          <cell r="A27" t="str">
            <v>Transaminasa glutamico oxalacetica [aspartato amino transferasa]</v>
          </cell>
          <cell r="B27">
            <v>903867</v>
          </cell>
          <cell r="C27" t="str">
            <v>prevencion secundaria</v>
          </cell>
          <cell r="D27" t="str">
            <v>Laboratorios</v>
          </cell>
          <cell r="E27">
            <v>2174</v>
          </cell>
          <cell r="G27">
            <v>145</v>
          </cell>
          <cell r="H27">
            <v>2</v>
          </cell>
          <cell r="I27">
            <v>1</v>
          </cell>
          <cell r="J27">
            <v>2</v>
          </cell>
          <cell r="K27">
            <v>290</v>
          </cell>
          <cell r="M27">
            <v>630460</v>
          </cell>
          <cell r="N27">
            <v>74</v>
          </cell>
          <cell r="O27">
            <v>2</v>
          </cell>
          <cell r="P27">
            <v>1</v>
          </cell>
          <cell r="Q27">
            <v>2</v>
          </cell>
          <cell r="R27">
            <v>148</v>
          </cell>
          <cell r="T27">
            <v>321752</v>
          </cell>
          <cell r="U27">
            <v>438</v>
          </cell>
          <cell r="V27">
            <v>952212</v>
          </cell>
          <cell r="W27">
            <v>36.5</v>
          </cell>
          <cell r="X27">
            <v>79351</v>
          </cell>
          <cell r="Y27" t="str">
            <v>74</v>
          </cell>
        </row>
        <row r="28">
          <cell r="A28" t="str">
            <v>Proteina c reactiva manual o semiautomatizado</v>
          </cell>
          <cell r="B28">
            <v>906914</v>
          </cell>
          <cell r="C28" t="str">
            <v>prevencion secundaria</v>
          </cell>
          <cell r="D28" t="str">
            <v>Laboratorios</v>
          </cell>
          <cell r="E28">
            <v>2331</v>
          </cell>
          <cell r="G28">
            <v>145</v>
          </cell>
          <cell r="H28">
            <v>3</v>
          </cell>
          <cell r="I28">
            <v>1</v>
          </cell>
          <cell r="J28">
            <v>3</v>
          </cell>
          <cell r="K28">
            <v>435</v>
          </cell>
          <cell r="M28">
            <v>1013985</v>
          </cell>
          <cell r="N28">
            <v>74</v>
          </cell>
          <cell r="O28">
            <v>3</v>
          </cell>
          <cell r="P28">
            <v>1</v>
          </cell>
          <cell r="Q28">
            <v>3</v>
          </cell>
          <cell r="R28">
            <v>222</v>
          </cell>
          <cell r="T28">
            <v>517482</v>
          </cell>
          <cell r="U28">
            <v>657</v>
          </cell>
          <cell r="V28">
            <v>1531467</v>
          </cell>
          <cell r="W28">
            <v>54.75</v>
          </cell>
          <cell r="X28">
            <v>127622.25</v>
          </cell>
          <cell r="Y28" t="str">
            <v>74</v>
          </cell>
        </row>
        <row r="29">
          <cell r="A29" t="str">
            <v>Uroanalisis</v>
          </cell>
          <cell r="B29">
            <v>907106</v>
          </cell>
          <cell r="C29" t="str">
            <v>prevencion secundaria</v>
          </cell>
          <cell r="D29" t="str">
            <v>Laboratorios</v>
          </cell>
          <cell r="E29">
            <v>2895</v>
          </cell>
          <cell r="G29">
            <v>145</v>
          </cell>
          <cell r="H29">
            <v>2</v>
          </cell>
          <cell r="I29">
            <v>1</v>
          </cell>
          <cell r="J29">
            <v>2</v>
          </cell>
          <cell r="K29">
            <v>290</v>
          </cell>
          <cell r="M29">
            <v>839550</v>
          </cell>
          <cell r="N29">
            <v>74</v>
          </cell>
          <cell r="O29">
            <v>2</v>
          </cell>
          <cell r="P29">
            <v>1</v>
          </cell>
          <cell r="Q29">
            <v>2</v>
          </cell>
          <cell r="R29">
            <v>148</v>
          </cell>
          <cell r="T29">
            <v>428460</v>
          </cell>
          <cell r="U29">
            <v>438</v>
          </cell>
          <cell r="V29">
            <v>1268010</v>
          </cell>
          <cell r="W29">
            <v>36.5</v>
          </cell>
          <cell r="X29">
            <v>105667.5</v>
          </cell>
          <cell r="Y29" t="str">
            <v>74</v>
          </cell>
        </row>
        <row r="30">
          <cell r="A30" t="str">
            <v>Tipificacion antigeno leucocitario humano locus b27</v>
          </cell>
          <cell r="B30">
            <v>906517</v>
          </cell>
          <cell r="C30" t="str">
            <v>prevencion secundaria</v>
          </cell>
          <cell r="D30" t="str">
            <v>Laboratorios</v>
          </cell>
          <cell r="E30">
            <v>128295</v>
          </cell>
          <cell r="G30">
            <v>145</v>
          </cell>
          <cell r="H30">
            <v>0.1</v>
          </cell>
          <cell r="I30">
            <v>0.1</v>
          </cell>
          <cell r="J30">
            <v>1</v>
          </cell>
          <cell r="K30">
            <v>14.5</v>
          </cell>
          <cell r="M30">
            <v>1860277.5</v>
          </cell>
          <cell r="N30">
            <v>74</v>
          </cell>
          <cell r="O30">
            <v>0.2</v>
          </cell>
          <cell r="P30">
            <v>0.2</v>
          </cell>
          <cell r="Q30">
            <v>1</v>
          </cell>
          <cell r="R30">
            <v>14.8</v>
          </cell>
          <cell r="T30">
            <v>1898766</v>
          </cell>
          <cell r="U30">
            <v>29.3</v>
          </cell>
          <cell r="V30">
            <v>3759043.5</v>
          </cell>
          <cell r="W30">
            <v>2.4416666666666669</v>
          </cell>
          <cell r="X30">
            <v>313253.625</v>
          </cell>
          <cell r="Y30" t="str">
            <v>74</v>
          </cell>
        </row>
        <row r="31">
          <cell r="A31" t="str">
            <v>Radiografia de torax (p.a. o a.p. y lateral, decubito lateral, oblicuas o lateral)</v>
          </cell>
          <cell r="B31">
            <v>871121</v>
          </cell>
          <cell r="C31" t="str">
            <v>prevencion secundaria</v>
          </cell>
          <cell r="D31" t="str">
            <v>Imágenes</v>
          </cell>
          <cell r="E31">
            <v>19675</v>
          </cell>
          <cell r="G31">
            <v>145</v>
          </cell>
          <cell r="H31">
            <v>0.3</v>
          </cell>
          <cell r="I31">
            <v>0.3</v>
          </cell>
          <cell r="J31">
            <v>1</v>
          </cell>
          <cell r="K31">
            <v>43.5</v>
          </cell>
          <cell r="M31">
            <v>855862.5</v>
          </cell>
          <cell r="N31">
            <v>74</v>
          </cell>
          <cell r="O31">
            <v>0.5</v>
          </cell>
          <cell r="P31">
            <v>0.5</v>
          </cell>
          <cell r="Q31">
            <v>1</v>
          </cell>
          <cell r="R31">
            <v>37</v>
          </cell>
          <cell r="T31">
            <v>727975</v>
          </cell>
          <cell r="U31">
            <v>80.5</v>
          </cell>
          <cell r="V31">
            <v>1583837.5</v>
          </cell>
          <cell r="W31">
            <v>6.708333333333333</v>
          </cell>
          <cell r="X31">
            <v>131986.45833333334</v>
          </cell>
          <cell r="Y31" t="str">
            <v>74</v>
          </cell>
        </row>
        <row r="32">
          <cell r="A32" t="str">
            <v>Radiografia de columna dorsolumbar</v>
          </cell>
          <cell r="B32">
            <v>871030</v>
          </cell>
          <cell r="C32" t="str">
            <v>prevencion secundaria</v>
          </cell>
          <cell r="D32" t="str">
            <v>Imágenes</v>
          </cell>
          <cell r="E32">
            <v>23545</v>
          </cell>
          <cell r="G32">
            <v>145</v>
          </cell>
          <cell r="H32">
            <v>0.2</v>
          </cell>
          <cell r="I32">
            <v>0.2</v>
          </cell>
          <cell r="J32">
            <v>1</v>
          </cell>
          <cell r="K32">
            <v>29</v>
          </cell>
          <cell r="M32">
            <v>682805</v>
          </cell>
          <cell r="N32">
            <v>74</v>
          </cell>
          <cell r="O32">
            <v>0.2</v>
          </cell>
          <cell r="P32">
            <v>0.2</v>
          </cell>
          <cell r="Q32">
            <v>1</v>
          </cell>
          <cell r="R32">
            <v>14.8</v>
          </cell>
          <cell r="T32">
            <v>348466</v>
          </cell>
          <cell r="U32">
            <v>43.8</v>
          </cell>
          <cell r="V32">
            <v>1031271</v>
          </cell>
          <cell r="W32">
            <v>3.65</v>
          </cell>
          <cell r="X32">
            <v>85939.25</v>
          </cell>
          <cell r="Y32" t="str">
            <v>74</v>
          </cell>
        </row>
        <row r="33">
          <cell r="A33" t="str">
            <v>Radiografia de columna lumbosacra</v>
          </cell>
          <cell r="B33">
            <v>871040</v>
          </cell>
          <cell r="C33" t="str">
            <v>prevencion secundaria</v>
          </cell>
          <cell r="D33" t="str">
            <v>Imágenes</v>
          </cell>
          <cell r="E33">
            <v>27945</v>
          </cell>
          <cell r="G33">
            <v>145</v>
          </cell>
          <cell r="H33">
            <v>0.3</v>
          </cell>
          <cell r="I33">
            <v>0.3</v>
          </cell>
          <cell r="J33">
            <v>1</v>
          </cell>
          <cell r="K33">
            <v>43.5</v>
          </cell>
          <cell r="M33">
            <v>1215607.5</v>
          </cell>
          <cell r="N33">
            <v>74</v>
          </cell>
          <cell r="O33">
            <v>0.3</v>
          </cell>
          <cell r="P33">
            <v>0.3</v>
          </cell>
          <cell r="Q33">
            <v>1</v>
          </cell>
          <cell r="R33">
            <v>22.2</v>
          </cell>
          <cell r="T33">
            <v>620379</v>
          </cell>
          <cell r="U33">
            <v>65.7</v>
          </cell>
          <cell r="V33">
            <v>1835986.5</v>
          </cell>
          <cell r="W33">
            <v>5.4750000000000005</v>
          </cell>
          <cell r="X33">
            <v>152998.875</v>
          </cell>
          <cell r="Y33" t="str">
            <v>74</v>
          </cell>
        </row>
        <row r="34">
          <cell r="A34" t="str">
            <v>Radiografia de columna cervical</v>
          </cell>
          <cell r="B34">
            <v>871010</v>
          </cell>
          <cell r="C34" t="str">
            <v>prevencion secundaria</v>
          </cell>
          <cell r="D34" t="str">
            <v>Imágenes</v>
          </cell>
          <cell r="E34">
            <v>22910</v>
          </cell>
          <cell r="G34">
            <v>145</v>
          </cell>
          <cell r="H34">
            <v>0.2</v>
          </cell>
          <cell r="I34">
            <v>0.2</v>
          </cell>
          <cell r="J34">
            <v>1</v>
          </cell>
          <cell r="K34">
            <v>29</v>
          </cell>
          <cell r="M34">
            <v>664390</v>
          </cell>
          <cell r="N34">
            <v>74</v>
          </cell>
          <cell r="O34">
            <v>0.19999999999999998</v>
          </cell>
          <cell r="P34">
            <v>0.19999999999999998</v>
          </cell>
          <cell r="Q34">
            <v>1</v>
          </cell>
          <cell r="R34">
            <v>14.799999999999999</v>
          </cell>
          <cell r="T34">
            <v>339068</v>
          </cell>
          <cell r="U34">
            <v>43.8</v>
          </cell>
          <cell r="V34">
            <v>1003458</v>
          </cell>
          <cell r="W34">
            <v>3.65</v>
          </cell>
          <cell r="X34">
            <v>83621.5</v>
          </cell>
          <cell r="Y34" t="str">
            <v>74</v>
          </cell>
        </row>
        <row r="35">
          <cell r="A35" t="str">
            <v>Radiografia de articulaciones sacroiliacas</v>
          </cell>
          <cell r="B35">
            <v>871091</v>
          </cell>
          <cell r="C35" t="str">
            <v>prevencion secundaria</v>
          </cell>
          <cell r="D35" t="str">
            <v>Imágenes</v>
          </cell>
          <cell r="E35">
            <v>17310</v>
          </cell>
          <cell r="G35">
            <v>145</v>
          </cell>
          <cell r="H35">
            <v>0.3</v>
          </cell>
          <cell r="I35">
            <v>0.3</v>
          </cell>
          <cell r="J35">
            <v>1</v>
          </cell>
          <cell r="K35">
            <v>43.5</v>
          </cell>
          <cell r="M35">
            <v>752985</v>
          </cell>
          <cell r="N35">
            <v>74</v>
          </cell>
          <cell r="O35">
            <v>0.3</v>
          </cell>
          <cell r="P35">
            <v>0.3</v>
          </cell>
          <cell r="Q35">
            <v>1</v>
          </cell>
          <cell r="R35">
            <v>22.2</v>
          </cell>
          <cell r="T35">
            <v>384282</v>
          </cell>
          <cell r="U35">
            <v>65.7</v>
          </cell>
          <cell r="V35">
            <v>1137267</v>
          </cell>
          <cell r="W35">
            <v>5.4750000000000005</v>
          </cell>
          <cell r="X35">
            <v>94772.25</v>
          </cell>
          <cell r="Y35" t="str">
            <v>74</v>
          </cell>
        </row>
        <row r="36">
          <cell r="A36" t="str">
            <v>RADIOGRAFIA DE SACRO COCCIX</v>
          </cell>
          <cell r="B36">
            <v>871050</v>
          </cell>
          <cell r="C36" t="str">
            <v>prevencion secundaria</v>
          </cell>
          <cell r="D36" t="str">
            <v>Imágenes</v>
          </cell>
          <cell r="E36">
            <v>22555</v>
          </cell>
          <cell r="G36">
            <v>145</v>
          </cell>
          <cell r="H36">
            <v>0.02</v>
          </cell>
          <cell r="I36">
            <v>0.02</v>
          </cell>
          <cell r="J36">
            <v>1</v>
          </cell>
          <cell r="K36">
            <v>2.9</v>
          </cell>
          <cell r="M36">
            <v>65409.5</v>
          </cell>
          <cell r="N36">
            <v>74</v>
          </cell>
          <cell r="O36">
            <v>0.03</v>
          </cell>
          <cell r="P36">
            <v>0.03</v>
          </cell>
          <cell r="Q36">
            <v>1</v>
          </cell>
          <cell r="R36">
            <v>2.2199999999999998</v>
          </cell>
          <cell r="T36">
            <v>50072.099999999991</v>
          </cell>
          <cell r="U36">
            <v>5.1199999999999992</v>
          </cell>
          <cell r="V36">
            <v>115481.59999999999</v>
          </cell>
          <cell r="W36">
            <v>0.42666666666666658</v>
          </cell>
          <cell r="X36">
            <v>9623.4666666666653</v>
          </cell>
        </row>
        <row r="37">
          <cell r="A37" t="str">
            <v>RADIOGRAFIA COMPARATIVA DE PIES CON APOYO (AP Y LATERAL)</v>
          </cell>
          <cell r="B37">
            <v>873303</v>
          </cell>
          <cell r="C37" t="str">
            <v>prevencion secundaria</v>
          </cell>
          <cell r="D37" t="str">
            <v>Imágenes</v>
          </cell>
          <cell r="E37">
            <v>66033</v>
          </cell>
          <cell r="G37">
            <v>145</v>
          </cell>
          <cell r="H37">
            <v>0.02</v>
          </cell>
          <cell r="I37">
            <v>0.02</v>
          </cell>
          <cell r="J37">
            <v>1</v>
          </cell>
          <cell r="K37">
            <v>2.9</v>
          </cell>
          <cell r="M37">
            <v>191495.69999999998</v>
          </cell>
          <cell r="N37">
            <v>74</v>
          </cell>
          <cell r="O37">
            <v>0.03</v>
          </cell>
          <cell r="P37">
            <v>0.03</v>
          </cell>
          <cell r="Q37">
            <v>1</v>
          </cell>
          <cell r="R37">
            <v>2.2199999999999998</v>
          </cell>
          <cell r="T37">
            <v>146593.25999999998</v>
          </cell>
        </row>
        <row r="38">
          <cell r="A38" t="str">
            <v>RADIOGRAFIA DE PIE (AP, LATERAL Y OBLICUA)</v>
          </cell>
          <cell r="B38">
            <v>873333</v>
          </cell>
          <cell r="C38" t="str">
            <v>prevencion secundaria</v>
          </cell>
          <cell r="D38" t="str">
            <v>Imágenes</v>
          </cell>
          <cell r="E38">
            <v>14030</v>
          </cell>
          <cell r="G38">
            <v>145</v>
          </cell>
          <cell r="H38">
            <v>5.0000000000000001E-3</v>
          </cell>
          <cell r="I38">
            <v>5.0000000000000001E-3</v>
          </cell>
          <cell r="J38">
            <v>1</v>
          </cell>
          <cell r="K38">
            <v>0.72499999999999998</v>
          </cell>
          <cell r="M38">
            <v>10171.75</v>
          </cell>
          <cell r="N38">
            <v>74</v>
          </cell>
          <cell r="O38">
            <v>5.0000000000000001E-3</v>
          </cell>
          <cell r="P38">
            <v>5.0000000000000001E-3</v>
          </cell>
          <cell r="Q38">
            <v>1</v>
          </cell>
          <cell r="R38">
            <v>0.37</v>
          </cell>
          <cell r="T38">
            <v>5191.1000000000004</v>
          </cell>
        </row>
        <row r="39">
          <cell r="A39" t="str">
            <v>RADIOGRAFIA DE CADERA O ARTICULACION COXO-FEMORAL (AP, LATERAL)</v>
          </cell>
          <cell r="B39">
            <v>873411</v>
          </cell>
          <cell r="C39" t="str">
            <v>prevencion secundaria</v>
          </cell>
          <cell r="D39" t="str">
            <v>Imágenes</v>
          </cell>
          <cell r="E39">
            <v>17310</v>
          </cell>
          <cell r="G39">
            <v>145</v>
          </cell>
          <cell r="H39">
            <v>5.0000000000000001E-3</v>
          </cell>
          <cell r="I39">
            <v>5.0000000000000001E-3</v>
          </cell>
          <cell r="J39">
            <v>1</v>
          </cell>
          <cell r="K39">
            <v>0.72499999999999998</v>
          </cell>
          <cell r="M39">
            <v>12549.75</v>
          </cell>
          <cell r="N39">
            <v>74</v>
          </cell>
          <cell r="O39">
            <v>5.0000000000000001E-3</v>
          </cell>
          <cell r="P39">
            <v>5.0000000000000001E-3</v>
          </cell>
          <cell r="Q39">
            <v>1</v>
          </cell>
          <cell r="R39">
            <v>0.37</v>
          </cell>
          <cell r="T39">
            <v>6404.7</v>
          </cell>
        </row>
        <row r="40">
          <cell r="A40" t="str">
            <v>RADIOGRAFIA DE CADERA COMPARATIVA</v>
          </cell>
          <cell r="B40">
            <v>873412</v>
          </cell>
          <cell r="C40" t="str">
            <v>prevencion secundaria</v>
          </cell>
          <cell r="D40" t="str">
            <v>Imágenes</v>
          </cell>
          <cell r="E40">
            <v>8440</v>
          </cell>
          <cell r="G40">
            <v>145</v>
          </cell>
          <cell r="H40">
            <v>5.0000000000000001E-3</v>
          </cell>
          <cell r="I40">
            <v>5.0000000000000001E-3</v>
          </cell>
          <cell r="J40">
            <v>1</v>
          </cell>
          <cell r="K40">
            <v>0.72499999999999998</v>
          </cell>
          <cell r="M40">
            <v>6119</v>
          </cell>
          <cell r="N40">
            <v>74</v>
          </cell>
          <cell r="O40">
            <v>5.0000000000000001E-3</v>
          </cell>
          <cell r="P40">
            <v>5.0000000000000001E-3</v>
          </cell>
          <cell r="Q40">
            <v>1</v>
          </cell>
          <cell r="R40">
            <v>0.37</v>
          </cell>
          <cell r="T40">
            <v>3122.8</v>
          </cell>
        </row>
        <row r="41">
          <cell r="A41" t="str">
            <v>RADIOGRAFIA DE RODILLA (AP, LATERAL)</v>
          </cell>
          <cell r="B41">
            <v>873420</v>
          </cell>
          <cell r="C41" t="str">
            <v>prevencion secundaria</v>
          </cell>
          <cell r="D41" t="str">
            <v>Imágenes</v>
          </cell>
          <cell r="E41">
            <v>18180</v>
          </cell>
          <cell r="G41">
            <v>145</v>
          </cell>
          <cell r="H41">
            <v>5.0000000000000001E-3</v>
          </cell>
          <cell r="I41">
            <v>5.0000000000000001E-3</v>
          </cell>
          <cell r="J41">
            <v>1</v>
          </cell>
          <cell r="K41">
            <v>0.72499999999999998</v>
          </cell>
          <cell r="M41">
            <v>13180.5</v>
          </cell>
          <cell r="N41">
            <v>74</v>
          </cell>
          <cell r="O41">
            <v>5.0000000000000001E-3</v>
          </cell>
          <cell r="P41">
            <v>5.0000000000000001E-3</v>
          </cell>
          <cell r="Q41">
            <v>1</v>
          </cell>
          <cell r="R41">
            <v>0.37</v>
          </cell>
          <cell r="T41">
            <v>6726.6</v>
          </cell>
        </row>
        <row r="42">
          <cell r="A42" t="str">
            <v>RADIOGRAFIA DE RODILLAS COMPARATIVAS POSICION VERTICAL (UNICAMENTE VISTA ANTEROPOSTERIOR)</v>
          </cell>
          <cell r="B42">
            <v>873422</v>
          </cell>
          <cell r="C42" t="str">
            <v>prevencion secundaria</v>
          </cell>
          <cell r="D42" t="str">
            <v>Imágenes</v>
          </cell>
          <cell r="E42">
            <v>8440</v>
          </cell>
          <cell r="G42">
            <v>145</v>
          </cell>
          <cell r="H42">
            <v>0.03</v>
          </cell>
          <cell r="I42">
            <v>0.03</v>
          </cell>
          <cell r="J42">
            <v>1</v>
          </cell>
          <cell r="K42">
            <v>4.3499999999999996</v>
          </cell>
          <cell r="M42">
            <v>36714</v>
          </cell>
          <cell r="N42">
            <v>74</v>
          </cell>
          <cell r="O42">
            <v>0.05</v>
          </cell>
          <cell r="P42">
            <v>0.05</v>
          </cell>
          <cell r="Q42">
            <v>1</v>
          </cell>
          <cell r="R42">
            <v>3.7</v>
          </cell>
          <cell r="T42">
            <v>31228</v>
          </cell>
        </row>
        <row r="43">
          <cell r="A43" t="str">
            <v>RADIOGRAFIA DE TOBILLO (AP, LATERAL Y ROTACION INTERNA)</v>
          </cell>
          <cell r="B43">
            <v>873431</v>
          </cell>
          <cell r="C43" t="str">
            <v>prevencion secundaria</v>
          </cell>
          <cell r="D43" t="str">
            <v>Imágenes</v>
          </cell>
          <cell r="E43">
            <v>14030</v>
          </cell>
          <cell r="G43">
            <v>145</v>
          </cell>
          <cell r="H43">
            <v>5.0000000000000001E-3</v>
          </cell>
          <cell r="I43">
            <v>5.0000000000000001E-3</v>
          </cell>
          <cell r="J43">
            <v>1</v>
          </cell>
          <cell r="K43">
            <v>0.72499999999999998</v>
          </cell>
          <cell r="M43">
            <v>10171.75</v>
          </cell>
          <cell r="N43">
            <v>74</v>
          </cell>
          <cell r="O43">
            <v>5.0000000000000001E-3</v>
          </cell>
          <cell r="P43">
            <v>5.0000000000000001E-3</v>
          </cell>
          <cell r="Q43">
            <v>1</v>
          </cell>
          <cell r="R43">
            <v>0.37</v>
          </cell>
          <cell r="T43">
            <v>5191.1000000000004</v>
          </cell>
        </row>
        <row r="44">
          <cell r="A44" t="str">
            <v>Radiografia de articulaciones sacroiliacas</v>
          </cell>
          <cell r="B44">
            <v>871091</v>
          </cell>
          <cell r="C44" t="str">
            <v>prevencion secundaria</v>
          </cell>
          <cell r="D44" t="str">
            <v>Imágenes</v>
          </cell>
          <cell r="E44">
            <v>17310</v>
          </cell>
          <cell r="G44">
            <v>145</v>
          </cell>
          <cell r="H44">
            <v>0.3</v>
          </cell>
          <cell r="I44">
            <v>0.3</v>
          </cell>
          <cell r="J44">
            <v>1</v>
          </cell>
          <cell r="K44">
            <v>43.5</v>
          </cell>
          <cell r="M44">
            <v>752985</v>
          </cell>
          <cell r="N44">
            <v>74</v>
          </cell>
          <cell r="O44">
            <v>0.3</v>
          </cell>
          <cell r="P44">
            <v>0.3</v>
          </cell>
          <cell r="Q44">
            <v>1</v>
          </cell>
          <cell r="R44">
            <v>22.2</v>
          </cell>
          <cell r="T44">
            <v>384282</v>
          </cell>
        </row>
        <row r="45">
          <cell r="A45" t="str">
            <v>RADIOGRAFIA DE SACRO COCCIX</v>
          </cell>
          <cell r="B45">
            <v>871050</v>
          </cell>
          <cell r="C45" t="str">
            <v>prevencion secundaria</v>
          </cell>
          <cell r="D45" t="str">
            <v>Imágenes</v>
          </cell>
          <cell r="E45">
            <v>22555</v>
          </cell>
          <cell r="G45">
            <v>145</v>
          </cell>
          <cell r="H45">
            <v>0.02</v>
          </cell>
          <cell r="I45">
            <v>0.02</v>
          </cell>
          <cell r="J45">
            <v>1</v>
          </cell>
          <cell r="K45">
            <v>2.9</v>
          </cell>
          <cell r="M45">
            <v>65409.5</v>
          </cell>
          <cell r="N45">
            <v>74</v>
          </cell>
          <cell r="O45">
            <v>0.02</v>
          </cell>
          <cell r="P45">
            <v>0.02</v>
          </cell>
          <cell r="Q45">
            <v>1</v>
          </cell>
          <cell r="R45">
            <v>1.48</v>
          </cell>
          <cell r="T45">
            <v>33381.4</v>
          </cell>
        </row>
        <row r="46">
          <cell r="A46" t="str">
            <v>Resonancia magnetica de columna sacroiliaca simple</v>
          </cell>
          <cell r="B46">
            <v>883232</v>
          </cell>
          <cell r="C46" t="str">
            <v>prevencion secundaria</v>
          </cell>
          <cell r="D46" t="str">
            <v>Imágenes</v>
          </cell>
          <cell r="E46">
            <v>336430</v>
          </cell>
          <cell r="G46">
            <v>145</v>
          </cell>
          <cell r="H46">
            <v>0.4</v>
          </cell>
          <cell r="I46">
            <v>0.4</v>
          </cell>
          <cell r="J46">
            <v>1</v>
          </cell>
          <cell r="K46">
            <v>58</v>
          </cell>
          <cell r="M46">
            <v>19512940</v>
          </cell>
          <cell r="N46">
            <v>74</v>
          </cell>
          <cell r="O46">
            <v>0.4</v>
          </cell>
          <cell r="P46">
            <v>0.4</v>
          </cell>
          <cell r="Q46">
            <v>1</v>
          </cell>
          <cell r="R46">
            <v>29.6</v>
          </cell>
          <cell r="T46">
            <v>9958328</v>
          </cell>
          <cell r="U46">
            <v>87.6</v>
          </cell>
          <cell r="V46">
            <v>29471268</v>
          </cell>
          <cell r="W46">
            <v>7.3</v>
          </cell>
          <cell r="X46">
            <v>2455939</v>
          </cell>
          <cell r="Y46" t="str">
            <v>74</v>
          </cell>
        </row>
        <row r="47">
          <cell r="A47" t="str">
            <v>terapia fisica integral</v>
          </cell>
          <cell r="B47">
            <v>931001</v>
          </cell>
          <cell r="C47" t="str">
            <v>prevencion secundaria y terciaria</v>
          </cell>
          <cell r="D47" t="str">
            <v>Terapeuta</v>
          </cell>
          <cell r="E47">
            <v>15998.625499747881</v>
          </cell>
          <cell r="G47">
            <v>145</v>
          </cell>
          <cell r="H47">
            <v>9.6000000000000014</v>
          </cell>
          <cell r="I47">
            <v>0.8</v>
          </cell>
          <cell r="J47">
            <v>12</v>
          </cell>
          <cell r="K47">
            <v>1392.0000000000002</v>
          </cell>
          <cell r="M47">
            <v>22270086.695649054</v>
          </cell>
          <cell r="N47">
            <v>74</v>
          </cell>
          <cell r="O47">
            <v>24</v>
          </cell>
          <cell r="P47">
            <v>1</v>
          </cell>
          <cell r="Q47">
            <v>24</v>
          </cell>
          <cell r="R47">
            <v>1776</v>
          </cell>
          <cell r="T47">
            <v>28413558.887552235</v>
          </cell>
          <cell r="U47">
            <v>3168</v>
          </cell>
          <cell r="V47">
            <v>50683645.583201289</v>
          </cell>
          <cell r="W47">
            <v>264</v>
          </cell>
          <cell r="X47">
            <v>4223637.1319334405</v>
          </cell>
        </row>
        <row r="48">
          <cell r="A48" t="str">
            <v>terapia ocupacional integral</v>
          </cell>
          <cell r="B48">
            <v>938303</v>
          </cell>
          <cell r="C48" t="str">
            <v>prevencion terciaria</v>
          </cell>
          <cell r="D48" t="str">
            <v>Terapeuta</v>
          </cell>
          <cell r="E48">
            <v>15998.625499747881</v>
          </cell>
          <cell r="G48">
            <v>145</v>
          </cell>
          <cell r="H48">
            <v>3</v>
          </cell>
          <cell r="I48">
            <v>0.5</v>
          </cell>
          <cell r="J48">
            <v>6</v>
          </cell>
          <cell r="K48">
            <v>435</v>
          </cell>
          <cell r="M48">
            <v>6959402.0923903286</v>
          </cell>
          <cell r="N48">
            <v>74</v>
          </cell>
          <cell r="O48">
            <v>3</v>
          </cell>
          <cell r="P48">
            <v>0.5</v>
          </cell>
          <cell r="Q48">
            <v>6</v>
          </cell>
          <cell r="R48">
            <v>222</v>
          </cell>
          <cell r="T48">
            <v>3551694.8609440294</v>
          </cell>
          <cell r="U48">
            <v>657</v>
          </cell>
          <cell r="V48">
            <v>10511096.953334358</v>
          </cell>
          <cell r="W48">
            <v>54.75</v>
          </cell>
          <cell r="X48">
            <v>875924.74611119647</v>
          </cell>
        </row>
        <row r="49">
          <cell r="A49" t="str">
            <v xml:space="preserve">COSTO TOTAL PARACLINICOS </v>
          </cell>
          <cell r="D49">
            <v>0</v>
          </cell>
          <cell r="G49">
            <v>797</v>
          </cell>
          <cell r="H49">
            <v>476.36781609195407</v>
          </cell>
          <cell r="I49">
            <v>9.1609195402298855</v>
          </cell>
          <cell r="J49">
            <v>52</v>
          </cell>
          <cell r="K49">
            <v>4613.1750000000002</v>
          </cell>
          <cell r="L49">
            <v>0</v>
          </cell>
          <cell r="M49">
            <v>62344227.738039382</v>
          </cell>
          <cell r="N49">
            <v>1724</v>
          </cell>
          <cell r="O49">
            <v>660.69461077844312</v>
          </cell>
          <cell r="P49">
            <v>10.323353293413174</v>
          </cell>
          <cell r="Q49">
            <v>64</v>
          </cell>
          <cell r="R49">
            <v>3445.0699999999997</v>
          </cell>
          <cell r="S49">
            <v>0</v>
          </cell>
          <cell r="T49">
            <v>50183808.808496267</v>
          </cell>
          <cell r="U49">
            <v>7969.52</v>
          </cell>
          <cell r="V49">
            <v>110807118.63653564</v>
          </cell>
          <cell r="W49">
            <v>664.12666666666667</v>
          </cell>
          <cell r="X49">
            <v>9233926.5530446358</v>
          </cell>
          <cell r="Y49" t="str">
            <v>1.724</v>
          </cell>
        </row>
        <row r="50">
          <cell r="A50" t="str">
            <v>Complementarios</v>
          </cell>
          <cell r="D50">
            <v>0</v>
          </cell>
          <cell r="G50">
            <v>0</v>
          </cell>
          <cell r="H50">
            <v>0</v>
          </cell>
          <cell r="I50">
            <v>0</v>
          </cell>
          <cell r="N50">
            <v>0</v>
          </cell>
          <cell r="O50">
            <v>0</v>
          </cell>
          <cell r="P50">
            <v>0</v>
          </cell>
          <cell r="Y50" t="str">
            <v>0</v>
          </cell>
        </row>
        <row r="51">
          <cell r="A51" t="str">
            <v>Consulta deprimera vez por especialista en oftalmologia</v>
          </cell>
          <cell r="B51">
            <v>890276</v>
          </cell>
          <cell r="C51" t="str">
            <v>prevencion secundaria</v>
          </cell>
          <cell r="D51" t="str">
            <v>Oftalmologo</v>
          </cell>
          <cell r="E51">
            <v>205062.53101770161</v>
          </cell>
          <cell r="G51">
            <v>145</v>
          </cell>
          <cell r="H51">
            <v>0.5</v>
          </cell>
          <cell r="I51">
            <v>0.5</v>
          </cell>
          <cell r="J51">
            <v>1</v>
          </cell>
          <cell r="K51">
            <v>72.5</v>
          </cell>
          <cell r="L51">
            <v>30</v>
          </cell>
          <cell r="M51">
            <v>7433516.7493916834</v>
          </cell>
          <cell r="N51">
            <v>74</v>
          </cell>
          <cell r="O51">
            <v>0.5</v>
          </cell>
          <cell r="P51">
            <v>0.5</v>
          </cell>
          <cell r="Q51">
            <v>1</v>
          </cell>
          <cell r="R51">
            <v>37</v>
          </cell>
          <cell r="S51">
            <v>30</v>
          </cell>
          <cell r="T51">
            <v>3793656.82382748</v>
          </cell>
        </row>
        <row r="52">
          <cell r="A52" t="str">
            <v>Consulta de control o de seguimiento por especialista en oftalmologia</v>
          </cell>
          <cell r="B52">
            <v>890376</v>
          </cell>
          <cell r="C52" t="str">
            <v>prevencion secundaria</v>
          </cell>
          <cell r="D52" t="str">
            <v>Oftalmologo</v>
          </cell>
          <cell r="E52">
            <v>205062.53101770161</v>
          </cell>
          <cell r="G52">
            <v>145</v>
          </cell>
          <cell r="H52">
            <v>0.5</v>
          </cell>
          <cell r="I52">
            <v>0.5</v>
          </cell>
          <cell r="J52">
            <v>1</v>
          </cell>
          <cell r="K52">
            <v>72.5</v>
          </cell>
          <cell r="L52">
            <v>30</v>
          </cell>
          <cell r="M52">
            <v>7433516.7493916834</v>
          </cell>
          <cell r="N52">
            <v>74</v>
          </cell>
          <cell r="O52">
            <v>0.5</v>
          </cell>
          <cell r="P52">
            <v>0.5</v>
          </cell>
          <cell r="Q52">
            <v>1</v>
          </cell>
          <cell r="R52">
            <v>37</v>
          </cell>
          <cell r="S52">
            <v>30</v>
          </cell>
          <cell r="T52">
            <v>3793656.82382748</v>
          </cell>
          <cell r="U52">
            <v>109.5</v>
          </cell>
          <cell r="V52">
            <v>11227173.573219163</v>
          </cell>
          <cell r="W52">
            <v>9.125</v>
          </cell>
          <cell r="X52">
            <v>935597.79776826361</v>
          </cell>
          <cell r="Y52" t="str">
            <v>74</v>
          </cell>
        </row>
        <row r="53">
          <cell r="A53" t="str">
            <v>CONSULTA DE PRIMERA VEZ POR NUTRICION Y DIETETICA</v>
          </cell>
          <cell r="B53">
            <v>890206</v>
          </cell>
          <cell r="C53" t="str">
            <v>prevencion secundaria</v>
          </cell>
          <cell r="D53" t="str">
            <v>Nutricionista</v>
          </cell>
          <cell r="E53">
            <v>19351.810993759751</v>
          </cell>
          <cell r="G53">
            <v>145</v>
          </cell>
          <cell r="H53">
            <v>0.5</v>
          </cell>
          <cell r="I53">
            <v>0.5</v>
          </cell>
          <cell r="J53">
            <v>1</v>
          </cell>
          <cell r="K53">
            <v>72.5</v>
          </cell>
          <cell r="L53">
            <v>30</v>
          </cell>
          <cell r="M53">
            <v>701503.14852379099</v>
          </cell>
          <cell r="N53">
            <v>74</v>
          </cell>
          <cell r="O53">
            <v>0.5</v>
          </cell>
          <cell r="P53">
            <v>0.5</v>
          </cell>
          <cell r="Q53">
            <v>1</v>
          </cell>
          <cell r="R53">
            <v>37</v>
          </cell>
          <cell r="S53">
            <v>30</v>
          </cell>
          <cell r="T53">
            <v>358008.5033845554</v>
          </cell>
        </row>
        <row r="54">
          <cell r="A54" t="str">
            <v>CONSULTA DE CONTROL O SEGUIMIENTO POR NUTRICION Y DIETETICA</v>
          </cell>
          <cell r="B54">
            <v>890306</v>
          </cell>
          <cell r="C54" t="str">
            <v>prevencion secundaria</v>
          </cell>
          <cell r="D54" t="str">
            <v>Nutricionista</v>
          </cell>
          <cell r="E54">
            <v>19351.810993759751</v>
          </cell>
          <cell r="G54">
            <v>145</v>
          </cell>
          <cell r="H54">
            <v>0.2</v>
          </cell>
          <cell r="I54">
            <v>0.2</v>
          </cell>
          <cell r="J54">
            <v>1</v>
          </cell>
          <cell r="K54">
            <v>29</v>
          </cell>
          <cell r="L54">
            <v>30</v>
          </cell>
          <cell r="M54">
            <v>280601.25940951641</v>
          </cell>
          <cell r="N54">
            <v>74</v>
          </cell>
          <cell r="O54">
            <v>0.3</v>
          </cell>
          <cell r="P54">
            <v>0.3</v>
          </cell>
          <cell r="Q54">
            <v>1</v>
          </cell>
          <cell r="R54">
            <v>22.2</v>
          </cell>
          <cell r="S54">
            <v>30</v>
          </cell>
          <cell r="T54">
            <v>214805.10203073322</v>
          </cell>
        </row>
        <row r="55">
          <cell r="A55" t="str">
            <v>CONSULTA DE PRIMERA VEZ POR PSICOLOGIA</v>
          </cell>
          <cell r="B55">
            <v>890208</v>
          </cell>
          <cell r="C55" t="str">
            <v>prevencion secundaria y terciaria</v>
          </cell>
          <cell r="D55" t="str">
            <v>Psicologo</v>
          </cell>
          <cell r="E55">
            <v>19383.47382949257</v>
          </cell>
          <cell r="G55">
            <v>145</v>
          </cell>
          <cell r="H55">
            <v>1</v>
          </cell>
          <cell r="I55">
            <v>1</v>
          </cell>
          <cell r="J55">
            <v>1</v>
          </cell>
          <cell r="K55">
            <v>145</v>
          </cell>
          <cell r="L55">
            <v>30</v>
          </cell>
          <cell r="M55">
            <v>1405301.8526382113</v>
          </cell>
          <cell r="N55">
            <v>74</v>
          </cell>
          <cell r="O55">
            <v>1</v>
          </cell>
          <cell r="P55">
            <v>1</v>
          </cell>
          <cell r="Q55">
            <v>1</v>
          </cell>
          <cell r="R55">
            <v>74</v>
          </cell>
          <cell r="S55">
            <v>30</v>
          </cell>
          <cell r="T55">
            <v>717188.53169122513</v>
          </cell>
        </row>
        <row r="56">
          <cell r="A56" t="str">
            <v>CONSULTA DE CONTROL O SEGUIMIENTO POR PSICOLOGIA</v>
          </cell>
          <cell r="B56">
            <v>890208</v>
          </cell>
          <cell r="C56" t="str">
            <v>prevencion secundaria y terciaria</v>
          </cell>
          <cell r="D56" t="str">
            <v>Psicologo</v>
          </cell>
          <cell r="E56">
            <v>19383.47382949257</v>
          </cell>
          <cell r="G56">
            <v>145</v>
          </cell>
          <cell r="H56">
            <v>0.4</v>
          </cell>
          <cell r="I56">
            <v>0.4</v>
          </cell>
          <cell r="J56">
            <v>1</v>
          </cell>
          <cell r="K56">
            <v>58</v>
          </cell>
          <cell r="L56">
            <v>30</v>
          </cell>
          <cell r="M56">
            <v>562120.74105528451</v>
          </cell>
          <cell r="N56">
            <v>74</v>
          </cell>
          <cell r="O56">
            <v>0.4</v>
          </cell>
          <cell r="P56">
            <v>0.4</v>
          </cell>
          <cell r="Q56">
            <v>1</v>
          </cell>
          <cell r="R56">
            <v>29.6</v>
          </cell>
          <cell r="S56">
            <v>30</v>
          </cell>
          <cell r="T56">
            <v>286875.41267649003</v>
          </cell>
        </row>
        <row r="57">
          <cell r="A57" t="str">
            <v>Consulta de primera vez por especialista en medicina fisica y rehabilitacion</v>
          </cell>
          <cell r="B57">
            <v>890264</v>
          </cell>
          <cell r="C57" t="str">
            <v>prevencion terciaria</v>
          </cell>
          <cell r="D57" t="str">
            <v>Medico Fisiatra</v>
          </cell>
          <cell r="E57">
            <v>78314.42955200687</v>
          </cell>
          <cell r="G57">
            <v>145</v>
          </cell>
          <cell r="H57">
            <v>0.4</v>
          </cell>
          <cell r="I57">
            <v>0.4</v>
          </cell>
          <cell r="J57">
            <v>1</v>
          </cell>
          <cell r="K57">
            <v>58</v>
          </cell>
          <cell r="L57">
            <v>30</v>
          </cell>
          <cell r="M57">
            <v>2271118.4570081993</v>
          </cell>
          <cell r="N57">
            <v>74</v>
          </cell>
          <cell r="O57">
            <v>0.2</v>
          </cell>
          <cell r="P57">
            <v>0.2</v>
          </cell>
          <cell r="Q57">
            <v>1</v>
          </cell>
          <cell r="R57">
            <v>14.8</v>
          </cell>
          <cell r="S57">
            <v>30</v>
          </cell>
          <cell r="T57">
            <v>579526.7786848509</v>
          </cell>
        </row>
        <row r="58">
          <cell r="A58" t="str">
            <v>Consulta de control o de seguimiento por especialista en medicina fisica y rehabilitacion</v>
          </cell>
          <cell r="B58">
            <v>890364</v>
          </cell>
          <cell r="C58" t="str">
            <v>prevencion terciaria</v>
          </cell>
          <cell r="D58" t="str">
            <v>Medico Fisiatra</v>
          </cell>
          <cell r="E58">
            <v>78314.42955200687</v>
          </cell>
          <cell r="G58">
            <v>145</v>
          </cell>
          <cell r="H58">
            <v>0.2</v>
          </cell>
          <cell r="I58">
            <v>0.2</v>
          </cell>
          <cell r="J58">
            <v>1</v>
          </cell>
          <cell r="K58">
            <v>29</v>
          </cell>
          <cell r="L58">
            <v>30</v>
          </cell>
          <cell r="M58">
            <v>1135559.2285040997</v>
          </cell>
          <cell r="N58">
            <v>74</v>
          </cell>
          <cell r="O58">
            <v>0.2</v>
          </cell>
          <cell r="P58">
            <v>0.2</v>
          </cell>
          <cell r="Q58">
            <v>1</v>
          </cell>
          <cell r="R58">
            <v>14.8</v>
          </cell>
          <cell r="S58">
            <v>30</v>
          </cell>
          <cell r="T58">
            <v>579526.7786848509</v>
          </cell>
          <cell r="U58">
            <v>43.8</v>
          </cell>
          <cell r="V58">
            <v>1715086.0071889507</v>
          </cell>
          <cell r="W58">
            <v>3.65</v>
          </cell>
          <cell r="X58">
            <v>142923.83393241256</v>
          </cell>
          <cell r="Y58" t="str">
            <v>74</v>
          </cell>
        </row>
        <row r="59">
          <cell r="A59" t="str">
            <v>Consulta de primera vez por especialista en dermatologia</v>
          </cell>
          <cell r="B59">
            <v>890242</v>
          </cell>
          <cell r="C59" t="str">
            <v>prevencion secundaria</v>
          </cell>
          <cell r="D59" t="str">
            <v>Dermatologo</v>
          </cell>
          <cell r="E59">
            <v>120000</v>
          </cell>
          <cell r="G59">
            <v>145</v>
          </cell>
          <cell r="H59">
            <v>0.3</v>
          </cell>
          <cell r="I59">
            <v>0.3</v>
          </cell>
          <cell r="J59">
            <v>1</v>
          </cell>
          <cell r="K59">
            <v>43.5</v>
          </cell>
          <cell r="L59">
            <v>30</v>
          </cell>
          <cell r="M59">
            <v>2610000</v>
          </cell>
          <cell r="N59">
            <v>74</v>
          </cell>
          <cell r="O59">
            <v>0.3</v>
          </cell>
          <cell r="P59">
            <v>0.3</v>
          </cell>
          <cell r="Q59">
            <v>1</v>
          </cell>
          <cell r="R59">
            <v>22.2</v>
          </cell>
          <cell r="S59">
            <v>30</v>
          </cell>
          <cell r="T59">
            <v>1332000</v>
          </cell>
        </row>
        <row r="60">
          <cell r="A60" t="str">
            <v>Consulta de control o de seguimiento por especialista en dermatologia</v>
          </cell>
          <cell r="B60">
            <v>890342</v>
          </cell>
          <cell r="C60" t="str">
            <v>prevencion secundaria</v>
          </cell>
          <cell r="D60" t="str">
            <v>Dermatologo</v>
          </cell>
          <cell r="E60">
            <v>120000</v>
          </cell>
          <cell r="G60">
            <v>145</v>
          </cell>
          <cell r="H60">
            <v>0.15</v>
          </cell>
          <cell r="I60">
            <v>0.15</v>
          </cell>
          <cell r="J60">
            <v>1</v>
          </cell>
          <cell r="K60">
            <v>21.75</v>
          </cell>
          <cell r="L60">
            <v>30</v>
          </cell>
          <cell r="M60">
            <v>1305000</v>
          </cell>
          <cell r="N60">
            <v>74</v>
          </cell>
          <cell r="O60">
            <v>0.15</v>
          </cell>
          <cell r="P60">
            <v>0.15</v>
          </cell>
          <cell r="Q60">
            <v>1</v>
          </cell>
          <cell r="R60">
            <v>11.1</v>
          </cell>
          <cell r="S60">
            <v>30</v>
          </cell>
          <cell r="T60">
            <v>666000</v>
          </cell>
          <cell r="U60">
            <v>32.85</v>
          </cell>
          <cell r="V60">
            <v>1971000</v>
          </cell>
          <cell r="W60">
            <v>2.7375000000000003</v>
          </cell>
          <cell r="X60">
            <v>164250</v>
          </cell>
          <cell r="Y60" t="str">
            <v>74</v>
          </cell>
        </row>
        <row r="61">
          <cell r="A61" t="str">
            <v>Consulta de primera vez por especialista en ortopedia y traumatologia</v>
          </cell>
          <cell r="B61">
            <v>890280</v>
          </cell>
          <cell r="C61" t="str">
            <v>prevencion secundaria</v>
          </cell>
          <cell r="D61" t="str">
            <v>Ortopedista</v>
          </cell>
          <cell r="E61">
            <v>104493.91928569542</v>
          </cell>
          <cell r="G61">
            <v>145</v>
          </cell>
          <cell r="H61">
            <v>0.02</v>
          </cell>
          <cell r="I61">
            <v>0.02</v>
          </cell>
          <cell r="J61">
            <v>1</v>
          </cell>
          <cell r="K61">
            <v>2.9</v>
          </cell>
          <cell r="L61">
            <v>30</v>
          </cell>
          <cell r="M61">
            <v>151516.18296425833</v>
          </cell>
          <cell r="N61">
            <v>74</v>
          </cell>
          <cell r="O61">
            <v>0.05</v>
          </cell>
          <cell r="P61">
            <v>0.05</v>
          </cell>
          <cell r="Q61">
            <v>1</v>
          </cell>
          <cell r="R61">
            <v>3.7</v>
          </cell>
          <cell r="S61">
            <v>30</v>
          </cell>
          <cell r="T61">
            <v>193313.75067853651</v>
          </cell>
        </row>
        <row r="62">
          <cell r="A62" t="str">
            <v>Consulta de control o de seguimiento por especialista en ortopedia y traumatologia</v>
          </cell>
          <cell r="B62">
            <v>890380</v>
          </cell>
          <cell r="C62" t="str">
            <v>prevencion secundaria</v>
          </cell>
          <cell r="D62" t="str">
            <v>Ortopedista</v>
          </cell>
          <cell r="E62">
            <v>104493.91928569542</v>
          </cell>
          <cell r="G62">
            <v>145</v>
          </cell>
          <cell r="H62">
            <v>0.01</v>
          </cell>
          <cell r="I62">
            <v>0.01</v>
          </cell>
          <cell r="J62">
            <v>1</v>
          </cell>
          <cell r="K62">
            <v>1.45</v>
          </cell>
          <cell r="L62">
            <v>30</v>
          </cell>
          <cell r="M62">
            <v>75758.091482129166</v>
          </cell>
          <cell r="N62">
            <v>74</v>
          </cell>
          <cell r="O62">
            <v>0.02</v>
          </cell>
          <cell r="P62">
            <v>0.02</v>
          </cell>
          <cell r="Q62">
            <v>1</v>
          </cell>
          <cell r="R62">
            <v>1.48</v>
          </cell>
          <cell r="S62">
            <v>30</v>
          </cell>
          <cell r="T62">
            <v>77325.500271414596</v>
          </cell>
          <cell r="U62">
            <v>2.9299999999999997</v>
          </cell>
          <cell r="V62">
            <v>153083.59175354376</v>
          </cell>
          <cell r="W62">
            <v>0.24416666666666664</v>
          </cell>
          <cell r="X62">
            <v>12756.96597946198</v>
          </cell>
          <cell r="Y62" t="str">
            <v>74</v>
          </cell>
        </row>
        <row r="63">
          <cell r="A63" t="str">
            <v>Consulta de primera vez por especialista en psiquiatria</v>
          </cell>
          <cell r="B63">
            <v>890284</v>
          </cell>
          <cell r="C63" t="str">
            <v>prevencion secundaria y terciaria</v>
          </cell>
          <cell r="D63" t="str">
            <v>Psiquiatra</v>
          </cell>
          <cell r="E63">
            <v>70411.034485070253</v>
          </cell>
          <cell r="G63">
            <v>145</v>
          </cell>
          <cell r="H63">
            <v>0.15</v>
          </cell>
          <cell r="I63">
            <v>0.15</v>
          </cell>
          <cell r="J63">
            <v>1</v>
          </cell>
          <cell r="K63">
            <v>21.75</v>
          </cell>
          <cell r="L63">
            <v>30</v>
          </cell>
          <cell r="M63">
            <v>765720.00002513896</v>
          </cell>
          <cell r="N63">
            <v>74</v>
          </cell>
          <cell r="O63">
            <v>0.15</v>
          </cell>
          <cell r="P63">
            <v>0.15</v>
          </cell>
          <cell r="Q63">
            <v>1</v>
          </cell>
          <cell r="R63">
            <v>11.1</v>
          </cell>
          <cell r="S63">
            <v>30</v>
          </cell>
          <cell r="T63">
            <v>390781.24139213987</v>
          </cell>
        </row>
        <row r="64">
          <cell r="A64" t="str">
            <v>Consulta de control o de seguimiento por especialista en psiquiatria</v>
          </cell>
          <cell r="B64">
            <v>890384</v>
          </cell>
          <cell r="C64" t="str">
            <v>prevencion secundaria y terciaria</v>
          </cell>
          <cell r="D64" t="str">
            <v>Psiquiatra</v>
          </cell>
          <cell r="E64">
            <v>70411.034485070253</v>
          </cell>
          <cell r="G64">
            <v>145</v>
          </cell>
          <cell r="H64">
            <v>0.1</v>
          </cell>
          <cell r="I64">
            <v>0.1</v>
          </cell>
          <cell r="J64">
            <v>1</v>
          </cell>
          <cell r="K64">
            <v>14.5</v>
          </cell>
          <cell r="L64">
            <v>30</v>
          </cell>
          <cell r="M64">
            <v>510480.00001675932</v>
          </cell>
          <cell r="N64">
            <v>74</v>
          </cell>
          <cell r="O64">
            <v>0.25149700598802394</v>
          </cell>
          <cell r="P64">
            <v>0.25149700598802394</v>
          </cell>
          <cell r="Q64">
            <v>1</v>
          </cell>
          <cell r="R64">
            <v>18.610778443113773</v>
          </cell>
          <cell r="S64">
            <v>30</v>
          </cell>
          <cell r="T64">
            <v>655202.08137604303</v>
          </cell>
          <cell r="U64">
            <v>33.110778443113773</v>
          </cell>
          <cell r="V64">
            <v>1165682.0813928023</v>
          </cell>
          <cell r="W64">
            <v>2.7592315369261478</v>
          </cell>
          <cell r="X64">
            <v>97140.173449400187</v>
          </cell>
          <cell r="Y64" t="str">
            <v>74</v>
          </cell>
        </row>
        <row r="65">
          <cell r="A65" t="str">
            <v>Consulta deprimera vez  por especialista en dolor y cuidados paliativos</v>
          </cell>
          <cell r="B65">
            <v>890243</v>
          </cell>
          <cell r="C65" t="str">
            <v>prevencion terciaria</v>
          </cell>
          <cell r="D65" t="str">
            <v>Paliativista</v>
          </cell>
          <cell r="E65">
            <v>150000</v>
          </cell>
          <cell r="G65">
            <v>145</v>
          </cell>
          <cell r="H65">
            <v>0.1</v>
          </cell>
          <cell r="I65">
            <v>0.1</v>
          </cell>
          <cell r="J65">
            <v>1</v>
          </cell>
          <cell r="K65">
            <v>14.5</v>
          </cell>
          <cell r="L65">
            <v>30</v>
          </cell>
          <cell r="M65">
            <v>1087500</v>
          </cell>
          <cell r="N65">
            <v>74</v>
          </cell>
          <cell r="O65">
            <v>0.15</v>
          </cell>
          <cell r="P65">
            <v>0.15</v>
          </cell>
          <cell r="Q65">
            <v>1</v>
          </cell>
          <cell r="R65">
            <v>11.1</v>
          </cell>
          <cell r="S65">
            <v>30</v>
          </cell>
          <cell r="T65">
            <v>832500</v>
          </cell>
          <cell r="U65">
            <v>25.6</v>
          </cell>
          <cell r="V65">
            <v>1920000</v>
          </cell>
          <cell r="W65">
            <v>2.1333333333333333</v>
          </cell>
          <cell r="X65">
            <v>160000</v>
          </cell>
        </row>
        <row r="66">
          <cell r="A66" t="str">
            <v>Consulta de control o de seguimiento por especialista en dolor y cuidados paliativos</v>
          </cell>
          <cell r="B66">
            <v>890343</v>
          </cell>
          <cell r="C66" t="str">
            <v>prevencion terciaria</v>
          </cell>
          <cell r="D66" t="str">
            <v>Paliativista</v>
          </cell>
          <cell r="E66">
            <v>150000</v>
          </cell>
          <cell r="G66">
            <v>145</v>
          </cell>
          <cell r="H66">
            <v>0.05</v>
          </cell>
          <cell r="I66">
            <v>0.05</v>
          </cell>
          <cell r="J66">
            <v>1</v>
          </cell>
          <cell r="K66">
            <v>7.25</v>
          </cell>
          <cell r="L66">
            <v>30</v>
          </cell>
          <cell r="M66">
            <v>543750</v>
          </cell>
          <cell r="N66">
            <v>74</v>
          </cell>
          <cell r="O66">
            <v>0.1</v>
          </cell>
          <cell r="P66">
            <v>0.1</v>
          </cell>
          <cell r="Q66">
            <v>1</v>
          </cell>
          <cell r="R66">
            <v>7.4</v>
          </cell>
          <cell r="S66">
            <v>30</v>
          </cell>
          <cell r="T66">
            <v>555000</v>
          </cell>
          <cell r="U66">
            <v>14.65</v>
          </cell>
          <cell r="V66">
            <v>1098750</v>
          </cell>
          <cell r="W66">
            <v>1.2208333333333334</v>
          </cell>
          <cell r="X66">
            <v>91562.5</v>
          </cell>
          <cell r="Y66" t="str">
            <v>74</v>
          </cell>
        </row>
        <row r="67">
          <cell r="A67" t="str">
            <v>Consulta de primera vez por trabajo social</v>
          </cell>
          <cell r="B67">
            <v>890209</v>
          </cell>
          <cell r="C67" t="str">
            <v>prevencion secundaria y terciaria</v>
          </cell>
          <cell r="D67" t="str">
            <v>Trabajador Social</v>
          </cell>
          <cell r="E67">
            <v>19251.073363279964</v>
          </cell>
          <cell r="G67">
            <v>145</v>
          </cell>
          <cell r="H67">
            <v>0.2</v>
          </cell>
          <cell r="I67">
            <v>0.2</v>
          </cell>
          <cell r="J67">
            <v>1</v>
          </cell>
          <cell r="K67">
            <v>29</v>
          </cell>
          <cell r="L67">
            <v>30</v>
          </cell>
          <cell r="M67">
            <v>279140.56376755948</v>
          </cell>
          <cell r="N67">
            <v>74</v>
          </cell>
          <cell r="O67">
            <v>0.4</v>
          </cell>
          <cell r="P67">
            <v>0.4</v>
          </cell>
          <cell r="Q67">
            <v>1</v>
          </cell>
          <cell r="R67">
            <v>29.6</v>
          </cell>
          <cell r="S67">
            <v>30</v>
          </cell>
          <cell r="T67">
            <v>284915.88577654347</v>
          </cell>
        </row>
        <row r="68">
          <cell r="A68" t="str">
            <v>Consulta de control o de seguimiento por trabajo social</v>
          </cell>
          <cell r="B68">
            <v>890309</v>
          </cell>
          <cell r="C68" t="str">
            <v>prevencion secundaria y terciaria</v>
          </cell>
          <cell r="D68" t="str">
            <v>Trabajador Social</v>
          </cell>
          <cell r="E68">
            <v>19251.073363279964</v>
          </cell>
          <cell r="G68">
            <v>145</v>
          </cell>
          <cell r="H68">
            <v>0.1</v>
          </cell>
          <cell r="I68">
            <v>0.1</v>
          </cell>
          <cell r="J68">
            <v>1</v>
          </cell>
          <cell r="K68">
            <v>14.5</v>
          </cell>
          <cell r="L68">
            <v>20</v>
          </cell>
          <cell r="M68">
            <v>93046.854589186507</v>
          </cell>
          <cell r="N68">
            <v>74</v>
          </cell>
          <cell r="O68">
            <v>0.1</v>
          </cell>
          <cell r="P68">
            <v>0.1</v>
          </cell>
          <cell r="Q68">
            <v>1</v>
          </cell>
          <cell r="R68">
            <v>7.4</v>
          </cell>
          <cell r="S68">
            <v>20</v>
          </cell>
          <cell r="T68">
            <v>47485.980962757254</v>
          </cell>
          <cell r="U68">
            <v>21.9</v>
          </cell>
          <cell r="V68">
            <v>140532.83555194375</v>
          </cell>
          <cell r="W68">
            <v>1.825</v>
          </cell>
          <cell r="X68">
            <v>11711.069629328646</v>
          </cell>
          <cell r="Y68" t="str">
            <v>74</v>
          </cell>
        </row>
        <row r="69">
          <cell r="A69" t="str">
            <v>Consulta de control o de seguimiento por especialista en gastroenterologia</v>
          </cell>
          <cell r="B69">
            <v>890346</v>
          </cell>
          <cell r="C69" t="str">
            <v>prevencion secundaria</v>
          </cell>
          <cell r="D69" t="str">
            <v>Gastroenterologo</v>
          </cell>
          <cell r="E69">
            <v>150000</v>
          </cell>
          <cell r="G69">
            <v>145</v>
          </cell>
          <cell r="H69">
            <v>9.9999999999999992E-2</v>
          </cell>
          <cell r="I69">
            <v>9.9999999999999992E-2</v>
          </cell>
          <cell r="J69">
            <v>1</v>
          </cell>
          <cell r="K69">
            <v>14.499999999999998</v>
          </cell>
          <cell r="L69">
            <v>30</v>
          </cell>
          <cell r="M69">
            <v>1087499.9999999998</v>
          </cell>
          <cell r="N69">
            <v>74</v>
          </cell>
          <cell r="O69">
            <v>8.9820359281437126E-2</v>
          </cell>
          <cell r="P69">
            <v>8.9820359281437126E-2</v>
          </cell>
          <cell r="Q69">
            <v>1</v>
          </cell>
          <cell r="R69">
            <v>6.6467065868263475</v>
          </cell>
          <cell r="S69">
            <v>30</v>
          </cell>
          <cell r="T69">
            <v>498502.99401197606</v>
          </cell>
          <cell r="U69">
            <v>21.146706586826348</v>
          </cell>
          <cell r="V69">
            <v>1586002.9940119758</v>
          </cell>
          <cell r="W69">
            <v>1.7622255489021956</v>
          </cell>
          <cell r="X69">
            <v>132166.91616766466</v>
          </cell>
          <cell r="Y69" t="str">
            <v>74</v>
          </cell>
        </row>
        <row r="70">
          <cell r="A70" t="str">
            <v>Consulta de control o de seguimiento por especialista en endocrinologia</v>
          </cell>
          <cell r="B70">
            <v>890344</v>
          </cell>
          <cell r="C70" t="str">
            <v>prevencion secundaria</v>
          </cell>
          <cell r="D70" t="str">
            <v>Endocrinologo</v>
          </cell>
          <cell r="E70">
            <v>150000</v>
          </cell>
          <cell r="G70">
            <v>145</v>
          </cell>
          <cell r="H70">
            <v>3.4482758620689655E-2</v>
          </cell>
          <cell r="I70">
            <v>3.4482758620689655E-2</v>
          </cell>
          <cell r="J70">
            <v>1</v>
          </cell>
          <cell r="K70">
            <v>5</v>
          </cell>
          <cell r="L70">
            <v>30</v>
          </cell>
          <cell r="M70">
            <v>375000</v>
          </cell>
          <cell r="N70">
            <v>74</v>
          </cell>
          <cell r="O70">
            <v>7.1856287425149698E-2</v>
          </cell>
          <cell r="P70">
            <v>7.1856287425149698E-2</v>
          </cell>
          <cell r="Q70">
            <v>1</v>
          </cell>
          <cell r="R70">
            <v>5.317365269461078</v>
          </cell>
          <cell r="S70">
            <v>30</v>
          </cell>
          <cell r="T70">
            <v>398802.39520958083</v>
          </cell>
          <cell r="U70">
            <v>10.317365269461078</v>
          </cell>
          <cell r="V70">
            <v>773802.39520958089</v>
          </cell>
          <cell r="W70">
            <v>0.8597804391217565</v>
          </cell>
          <cell r="X70">
            <v>64483.532934131741</v>
          </cell>
          <cell r="Y70" t="str">
            <v>74</v>
          </cell>
        </row>
        <row r="71">
          <cell r="A71" t="str">
            <v>COSTO TOTAL CONSULTAS</v>
          </cell>
          <cell r="D71">
            <v>0</v>
          </cell>
          <cell r="G71">
            <v>222</v>
          </cell>
          <cell r="H71">
            <v>48.482758620689658</v>
          </cell>
          <cell r="I71">
            <v>2.5517241379310347</v>
          </cell>
          <cell r="J71">
            <v>19</v>
          </cell>
          <cell r="K71">
            <v>727.1</v>
          </cell>
          <cell r="L71">
            <v>560</v>
          </cell>
          <cell r="M71">
            <v>30107649.878767498</v>
          </cell>
          <cell r="N71">
            <v>605</v>
          </cell>
          <cell r="O71">
            <v>68.832335329341319</v>
          </cell>
          <cell r="P71">
            <v>3.6227544910179641</v>
          </cell>
          <cell r="Q71">
            <v>19</v>
          </cell>
          <cell r="R71">
            <v>365.05485029940121</v>
          </cell>
          <cell r="S71">
            <v>560</v>
          </cell>
          <cell r="T71">
            <v>16255074.584486658</v>
          </cell>
          <cell r="U71">
            <v>315.80485029940121</v>
          </cell>
          <cell r="V71">
            <v>21751113.478327964</v>
          </cell>
          <cell r="W71">
            <v>26.317070858283437</v>
          </cell>
          <cell r="X71">
            <v>1812592.7898606632</v>
          </cell>
          <cell r="Y71" t="str">
            <v>605</v>
          </cell>
        </row>
        <row r="72">
          <cell r="A72" t="str">
            <v>Hepatitis b anticuerpos central totales [anti-core hbc] semiautomatizado o automatizado</v>
          </cell>
          <cell r="B72">
            <v>906221</v>
          </cell>
          <cell r="C72" t="str">
            <v>prevencion secundaria</v>
          </cell>
          <cell r="D72" t="str">
            <v>Laboratorios</v>
          </cell>
          <cell r="E72">
            <v>12442</v>
          </cell>
          <cell r="G72">
            <v>145</v>
          </cell>
          <cell r="H72">
            <v>0.2</v>
          </cell>
          <cell r="I72">
            <v>0.2</v>
          </cell>
          <cell r="J72">
            <v>1</v>
          </cell>
          <cell r="K72">
            <v>29</v>
          </cell>
          <cell r="M72">
            <v>360818</v>
          </cell>
          <cell r="N72">
            <v>74</v>
          </cell>
          <cell r="O72">
            <v>0.3</v>
          </cell>
          <cell r="P72">
            <v>0.3</v>
          </cell>
          <cell r="Q72">
            <v>1</v>
          </cell>
          <cell r="R72">
            <v>22.2</v>
          </cell>
          <cell r="T72">
            <v>276212.39999999997</v>
          </cell>
          <cell r="U72">
            <v>51.2</v>
          </cell>
          <cell r="V72">
            <v>637030.39999999991</v>
          </cell>
          <cell r="W72">
            <v>4.2666666666666666</v>
          </cell>
          <cell r="X72">
            <v>53085.866666666661</v>
          </cell>
          <cell r="Y72" t="str">
            <v>74</v>
          </cell>
        </row>
        <row r="73">
          <cell r="A73" t="str">
            <v>Treponema pallidum anticuerpos (prueba treponemica) manual o semiautomatizada o automatizada</v>
          </cell>
          <cell r="B73">
            <v>906039</v>
          </cell>
          <cell r="C73" t="str">
            <v>prevencion secundaria</v>
          </cell>
          <cell r="D73" t="str">
            <v>Laboratorios</v>
          </cell>
          <cell r="E73">
            <v>15253</v>
          </cell>
          <cell r="G73">
            <v>145</v>
          </cell>
          <cell r="H73">
            <v>0.2</v>
          </cell>
          <cell r="I73">
            <v>0.2</v>
          </cell>
          <cell r="J73">
            <v>1</v>
          </cell>
          <cell r="K73">
            <v>29</v>
          </cell>
          <cell r="M73">
            <v>442337</v>
          </cell>
          <cell r="N73">
            <v>74</v>
          </cell>
          <cell r="O73">
            <v>0.3</v>
          </cell>
          <cell r="P73">
            <v>0.3</v>
          </cell>
          <cell r="Q73">
            <v>1</v>
          </cell>
          <cell r="R73">
            <v>22.2</v>
          </cell>
          <cell r="T73">
            <v>338616.6</v>
          </cell>
          <cell r="U73">
            <v>51.2</v>
          </cell>
          <cell r="V73">
            <v>780953.59999999998</v>
          </cell>
          <cell r="W73">
            <v>4.2666666666666666</v>
          </cell>
          <cell r="X73">
            <v>65079.466666666667</v>
          </cell>
          <cell r="Y73" t="str">
            <v>74</v>
          </cell>
        </row>
        <row r="74">
          <cell r="A74" t="str">
            <v>Virus de inmunodeficiencia humana 1 y 2 anticuerpos</v>
          </cell>
          <cell r="B74">
            <v>906249</v>
          </cell>
          <cell r="C74" t="str">
            <v>prevencion secundaria</v>
          </cell>
          <cell r="D74" t="str">
            <v>Laboratorios</v>
          </cell>
          <cell r="E74">
            <v>11354</v>
          </cell>
          <cell r="G74">
            <v>145</v>
          </cell>
          <cell r="H74">
            <v>0.2</v>
          </cell>
          <cell r="I74">
            <v>0.2</v>
          </cell>
          <cell r="J74">
            <v>1</v>
          </cell>
          <cell r="K74">
            <v>29</v>
          </cell>
          <cell r="M74">
            <v>329266</v>
          </cell>
          <cell r="N74">
            <v>74</v>
          </cell>
          <cell r="O74">
            <v>0.3</v>
          </cell>
          <cell r="P74">
            <v>0.3</v>
          </cell>
          <cell r="Q74">
            <v>1</v>
          </cell>
          <cell r="R74">
            <v>22.2</v>
          </cell>
          <cell r="T74">
            <v>252058.8</v>
          </cell>
          <cell r="U74">
            <v>51.2</v>
          </cell>
          <cell r="V74">
            <v>581324.80000000005</v>
          </cell>
          <cell r="W74">
            <v>4.2666666666666666</v>
          </cell>
          <cell r="X74">
            <v>48443.733333333337</v>
          </cell>
          <cell r="Y74" t="str">
            <v>74</v>
          </cell>
        </row>
        <row r="75">
          <cell r="A75" t="str">
            <v>Hepatitis b antigeno de superficie [ag hbs]</v>
          </cell>
          <cell r="B75">
            <v>906317</v>
          </cell>
          <cell r="C75" t="str">
            <v>prevencion secundaria</v>
          </cell>
          <cell r="D75" t="str">
            <v>Laboratorios</v>
          </cell>
          <cell r="E75">
            <v>11722</v>
          </cell>
          <cell r="G75">
            <v>145</v>
          </cell>
          <cell r="H75">
            <v>0.2</v>
          </cell>
          <cell r="I75">
            <v>0.2</v>
          </cell>
          <cell r="J75">
            <v>1</v>
          </cell>
          <cell r="K75">
            <v>29</v>
          </cell>
          <cell r="M75">
            <v>339938</v>
          </cell>
          <cell r="N75">
            <v>74</v>
          </cell>
          <cell r="O75">
            <v>0.3</v>
          </cell>
          <cell r="P75">
            <v>0.3</v>
          </cell>
          <cell r="Q75">
            <v>1</v>
          </cell>
          <cell r="R75">
            <v>22.2</v>
          </cell>
          <cell r="T75">
            <v>260228.4</v>
          </cell>
          <cell r="U75">
            <v>51.2</v>
          </cell>
          <cell r="V75">
            <v>600166.40000000002</v>
          </cell>
          <cell r="W75">
            <v>4.2666666666666666</v>
          </cell>
          <cell r="X75">
            <v>50013.866666666669</v>
          </cell>
          <cell r="Y75" t="str">
            <v>74</v>
          </cell>
        </row>
        <row r="76">
          <cell r="A76" t="str">
            <v>Hepatitis c anticuerpo semiautomatizado o automatizado</v>
          </cell>
          <cell r="B76">
            <v>906225</v>
          </cell>
          <cell r="C76" t="str">
            <v>prevencion secundaria</v>
          </cell>
          <cell r="D76" t="str">
            <v>Laboratorios</v>
          </cell>
          <cell r="E76">
            <v>17553</v>
          </cell>
          <cell r="G76">
            <v>145</v>
          </cell>
          <cell r="H76">
            <v>0.2</v>
          </cell>
          <cell r="I76">
            <v>0.2</v>
          </cell>
          <cell r="J76">
            <v>1</v>
          </cell>
          <cell r="K76">
            <v>29</v>
          </cell>
          <cell r="M76">
            <v>509037</v>
          </cell>
          <cell r="N76">
            <v>74</v>
          </cell>
          <cell r="O76">
            <v>0.3</v>
          </cell>
          <cell r="P76">
            <v>0.3</v>
          </cell>
          <cell r="Q76">
            <v>1</v>
          </cell>
          <cell r="R76">
            <v>22.2</v>
          </cell>
          <cell r="T76">
            <v>389676.6</v>
          </cell>
          <cell r="U76">
            <v>51.2</v>
          </cell>
          <cell r="V76">
            <v>898713.59999999998</v>
          </cell>
          <cell r="W76">
            <v>4.2666666666666666</v>
          </cell>
          <cell r="X76">
            <v>74892.800000000003</v>
          </cell>
          <cell r="Y76" t="str">
            <v>74</v>
          </cell>
        </row>
        <row r="77">
          <cell r="A77" t="str">
            <v>Tuberculina prueba [de mantoux]</v>
          </cell>
          <cell r="B77">
            <v>860205</v>
          </cell>
          <cell r="C77" t="str">
            <v>prevencion secundaria</v>
          </cell>
          <cell r="D77" t="str">
            <v>Laboratorios</v>
          </cell>
          <cell r="E77">
            <v>49992</v>
          </cell>
          <cell r="G77">
            <v>145</v>
          </cell>
          <cell r="H77">
            <v>0.2</v>
          </cell>
          <cell r="I77">
            <v>0.2</v>
          </cell>
          <cell r="J77">
            <v>1</v>
          </cell>
          <cell r="K77">
            <v>29</v>
          </cell>
          <cell r="M77">
            <v>1449768</v>
          </cell>
          <cell r="N77">
            <v>74</v>
          </cell>
          <cell r="O77">
            <v>0.3</v>
          </cell>
          <cell r="P77">
            <v>0.3</v>
          </cell>
          <cell r="Q77">
            <v>1</v>
          </cell>
          <cell r="R77">
            <v>22.2</v>
          </cell>
          <cell r="T77">
            <v>1109822.3999999999</v>
          </cell>
          <cell r="U77">
            <v>51.2</v>
          </cell>
          <cell r="V77">
            <v>2559590.3999999999</v>
          </cell>
          <cell r="W77">
            <v>4.2666666666666666</v>
          </cell>
          <cell r="X77">
            <v>213299.19999999998</v>
          </cell>
          <cell r="Y77" t="str">
            <v>74</v>
          </cell>
        </row>
        <row r="78">
          <cell r="A78" t="str">
            <v>Hepatitis b anticuerpos s [anti-hbs] semiautomatizado o automatizado</v>
          </cell>
          <cell r="B78">
            <v>906223</v>
          </cell>
          <cell r="C78" t="str">
            <v>prevencion secundaria</v>
          </cell>
          <cell r="D78" t="str">
            <v>Laboratorios</v>
          </cell>
          <cell r="E78">
            <v>13165</v>
          </cell>
          <cell r="G78">
            <v>145</v>
          </cell>
          <cell r="H78">
            <v>0.2</v>
          </cell>
          <cell r="I78">
            <v>0.2</v>
          </cell>
          <cell r="J78">
            <v>1</v>
          </cell>
          <cell r="K78">
            <v>29</v>
          </cell>
          <cell r="M78">
            <v>381785</v>
          </cell>
          <cell r="N78">
            <v>74</v>
          </cell>
          <cell r="O78">
            <v>0.3</v>
          </cell>
          <cell r="P78">
            <v>0.3</v>
          </cell>
          <cell r="Q78">
            <v>1</v>
          </cell>
          <cell r="R78">
            <v>22.2</v>
          </cell>
          <cell r="T78">
            <v>292263</v>
          </cell>
          <cell r="U78">
            <v>51.2</v>
          </cell>
          <cell r="V78">
            <v>674048</v>
          </cell>
          <cell r="W78">
            <v>4.2666666666666666</v>
          </cell>
          <cell r="X78">
            <v>56170.666666666664</v>
          </cell>
          <cell r="Y78" t="str">
            <v>74</v>
          </cell>
        </row>
        <row r="79">
          <cell r="A79" t="str">
            <v>HEPATITIS B CARGA VIRAL</v>
          </cell>
          <cell r="B79">
            <v>908806</v>
          </cell>
          <cell r="C79" t="str">
            <v>prevencion secundaria</v>
          </cell>
          <cell r="D79" t="str">
            <v>Laboratorios</v>
          </cell>
          <cell r="E79">
            <v>258195</v>
          </cell>
          <cell r="G79">
            <v>145</v>
          </cell>
          <cell r="H79">
            <v>0.02</v>
          </cell>
          <cell r="I79">
            <v>0.02</v>
          </cell>
          <cell r="J79">
            <v>1</v>
          </cell>
          <cell r="K79">
            <v>2.9</v>
          </cell>
          <cell r="M79">
            <v>748765.5</v>
          </cell>
          <cell r="N79">
            <v>74</v>
          </cell>
          <cell r="O79">
            <v>0.02</v>
          </cell>
          <cell r="P79">
            <v>0.02</v>
          </cell>
          <cell r="Q79">
            <v>1</v>
          </cell>
          <cell r="R79">
            <v>1.48</v>
          </cell>
          <cell r="T79">
            <v>382128.6</v>
          </cell>
          <cell r="U79">
            <v>4.38</v>
          </cell>
          <cell r="V79">
            <v>1130894.1000000001</v>
          </cell>
          <cell r="W79">
            <v>0.36499999999999999</v>
          </cell>
          <cell r="X79">
            <v>94241.175000000003</v>
          </cell>
        </row>
        <row r="80">
          <cell r="A80" t="str">
            <v>PRUEBA NO TREPONEMICA MANUAL</v>
          </cell>
          <cell r="B80">
            <v>906915</v>
          </cell>
          <cell r="C80" t="str">
            <v>prevencion secundaria</v>
          </cell>
          <cell r="D80" t="str">
            <v>Laboratorios</v>
          </cell>
          <cell r="E80">
            <v>3645</v>
          </cell>
          <cell r="G80">
            <v>145</v>
          </cell>
          <cell r="H80">
            <v>0.05</v>
          </cell>
          <cell r="I80">
            <v>0.05</v>
          </cell>
          <cell r="J80">
            <v>1</v>
          </cell>
          <cell r="K80">
            <v>7.25</v>
          </cell>
          <cell r="M80">
            <v>26426.25</v>
          </cell>
          <cell r="N80">
            <v>74</v>
          </cell>
          <cell r="O80">
            <v>0.1</v>
          </cell>
          <cell r="P80">
            <v>0.1</v>
          </cell>
          <cell r="Q80">
            <v>1</v>
          </cell>
          <cell r="R80">
            <v>7.4</v>
          </cell>
          <cell r="T80">
            <v>26973</v>
          </cell>
          <cell r="U80">
            <v>14.65</v>
          </cell>
          <cell r="V80">
            <v>53399.25</v>
          </cell>
          <cell r="W80">
            <v>1.2208333333333334</v>
          </cell>
          <cell r="X80">
            <v>4449.9375</v>
          </cell>
        </row>
        <row r="81">
          <cell r="A81" t="str">
            <v>Bilirrubinas total y directa</v>
          </cell>
          <cell r="B81">
            <v>903809</v>
          </cell>
          <cell r="C81" t="str">
            <v>prevencion secundaria</v>
          </cell>
          <cell r="D81" t="str">
            <v>Laboratorios</v>
          </cell>
          <cell r="E81">
            <v>2412</v>
          </cell>
          <cell r="G81">
            <v>145</v>
          </cell>
          <cell r="H81">
            <v>0.05</v>
          </cell>
          <cell r="I81">
            <v>0.05</v>
          </cell>
          <cell r="J81">
            <v>1</v>
          </cell>
          <cell r="K81">
            <v>7.25</v>
          </cell>
          <cell r="M81">
            <v>17487</v>
          </cell>
          <cell r="N81">
            <v>74</v>
          </cell>
          <cell r="O81">
            <v>0.05</v>
          </cell>
          <cell r="P81">
            <v>0.05</v>
          </cell>
          <cell r="Q81">
            <v>1</v>
          </cell>
          <cell r="R81">
            <v>3.7</v>
          </cell>
          <cell r="T81">
            <v>8924.4</v>
          </cell>
          <cell r="U81">
            <v>10.95</v>
          </cell>
          <cell r="V81">
            <v>26411.4</v>
          </cell>
          <cell r="W81">
            <v>0.91249999999999998</v>
          </cell>
          <cell r="X81">
            <v>2200.9500000000003</v>
          </cell>
          <cell r="Y81" t="str">
            <v>74</v>
          </cell>
        </row>
        <row r="82">
          <cell r="A82" t="str">
            <v>COLESTEROL DE ALTA DENSIDAD</v>
          </cell>
          <cell r="B82">
            <v>903815</v>
          </cell>
          <cell r="C82" t="str">
            <v>prevencion secundaria</v>
          </cell>
          <cell r="D82" t="str">
            <v>Laboratorios</v>
          </cell>
          <cell r="E82">
            <v>2647</v>
          </cell>
          <cell r="G82">
            <v>145</v>
          </cell>
          <cell r="H82">
            <v>0.02</v>
          </cell>
          <cell r="I82">
            <v>0.02</v>
          </cell>
          <cell r="J82">
            <v>1</v>
          </cell>
          <cell r="K82">
            <v>2.9</v>
          </cell>
          <cell r="M82">
            <v>7676.3</v>
          </cell>
          <cell r="N82">
            <v>74</v>
          </cell>
          <cell r="O82">
            <v>0.03</v>
          </cell>
          <cell r="P82">
            <v>0.03</v>
          </cell>
          <cell r="Q82">
            <v>1</v>
          </cell>
          <cell r="R82">
            <v>2.2199999999999998</v>
          </cell>
          <cell r="T82">
            <v>5876.3399999999992</v>
          </cell>
        </row>
        <row r="83">
          <cell r="A83" t="str">
            <v>COLESTEROL DE BAJA DENSIDAD [LDL] AUTOMATIZADO</v>
          </cell>
          <cell r="B83">
            <v>903817</v>
          </cell>
          <cell r="C83" t="str">
            <v>prevencion secundaria</v>
          </cell>
          <cell r="D83" t="str">
            <v>Laboratorios</v>
          </cell>
          <cell r="E83">
            <v>2647</v>
          </cell>
          <cell r="G83">
            <v>145</v>
          </cell>
          <cell r="H83">
            <v>0.02</v>
          </cell>
          <cell r="I83">
            <v>0.02</v>
          </cell>
          <cell r="J83">
            <v>1</v>
          </cell>
          <cell r="K83">
            <v>2.9</v>
          </cell>
          <cell r="M83">
            <v>7676.3</v>
          </cell>
          <cell r="N83">
            <v>74</v>
          </cell>
          <cell r="O83">
            <v>0.03</v>
          </cell>
          <cell r="P83">
            <v>0.03</v>
          </cell>
          <cell r="Q83">
            <v>1</v>
          </cell>
          <cell r="R83">
            <v>2.2199999999999998</v>
          </cell>
          <cell r="T83">
            <v>5876.3399999999992</v>
          </cell>
        </row>
        <row r="84">
          <cell r="A84" t="str">
            <v>COLESTEROL TOTAL</v>
          </cell>
          <cell r="B84">
            <v>903818</v>
          </cell>
          <cell r="C84" t="str">
            <v>prevencion secundaria</v>
          </cell>
          <cell r="D84" t="str">
            <v>Laboratorios</v>
          </cell>
          <cell r="E84">
            <v>2120</v>
          </cell>
          <cell r="G84">
            <v>145</v>
          </cell>
          <cell r="H84">
            <v>0.02</v>
          </cell>
          <cell r="I84">
            <v>0.02</v>
          </cell>
          <cell r="J84">
            <v>1</v>
          </cell>
          <cell r="K84">
            <v>2.9</v>
          </cell>
          <cell r="M84">
            <v>6148</v>
          </cell>
          <cell r="N84">
            <v>74</v>
          </cell>
          <cell r="O84">
            <v>0.03</v>
          </cell>
          <cell r="P84">
            <v>0.03</v>
          </cell>
          <cell r="Q84">
            <v>1</v>
          </cell>
          <cell r="R84">
            <v>2.2199999999999998</v>
          </cell>
          <cell r="T84">
            <v>4706.3999999999996</v>
          </cell>
        </row>
        <row r="85">
          <cell r="A85" t="str">
            <v>Calcio semiautomatizado</v>
          </cell>
          <cell r="B85">
            <v>903810</v>
          </cell>
          <cell r="C85" t="str">
            <v>prevencion secundaria</v>
          </cell>
          <cell r="D85" t="str">
            <v>Laboratorios</v>
          </cell>
          <cell r="E85">
            <v>1655</v>
          </cell>
          <cell r="G85">
            <v>145</v>
          </cell>
          <cell r="H85">
            <v>0.05</v>
          </cell>
          <cell r="I85">
            <v>0.05</v>
          </cell>
          <cell r="J85">
            <v>1</v>
          </cell>
          <cell r="K85">
            <v>7.25</v>
          </cell>
          <cell r="M85">
            <v>11998.75</v>
          </cell>
          <cell r="N85">
            <v>74</v>
          </cell>
          <cell r="O85">
            <v>0.1</v>
          </cell>
          <cell r="P85">
            <v>0.1</v>
          </cell>
          <cell r="Q85">
            <v>1</v>
          </cell>
          <cell r="R85">
            <v>7.4</v>
          </cell>
          <cell r="T85">
            <v>12247</v>
          </cell>
          <cell r="U85">
            <v>14.65</v>
          </cell>
          <cell r="V85">
            <v>24245.75</v>
          </cell>
          <cell r="W85">
            <v>1.2208333333333334</v>
          </cell>
          <cell r="X85">
            <v>2020.4791666666667</v>
          </cell>
          <cell r="Y85" t="str">
            <v>74</v>
          </cell>
        </row>
        <row r="86">
          <cell r="A86" t="str">
            <v>TRIGLICERIDOS</v>
          </cell>
          <cell r="B86">
            <v>903868</v>
          </cell>
          <cell r="C86" t="str">
            <v>prevencion secundaria</v>
          </cell>
          <cell r="D86" t="str">
            <v>Laboratorios</v>
          </cell>
          <cell r="E86">
            <v>2480</v>
          </cell>
          <cell r="G86">
            <v>145</v>
          </cell>
          <cell r="H86">
            <v>0.02</v>
          </cell>
          <cell r="I86">
            <v>0.02</v>
          </cell>
          <cell r="J86">
            <v>1</v>
          </cell>
          <cell r="K86">
            <v>2.9</v>
          </cell>
          <cell r="M86">
            <v>7192</v>
          </cell>
          <cell r="N86">
            <v>74</v>
          </cell>
          <cell r="O86">
            <v>0.03</v>
          </cell>
          <cell r="P86">
            <v>0.03</v>
          </cell>
          <cell r="Q86">
            <v>1</v>
          </cell>
          <cell r="R86">
            <v>2.2199999999999998</v>
          </cell>
          <cell r="T86">
            <v>5505.5999999999995</v>
          </cell>
        </row>
        <row r="87">
          <cell r="A87" t="str">
            <v>NITROGENO UREICO</v>
          </cell>
          <cell r="B87">
            <v>903856</v>
          </cell>
          <cell r="C87" t="str">
            <v>prevencion secundaria</v>
          </cell>
          <cell r="D87" t="str">
            <v>Laboratorios</v>
          </cell>
          <cell r="E87">
            <v>1760</v>
          </cell>
          <cell r="G87">
            <v>145</v>
          </cell>
          <cell r="H87">
            <v>0.01</v>
          </cell>
          <cell r="I87">
            <v>0.01</v>
          </cell>
          <cell r="J87">
            <v>1</v>
          </cell>
          <cell r="K87">
            <v>1.45</v>
          </cell>
          <cell r="M87">
            <v>2552</v>
          </cell>
          <cell r="N87">
            <v>74</v>
          </cell>
          <cell r="O87">
            <v>0.03</v>
          </cell>
          <cell r="P87">
            <v>0.03</v>
          </cell>
          <cell r="Q87">
            <v>1</v>
          </cell>
          <cell r="R87">
            <v>2.2199999999999998</v>
          </cell>
          <cell r="T87">
            <v>3907.1999999999994</v>
          </cell>
        </row>
        <row r="88">
          <cell r="A88" t="str">
            <v>Vitamina b12 [cianocobalamina]</v>
          </cell>
          <cell r="B88">
            <v>903703</v>
          </cell>
          <cell r="C88" t="str">
            <v>prevencion secundaria</v>
          </cell>
          <cell r="D88" t="str">
            <v>Laboratorios</v>
          </cell>
          <cell r="E88">
            <v>15678</v>
          </cell>
          <cell r="G88">
            <v>145</v>
          </cell>
          <cell r="H88">
            <v>0.05</v>
          </cell>
          <cell r="I88">
            <v>0.05</v>
          </cell>
          <cell r="J88">
            <v>1</v>
          </cell>
          <cell r="K88">
            <v>7.25</v>
          </cell>
          <cell r="M88">
            <v>113665.5</v>
          </cell>
          <cell r="N88">
            <v>74</v>
          </cell>
          <cell r="O88">
            <v>0.05</v>
          </cell>
          <cell r="P88">
            <v>0.05</v>
          </cell>
          <cell r="Q88">
            <v>1</v>
          </cell>
          <cell r="R88">
            <v>3.7</v>
          </cell>
          <cell r="T88">
            <v>58008.600000000006</v>
          </cell>
          <cell r="U88">
            <v>10.95</v>
          </cell>
          <cell r="V88">
            <v>171674.1</v>
          </cell>
          <cell r="W88">
            <v>0.91249999999999998</v>
          </cell>
          <cell r="X88">
            <v>14306.175000000001</v>
          </cell>
          <cell r="Y88" t="str">
            <v>74</v>
          </cell>
        </row>
        <row r="89">
          <cell r="A89" t="str">
            <v>Ferritina</v>
          </cell>
          <cell r="B89">
            <v>903016</v>
          </cell>
          <cell r="C89" t="str">
            <v>prevencion secundaria</v>
          </cell>
          <cell r="D89" t="str">
            <v>Laboratorios</v>
          </cell>
          <cell r="E89">
            <v>7746</v>
          </cell>
          <cell r="G89">
            <v>145</v>
          </cell>
          <cell r="H89">
            <v>0.02</v>
          </cell>
          <cell r="I89">
            <v>0.02</v>
          </cell>
          <cell r="J89">
            <v>1</v>
          </cell>
          <cell r="K89">
            <v>2.9</v>
          </cell>
          <cell r="M89">
            <v>22463.399999999998</v>
          </cell>
          <cell r="N89">
            <v>74</v>
          </cell>
          <cell r="O89">
            <v>0.05</v>
          </cell>
          <cell r="P89">
            <v>0.05</v>
          </cell>
          <cell r="Q89">
            <v>1</v>
          </cell>
          <cell r="R89">
            <v>3.7</v>
          </cell>
          <cell r="T89">
            <v>28660.2</v>
          </cell>
          <cell r="U89">
            <v>6.6</v>
          </cell>
          <cell r="V89">
            <v>51123.6</v>
          </cell>
          <cell r="W89">
            <v>0.54999999999999993</v>
          </cell>
          <cell r="X89">
            <v>4260.3</v>
          </cell>
          <cell r="Y89" t="str">
            <v>74</v>
          </cell>
        </row>
        <row r="90">
          <cell r="A90" t="str">
            <v>Albumina en suero u otros fluidos</v>
          </cell>
          <cell r="B90">
            <v>903803</v>
          </cell>
          <cell r="C90" t="str">
            <v>prevencion secundaria</v>
          </cell>
          <cell r="D90" t="str">
            <v>Laboratorios</v>
          </cell>
          <cell r="E90">
            <v>1430</v>
          </cell>
          <cell r="G90">
            <v>145</v>
          </cell>
          <cell r="H90">
            <v>0.05</v>
          </cell>
          <cell r="I90">
            <v>0.05</v>
          </cell>
          <cell r="J90">
            <v>1</v>
          </cell>
          <cell r="K90">
            <v>7.25</v>
          </cell>
          <cell r="M90">
            <v>10367.5</v>
          </cell>
          <cell r="N90">
            <v>74</v>
          </cell>
          <cell r="O90">
            <v>0.1</v>
          </cell>
          <cell r="P90">
            <v>0.1</v>
          </cell>
          <cell r="Q90">
            <v>1</v>
          </cell>
          <cell r="R90">
            <v>7.4</v>
          </cell>
          <cell r="T90">
            <v>10582</v>
          </cell>
          <cell r="U90">
            <v>14.65</v>
          </cell>
          <cell r="V90">
            <v>20949.5</v>
          </cell>
          <cell r="W90">
            <v>1.2208333333333334</v>
          </cell>
          <cell r="X90">
            <v>1745.7916666666667</v>
          </cell>
          <cell r="Y90" t="str">
            <v>74</v>
          </cell>
        </row>
        <row r="91">
          <cell r="A91" t="str">
            <v>Hormona estimulante del tiroides</v>
          </cell>
          <cell r="B91">
            <v>904902</v>
          </cell>
          <cell r="C91" t="str">
            <v>prevencion secundaria</v>
          </cell>
          <cell r="D91" t="str">
            <v>Laboratorios</v>
          </cell>
          <cell r="E91">
            <v>14856</v>
          </cell>
          <cell r="G91">
            <v>145</v>
          </cell>
          <cell r="H91">
            <v>0.02</v>
          </cell>
          <cell r="I91">
            <v>0.02</v>
          </cell>
          <cell r="J91">
            <v>1</v>
          </cell>
          <cell r="K91">
            <v>2.9</v>
          </cell>
          <cell r="M91">
            <v>43082.400000000001</v>
          </cell>
          <cell r="N91">
            <v>74</v>
          </cell>
          <cell r="O91">
            <v>0.05</v>
          </cell>
          <cell r="P91">
            <v>0.05</v>
          </cell>
          <cell r="Q91">
            <v>1</v>
          </cell>
          <cell r="R91">
            <v>3.7</v>
          </cell>
          <cell r="T91">
            <v>54967.200000000004</v>
          </cell>
          <cell r="U91">
            <v>6.6</v>
          </cell>
          <cell r="V91">
            <v>98049.600000000006</v>
          </cell>
          <cell r="W91">
            <v>0.54999999999999993</v>
          </cell>
          <cell r="X91">
            <v>8170.8</v>
          </cell>
          <cell r="Y91" t="str">
            <v>74</v>
          </cell>
        </row>
        <row r="92">
          <cell r="A92" t="str">
            <v>Fosfatasa alcalina</v>
          </cell>
          <cell r="B92">
            <v>903833</v>
          </cell>
          <cell r="C92" t="str">
            <v>prevencion secundaria</v>
          </cell>
          <cell r="D92" t="str">
            <v>Laboratorios</v>
          </cell>
          <cell r="E92">
            <v>1824</v>
          </cell>
          <cell r="G92">
            <v>145</v>
          </cell>
          <cell r="H92">
            <v>2.9885057471264367E-2</v>
          </cell>
          <cell r="I92">
            <v>2.9885057471264367E-2</v>
          </cell>
          <cell r="J92">
            <v>1</v>
          </cell>
          <cell r="K92">
            <v>4.333333333333333</v>
          </cell>
          <cell r="M92">
            <v>7903.9999999999991</v>
          </cell>
          <cell r="N92">
            <v>74</v>
          </cell>
          <cell r="O92">
            <v>0.05</v>
          </cell>
          <cell r="P92">
            <v>0.05</v>
          </cell>
          <cell r="Q92">
            <v>1</v>
          </cell>
          <cell r="R92">
            <v>3.7</v>
          </cell>
          <cell r="T92">
            <v>6748.8</v>
          </cell>
          <cell r="U92">
            <v>8.0333333333333332</v>
          </cell>
          <cell r="V92">
            <v>14652.8</v>
          </cell>
          <cell r="W92">
            <v>0.6694444444444444</v>
          </cell>
          <cell r="X92">
            <v>1221.0666666666666</v>
          </cell>
          <cell r="Y92" t="str">
            <v>74</v>
          </cell>
        </row>
        <row r="93">
          <cell r="A93" t="str">
            <v>Saturacion de transferrina</v>
          </cell>
          <cell r="B93">
            <v>903044</v>
          </cell>
          <cell r="C93" t="str">
            <v>prevencion secundaria</v>
          </cell>
          <cell r="D93" t="str">
            <v>Laboratorios</v>
          </cell>
          <cell r="E93">
            <v>14261</v>
          </cell>
          <cell r="G93">
            <v>145</v>
          </cell>
          <cell r="H93">
            <v>0.01</v>
          </cell>
          <cell r="I93">
            <v>0.01</v>
          </cell>
          <cell r="J93">
            <v>1</v>
          </cell>
          <cell r="K93">
            <v>1.45</v>
          </cell>
          <cell r="M93">
            <v>20678.45</v>
          </cell>
          <cell r="N93">
            <v>74</v>
          </cell>
          <cell r="O93">
            <v>0.02</v>
          </cell>
          <cell r="P93">
            <v>0.02</v>
          </cell>
          <cell r="Q93">
            <v>1</v>
          </cell>
          <cell r="R93">
            <v>1.48</v>
          </cell>
          <cell r="T93">
            <v>21106.28</v>
          </cell>
          <cell r="U93">
            <v>2.9299999999999997</v>
          </cell>
          <cell r="V93">
            <v>41784.729999999996</v>
          </cell>
          <cell r="W93">
            <v>0.24416666666666664</v>
          </cell>
          <cell r="X93">
            <v>3482.060833333333</v>
          </cell>
          <cell r="Y93" t="str">
            <v>74</v>
          </cell>
        </row>
        <row r="94">
          <cell r="A94" t="str">
            <v>Vitamina d 25 hidroxi total [d2-d3] [calciferol]</v>
          </cell>
          <cell r="B94">
            <v>903706</v>
          </cell>
          <cell r="C94" t="str">
            <v>prevencion secundaria</v>
          </cell>
          <cell r="D94" t="str">
            <v>Laboratorios</v>
          </cell>
          <cell r="E94">
            <v>79628</v>
          </cell>
          <cell r="G94">
            <v>145</v>
          </cell>
          <cell r="H94">
            <v>2.9885057471264367E-2</v>
          </cell>
          <cell r="I94">
            <v>2.9885057471264367E-2</v>
          </cell>
          <cell r="J94">
            <v>1</v>
          </cell>
          <cell r="K94">
            <v>4.333333333333333</v>
          </cell>
          <cell r="M94">
            <v>345054.66666666663</v>
          </cell>
          <cell r="N94">
            <v>74</v>
          </cell>
          <cell r="O94">
            <v>9.9999999999999992E-2</v>
          </cell>
          <cell r="P94">
            <v>9.9999999999999992E-2</v>
          </cell>
          <cell r="Q94">
            <v>1</v>
          </cell>
          <cell r="R94">
            <v>7.3999999999999995</v>
          </cell>
          <cell r="T94">
            <v>589247.19999999995</v>
          </cell>
          <cell r="U94">
            <v>11.733333333333333</v>
          </cell>
          <cell r="V94">
            <v>934301.86666666658</v>
          </cell>
          <cell r="W94">
            <v>0.97777777777777775</v>
          </cell>
          <cell r="X94">
            <v>77858.488888888882</v>
          </cell>
          <cell r="Y94" t="str">
            <v>74</v>
          </cell>
        </row>
        <row r="95">
          <cell r="A95" t="str">
            <v>Anticuerpos nucleares extractables totales [ena] ss-a [ro] ss-b [la] rnp y sm semiautomatizado o automatizado</v>
          </cell>
          <cell r="B95">
            <v>906406</v>
          </cell>
          <cell r="C95" t="str">
            <v>prevencion secundaria</v>
          </cell>
          <cell r="D95" t="str">
            <v>Laboratorios</v>
          </cell>
          <cell r="E95">
            <v>43093</v>
          </cell>
          <cell r="G95">
            <v>145</v>
          </cell>
          <cell r="H95">
            <v>0.03</v>
          </cell>
          <cell r="I95">
            <v>0.03</v>
          </cell>
          <cell r="J95">
            <v>1</v>
          </cell>
          <cell r="K95">
            <v>4.3499999999999996</v>
          </cell>
          <cell r="M95">
            <v>187454.55</v>
          </cell>
          <cell r="N95">
            <v>74</v>
          </cell>
          <cell r="O95">
            <v>0.03</v>
          </cell>
          <cell r="P95">
            <v>0.03</v>
          </cell>
          <cell r="Q95">
            <v>1</v>
          </cell>
          <cell r="R95">
            <v>2.2199999999999998</v>
          </cell>
          <cell r="T95">
            <v>95666.459999999992</v>
          </cell>
          <cell r="U95">
            <v>6.5699999999999994</v>
          </cell>
          <cell r="V95">
            <v>283121.01</v>
          </cell>
          <cell r="W95">
            <v>0.54749999999999999</v>
          </cell>
          <cell r="X95">
            <v>23593.4175</v>
          </cell>
          <cell r="Y95" t="str">
            <v>74</v>
          </cell>
        </row>
        <row r="96">
          <cell r="A96" t="str">
            <v>Anticuerpos antinucleares semiautomatizado</v>
          </cell>
          <cell r="B96">
            <v>906442</v>
          </cell>
          <cell r="C96" t="str">
            <v>prevencion secundaria</v>
          </cell>
          <cell r="D96" t="str">
            <v>Laboratorios</v>
          </cell>
          <cell r="E96">
            <v>9164</v>
          </cell>
          <cell r="G96">
            <v>145</v>
          </cell>
          <cell r="H96">
            <v>0.03</v>
          </cell>
          <cell r="I96">
            <v>0.03</v>
          </cell>
          <cell r="J96">
            <v>1</v>
          </cell>
          <cell r="K96">
            <v>4.3499999999999996</v>
          </cell>
          <cell r="M96">
            <v>39863.399999999994</v>
          </cell>
          <cell r="N96">
            <v>74</v>
          </cell>
          <cell r="O96">
            <v>0.03</v>
          </cell>
          <cell r="P96">
            <v>0.03</v>
          </cell>
          <cell r="Q96">
            <v>1</v>
          </cell>
          <cell r="R96">
            <v>2.2199999999999998</v>
          </cell>
          <cell r="T96">
            <v>20344.079999999998</v>
          </cell>
          <cell r="U96">
            <v>6.5699999999999994</v>
          </cell>
          <cell r="V96">
            <v>60207.479999999996</v>
          </cell>
          <cell r="W96">
            <v>0.54749999999999999</v>
          </cell>
          <cell r="X96">
            <v>5017.29</v>
          </cell>
          <cell r="Y96" t="str">
            <v>74</v>
          </cell>
        </row>
        <row r="97">
          <cell r="A97" t="str">
            <v>Electroforesis de proteinas semiautomatizado y automatizado</v>
          </cell>
          <cell r="B97">
            <v>906812</v>
          </cell>
          <cell r="C97" t="str">
            <v>prevencion secundaria</v>
          </cell>
          <cell r="D97" t="str">
            <v>Laboratorios</v>
          </cell>
          <cell r="E97">
            <v>12238</v>
          </cell>
          <cell r="G97">
            <v>145</v>
          </cell>
          <cell r="H97">
            <v>5.0000000000000001E-3</v>
          </cell>
          <cell r="I97">
            <v>5.0000000000000001E-3</v>
          </cell>
          <cell r="J97">
            <v>1</v>
          </cell>
          <cell r="K97">
            <v>0.72499999999999998</v>
          </cell>
          <cell r="M97">
            <v>8872.5499999999993</v>
          </cell>
          <cell r="N97">
            <v>74</v>
          </cell>
          <cell r="O97">
            <v>0.01</v>
          </cell>
          <cell r="P97">
            <v>0.01</v>
          </cell>
          <cell r="Q97">
            <v>1</v>
          </cell>
          <cell r="R97">
            <v>0.74</v>
          </cell>
          <cell r="T97">
            <v>9056.119999999999</v>
          </cell>
          <cell r="U97">
            <v>1.4649999999999999</v>
          </cell>
          <cell r="V97">
            <v>17928.669999999998</v>
          </cell>
          <cell r="W97">
            <v>0.12208333333333332</v>
          </cell>
          <cell r="X97">
            <v>1494.0558333333331</v>
          </cell>
          <cell r="Y97" t="str">
            <v>74</v>
          </cell>
        </row>
        <row r="98">
          <cell r="A98" t="str">
            <v>Hierro total</v>
          </cell>
          <cell r="B98">
            <v>903846</v>
          </cell>
          <cell r="C98" t="str">
            <v>prevencion secundaria</v>
          </cell>
          <cell r="D98" t="str">
            <v>Laboratorios</v>
          </cell>
          <cell r="E98">
            <v>8261</v>
          </cell>
          <cell r="G98">
            <v>145</v>
          </cell>
          <cell r="H98">
            <v>0.02</v>
          </cell>
          <cell r="I98">
            <v>0.02</v>
          </cell>
          <cell r="J98">
            <v>1</v>
          </cell>
          <cell r="K98">
            <v>2.9</v>
          </cell>
          <cell r="M98">
            <v>23956.899999999998</v>
          </cell>
          <cell r="N98">
            <v>74</v>
          </cell>
          <cell r="O98">
            <v>0.03</v>
          </cell>
          <cell r="P98">
            <v>0.03</v>
          </cell>
          <cell r="Q98">
            <v>1</v>
          </cell>
          <cell r="R98">
            <v>2.2199999999999998</v>
          </cell>
          <cell r="T98">
            <v>18339.419999999998</v>
          </cell>
          <cell r="U98">
            <v>5.1199999999999992</v>
          </cell>
          <cell r="V98">
            <v>42296.319999999992</v>
          </cell>
          <cell r="W98">
            <v>0.42666666666666658</v>
          </cell>
          <cell r="X98">
            <v>3524.6933333333327</v>
          </cell>
          <cell r="Y98" t="str">
            <v>74</v>
          </cell>
        </row>
        <row r="99">
          <cell r="A99" t="str">
            <v>TIROIDEOS MICROSOMALES ANTICUERPOS (TIROIDEOS PEROXIDASA ANTICUERPOS) SEMIAUTOMATIZADO</v>
          </cell>
          <cell r="B99">
            <v>906460</v>
          </cell>
          <cell r="C99" t="str">
            <v>prevencion secundaria</v>
          </cell>
          <cell r="D99" t="str">
            <v>Laboratorios</v>
          </cell>
          <cell r="E99">
            <v>15678</v>
          </cell>
          <cell r="G99">
            <v>145</v>
          </cell>
          <cell r="H99">
            <v>0.01</v>
          </cell>
          <cell r="I99">
            <v>0.01</v>
          </cell>
          <cell r="J99">
            <v>1</v>
          </cell>
          <cell r="K99">
            <v>1.45</v>
          </cell>
          <cell r="M99">
            <v>22733.1</v>
          </cell>
          <cell r="N99">
            <v>74</v>
          </cell>
          <cell r="O99">
            <v>0.02</v>
          </cell>
          <cell r="P99">
            <v>0.02</v>
          </cell>
          <cell r="Q99">
            <v>1</v>
          </cell>
          <cell r="R99">
            <v>1.48</v>
          </cell>
          <cell r="T99">
            <v>23203.439999999999</v>
          </cell>
          <cell r="U99">
            <v>2.9299999999999997</v>
          </cell>
          <cell r="V99">
            <v>45936.539999999994</v>
          </cell>
          <cell r="W99">
            <v>0.24416666666666664</v>
          </cell>
          <cell r="X99">
            <v>3828.0449999999996</v>
          </cell>
        </row>
        <row r="100">
          <cell r="A100" t="str">
            <v>Citrulina anticuerpos [anti peptido ciclico citrulinado] semiautomatizado o automatizado</v>
          </cell>
          <cell r="B100">
            <v>906466</v>
          </cell>
          <cell r="C100" t="str">
            <v>prevencion secundaria</v>
          </cell>
          <cell r="D100" t="str">
            <v>Laboratorios</v>
          </cell>
          <cell r="E100">
            <v>30596</v>
          </cell>
          <cell r="G100">
            <v>145</v>
          </cell>
          <cell r="H100">
            <v>0.03</v>
          </cell>
          <cell r="I100">
            <v>0.03</v>
          </cell>
          <cell r="J100">
            <v>1</v>
          </cell>
          <cell r="K100">
            <v>4.3499999999999996</v>
          </cell>
          <cell r="M100">
            <v>133092.59999999998</v>
          </cell>
          <cell r="N100">
            <v>74</v>
          </cell>
          <cell r="O100">
            <v>0.05</v>
          </cell>
          <cell r="P100">
            <v>0.05</v>
          </cell>
          <cell r="Q100">
            <v>1</v>
          </cell>
          <cell r="R100">
            <v>3.7</v>
          </cell>
          <cell r="T100">
            <v>113205.20000000001</v>
          </cell>
          <cell r="U100">
            <v>8.0500000000000007</v>
          </cell>
          <cell r="V100">
            <v>246297.8</v>
          </cell>
          <cell r="W100">
            <v>0.67083333333333339</v>
          </cell>
          <cell r="X100">
            <v>20524.816666666666</v>
          </cell>
          <cell r="Y100" t="str">
            <v>74</v>
          </cell>
        </row>
        <row r="101">
          <cell r="A101" t="str">
            <v>Baciloscopia coloracion acido alcohol resistente [zielh-neelsen] lectura seriada tres muestras</v>
          </cell>
          <cell r="B101">
            <v>901111</v>
          </cell>
          <cell r="C101" t="str">
            <v>prevencion secundaria</v>
          </cell>
          <cell r="D101" t="str">
            <v>Laboratorios</v>
          </cell>
          <cell r="E101">
            <v>9326</v>
          </cell>
          <cell r="G101">
            <v>145</v>
          </cell>
          <cell r="H101">
            <v>0.02</v>
          </cell>
          <cell r="I101">
            <v>0.02</v>
          </cell>
          <cell r="J101">
            <v>1</v>
          </cell>
          <cell r="K101">
            <v>2.9</v>
          </cell>
          <cell r="M101">
            <v>27045.399999999998</v>
          </cell>
          <cell r="N101">
            <v>74</v>
          </cell>
          <cell r="O101">
            <v>0.02</v>
          </cell>
          <cell r="P101">
            <v>0.02</v>
          </cell>
          <cell r="Q101">
            <v>1</v>
          </cell>
          <cell r="R101">
            <v>1.48</v>
          </cell>
          <cell r="T101">
            <v>13802.48</v>
          </cell>
          <cell r="U101">
            <v>4.38</v>
          </cell>
          <cell r="V101">
            <v>40847.879999999997</v>
          </cell>
          <cell r="W101">
            <v>0.36499999999999999</v>
          </cell>
          <cell r="X101">
            <v>3403.99</v>
          </cell>
          <cell r="Y101" t="str">
            <v>74</v>
          </cell>
        </row>
        <row r="102">
          <cell r="A102" t="str">
            <v>Acido folico [folatos] en suero</v>
          </cell>
          <cell r="B102">
            <v>903105</v>
          </cell>
          <cell r="C102" t="str">
            <v>prevencion secundaria</v>
          </cell>
          <cell r="D102" t="str">
            <v>Laboratorios</v>
          </cell>
          <cell r="E102">
            <v>11124</v>
          </cell>
          <cell r="G102">
            <v>145</v>
          </cell>
          <cell r="H102">
            <v>0.05</v>
          </cell>
          <cell r="I102">
            <v>0.05</v>
          </cell>
          <cell r="J102">
            <v>1</v>
          </cell>
          <cell r="K102">
            <v>7.25</v>
          </cell>
          <cell r="M102">
            <v>80649</v>
          </cell>
          <cell r="N102">
            <v>74</v>
          </cell>
          <cell r="O102">
            <v>9.9999999999999992E-2</v>
          </cell>
          <cell r="P102">
            <v>9.9999999999999992E-2</v>
          </cell>
          <cell r="Q102">
            <v>1</v>
          </cell>
          <cell r="R102">
            <v>7.3999999999999995</v>
          </cell>
          <cell r="T102">
            <v>82317.599999999991</v>
          </cell>
          <cell r="U102">
            <v>14.649999999999999</v>
          </cell>
          <cell r="V102">
            <v>162966.59999999998</v>
          </cell>
          <cell r="W102">
            <v>1.2208333333333332</v>
          </cell>
          <cell r="X102">
            <v>13580.549999999997</v>
          </cell>
          <cell r="Y102" t="str">
            <v>74</v>
          </cell>
        </row>
        <row r="103">
          <cell r="A103" t="str">
            <v>HEMOGLOBINA GLICOSILADA MANUAL O SEMIAUTOMATIZADA</v>
          </cell>
          <cell r="B103">
            <v>903427</v>
          </cell>
          <cell r="C103" t="str">
            <v>prevencion secundaria</v>
          </cell>
          <cell r="D103" t="str">
            <v>Laboratorios</v>
          </cell>
          <cell r="E103">
            <v>14925</v>
          </cell>
          <cell r="G103">
            <v>145</v>
          </cell>
          <cell r="H103">
            <v>0.1</v>
          </cell>
          <cell r="I103">
            <v>0.1</v>
          </cell>
          <cell r="J103">
            <v>1</v>
          </cell>
          <cell r="K103">
            <v>14.5</v>
          </cell>
          <cell r="M103">
            <v>216412.5</v>
          </cell>
          <cell r="N103">
            <v>74</v>
          </cell>
          <cell r="O103">
            <v>0.1</v>
          </cell>
          <cell r="P103">
            <v>0.1</v>
          </cell>
          <cell r="Q103">
            <v>1</v>
          </cell>
          <cell r="R103">
            <v>7.4</v>
          </cell>
          <cell r="T103">
            <v>110445</v>
          </cell>
          <cell r="U103">
            <v>21.9</v>
          </cell>
          <cell r="V103">
            <v>326857.5</v>
          </cell>
          <cell r="W103">
            <v>1.825</v>
          </cell>
          <cell r="X103">
            <v>27238.125</v>
          </cell>
        </row>
        <row r="104">
          <cell r="A104" t="str">
            <v>Fosforo en suero u otros fluidos</v>
          </cell>
          <cell r="B104">
            <v>903835</v>
          </cell>
          <cell r="C104" t="str">
            <v>prevencion secundaria</v>
          </cell>
          <cell r="D104" t="str">
            <v>Laboratorios</v>
          </cell>
          <cell r="E104">
            <v>1871</v>
          </cell>
          <cell r="G104">
            <v>145</v>
          </cell>
          <cell r="H104">
            <v>0.03</v>
          </cell>
          <cell r="I104">
            <v>0.03</v>
          </cell>
          <cell r="J104">
            <v>1</v>
          </cell>
          <cell r="K104">
            <v>4.3499999999999996</v>
          </cell>
          <cell r="M104">
            <v>8138.8499999999995</v>
          </cell>
          <cell r="N104">
            <v>74</v>
          </cell>
          <cell r="O104">
            <v>0.05</v>
          </cell>
          <cell r="P104">
            <v>0.05</v>
          </cell>
          <cell r="Q104">
            <v>1</v>
          </cell>
          <cell r="R104">
            <v>3.7</v>
          </cell>
          <cell r="T104">
            <v>6922.7000000000007</v>
          </cell>
          <cell r="U104">
            <v>8.0500000000000007</v>
          </cell>
          <cell r="V104">
            <v>15061.55</v>
          </cell>
          <cell r="W104">
            <v>0.67083333333333339</v>
          </cell>
          <cell r="X104">
            <v>1255.1291666666666</v>
          </cell>
          <cell r="Y104" t="str">
            <v>74</v>
          </cell>
        </row>
        <row r="105">
          <cell r="A105" t="str">
            <v>Gamma glutamil transferasa</v>
          </cell>
          <cell r="B105">
            <v>903838</v>
          </cell>
          <cell r="C105" t="str">
            <v>prevencion secundaria</v>
          </cell>
          <cell r="D105" t="str">
            <v>Laboratorios</v>
          </cell>
          <cell r="E105">
            <v>4683</v>
          </cell>
          <cell r="G105">
            <v>145</v>
          </cell>
          <cell r="H105">
            <v>0.01</v>
          </cell>
          <cell r="I105">
            <v>0.01</v>
          </cell>
          <cell r="J105">
            <v>1</v>
          </cell>
          <cell r="K105">
            <v>1.45</v>
          </cell>
          <cell r="M105">
            <v>6790.3499999999995</v>
          </cell>
          <cell r="N105">
            <v>74</v>
          </cell>
          <cell r="O105">
            <v>0.02</v>
          </cell>
          <cell r="P105">
            <v>0.02</v>
          </cell>
          <cell r="Q105">
            <v>1</v>
          </cell>
          <cell r="R105">
            <v>1.48</v>
          </cell>
          <cell r="T105">
            <v>6930.84</v>
          </cell>
          <cell r="U105">
            <v>2.9299999999999997</v>
          </cell>
          <cell r="V105">
            <v>13721.189999999999</v>
          </cell>
          <cell r="W105">
            <v>0.24416666666666664</v>
          </cell>
          <cell r="X105">
            <v>1143.4324999999999</v>
          </cell>
          <cell r="Y105" t="str">
            <v>74</v>
          </cell>
        </row>
        <row r="106">
          <cell r="A106" t="str">
            <v>Acido urico en suero u otros fluidos</v>
          </cell>
          <cell r="B106">
            <v>903801</v>
          </cell>
          <cell r="C106" t="str">
            <v>prevencion secundaria</v>
          </cell>
          <cell r="D106" t="str">
            <v>Laboratorios</v>
          </cell>
          <cell r="E106">
            <v>1589</v>
          </cell>
          <cell r="G106">
            <v>145</v>
          </cell>
          <cell r="H106">
            <v>2.9885057471264367E-2</v>
          </cell>
          <cell r="I106">
            <v>2.9885057471264367E-2</v>
          </cell>
          <cell r="J106">
            <v>1</v>
          </cell>
          <cell r="K106">
            <v>4.333333333333333</v>
          </cell>
          <cell r="M106">
            <v>6885.6666666666661</v>
          </cell>
          <cell r="N106">
            <v>74</v>
          </cell>
          <cell r="O106">
            <v>5.0299401197604794E-2</v>
          </cell>
          <cell r="P106">
            <v>5.0299401197604794E-2</v>
          </cell>
          <cell r="Q106">
            <v>1</v>
          </cell>
          <cell r="R106">
            <v>3.7221556886227547</v>
          </cell>
          <cell r="T106">
            <v>5914.5053892215574</v>
          </cell>
          <cell r="U106">
            <v>8.0554890219560882</v>
          </cell>
          <cell r="V106">
            <v>12800.172055888223</v>
          </cell>
          <cell r="W106">
            <v>0.67129075182967402</v>
          </cell>
          <cell r="X106">
            <v>1066.6810046573519</v>
          </cell>
          <cell r="Y106" t="str">
            <v>74</v>
          </cell>
        </row>
        <row r="107">
          <cell r="A107" t="str">
            <v>Hormona paratiroidea molecula intacta</v>
          </cell>
          <cell r="B107">
            <v>904912</v>
          </cell>
          <cell r="C107" t="str">
            <v>prevencion secundaria</v>
          </cell>
          <cell r="D107" t="str">
            <v>Laboratorios</v>
          </cell>
          <cell r="E107">
            <v>25565</v>
          </cell>
          <cell r="G107">
            <v>145</v>
          </cell>
          <cell r="H107">
            <v>0.02</v>
          </cell>
          <cell r="I107">
            <v>0.02</v>
          </cell>
          <cell r="J107">
            <v>1</v>
          </cell>
          <cell r="K107">
            <v>2.9</v>
          </cell>
          <cell r="M107">
            <v>74138.5</v>
          </cell>
          <cell r="N107">
            <v>74</v>
          </cell>
          <cell r="O107">
            <v>5.0299401197604794E-2</v>
          </cell>
          <cell r="P107">
            <v>5.0299401197604794E-2</v>
          </cell>
          <cell r="Q107">
            <v>1</v>
          </cell>
          <cell r="R107">
            <v>3.7221556886227547</v>
          </cell>
          <cell r="T107">
            <v>95156.910179640719</v>
          </cell>
          <cell r="U107">
            <v>6.6221556886227546</v>
          </cell>
          <cell r="V107">
            <v>169295.41017964072</v>
          </cell>
          <cell r="W107">
            <v>0.55184630738522955</v>
          </cell>
          <cell r="X107">
            <v>14107.950848303393</v>
          </cell>
          <cell r="Y107" t="str">
            <v>74</v>
          </cell>
        </row>
        <row r="108">
          <cell r="A108" t="str">
            <v>Extendido de sangre periferica estudio de morfologia</v>
          </cell>
          <cell r="B108">
            <v>902206</v>
          </cell>
          <cell r="C108" t="str">
            <v>prevencion secundaria</v>
          </cell>
          <cell r="D108" t="str">
            <v>Laboratorios</v>
          </cell>
          <cell r="E108">
            <v>2662</v>
          </cell>
          <cell r="G108">
            <v>145</v>
          </cell>
          <cell r="H108">
            <v>0.02</v>
          </cell>
          <cell r="I108">
            <v>0.02</v>
          </cell>
          <cell r="J108">
            <v>1</v>
          </cell>
          <cell r="K108">
            <v>2.9</v>
          </cell>
          <cell r="M108">
            <v>7719.8</v>
          </cell>
          <cell r="N108">
            <v>74</v>
          </cell>
          <cell r="O108">
            <v>0.02</v>
          </cell>
          <cell r="P108">
            <v>0.02</v>
          </cell>
          <cell r="Q108">
            <v>1</v>
          </cell>
          <cell r="R108">
            <v>1.48</v>
          </cell>
          <cell r="T108">
            <v>3939.7599999999998</v>
          </cell>
          <cell r="U108">
            <v>4.38</v>
          </cell>
          <cell r="V108">
            <v>11659.56</v>
          </cell>
          <cell r="W108">
            <v>0.36499999999999999</v>
          </cell>
          <cell r="X108">
            <v>971.63</v>
          </cell>
          <cell r="Y108" t="str">
            <v>74</v>
          </cell>
        </row>
        <row r="109">
          <cell r="A109" t="str">
            <v>Creatin quinasa total [ck-cpk]</v>
          </cell>
          <cell r="B109">
            <v>903821</v>
          </cell>
          <cell r="C109" t="str">
            <v>prevencion secundaria</v>
          </cell>
          <cell r="D109" t="str">
            <v>Laboratorios</v>
          </cell>
          <cell r="E109">
            <v>3578</v>
          </cell>
          <cell r="G109">
            <v>145</v>
          </cell>
          <cell r="H109">
            <v>0.01</v>
          </cell>
          <cell r="I109">
            <v>0.01</v>
          </cell>
          <cell r="J109">
            <v>1</v>
          </cell>
          <cell r="K109">
            <v>1.45</v>
          </cell>
          <cell r="M109">
            <v>5188.0999999999995</v>
          </cell>
          <cell r="N109">
            <v>74</v>
          </cell>
          <cell r="O109">
            <v>0.02</v>
          </cell>
          <cell r="P109">
            <v>0.02</v>
          </cell>
          <cell r="Q109">
            <v>1</v>
          </cell>
          <cell r="R109">
            <v>1.48</v>
          </cell>
          <cell r="T109">
            <v>5295.44</v>
          </cell>
          <cell r="U109">
            <v>2.9299999999999997</v>
          </cell>
          <cell r="V109">
            <v>10483.539999999999</v>
          </cell>
          <cell r="W109">
            <v>0.24416666666666664</v>
          </cell>
          <cell r="X109">
            <v>873.62833333333322</v>
          </cell>
          <cell r="Y109" t="str">
            <v>74</v>
          </cell>
        </row>
        <row r="110">
          <cell r="A110" t="str">
            <v>COPROSCOPICO</v>
          </cell>
          <cell r="B110">
            <v>907004</v>
          </cell>
          <cell r="C110" t="str">
            <v>prevencion secundaria</v>
          </cell>
          <cell r="D110" t="str">
            <v>Laboratorios</v>
          </cell>
          <cell r="E110">
            <v>4009</v>
          </cell>
          <cell r="G110">
            <v>145</v>
          </cell>
          <cell r="H110">
            <v>0.02</v>
          </cell>
          <cell r="I110">
            <v>0.02</v>
          </cell>
          <cell r="J110">
            <v>1</v>
          </cell>
          <cell r="K110">
            <v>2.9</v>
          </cell>
          <cell r="M110">
            <v>11626.1</v>
          </cell>
          <cell r="N110">
            <v>74</v>
          </cell>
          <cell r="O110">
            <v>0.02</v>
          </cell>
          <cell r="P110">
            <v>0.02</v>
          </cell>
          <cell r="Q110">
            <v>1</v>
          </cell>
          <cell r="R110">
            <v>1.48</v>
          </cell>
          <cell r="T110">
            <v>5933.32</v>
          </cell>
          <cell r="U110">
            <v>4.38</v>
          </cell>
          <cell r="V110">
            <v>17559.419999999998</v>
          </cell>
          <cell r="W110">
            <v>0.36499999999999999</v>
          </cell>
          <cell r="X110">
            <v>1463.2849999999999</v>
          </cell>
        </row>
        <row r="111">
          <cell r="A111" t="str">
            <v>SANGRE OCULTA EN MATERIA FECAL (DETERMINACION DE HEMOGLOBINA HUMANA ESPECIFICA)</v>
          </cell>
          <cell r="B111">
            <v>907009</v>
          </cell>
          <cell r="C111" t="str">
            <v>prevencion secundaria</v>
          </cell>
          <cell r="D111" t="str">
            <v>Laboratorios</v>
          </cell>
          <cell r="E111">
            <v>6334</v>
          </cell>
          <cell r="G111">
            <v>145</v>
          </cell>
          <cell r="H111">
            <v>0.05</v>
          </cell>
          <cell r="I111">
            <v>0.05</v>
          </cell>
          <cell r="J111">
            <v>1</v>
          </cell>
          <cell r="K111">
            <v>7.25</v>
          </cell>
          <cell r="M111">
            <v>45921.5</v>
          </cell>
          <cell r="N111">
            <v>74</v>
          </cell>
          <cell r="O111">
            <v>0.05</v>
          </cell>
          <cell r="P111">
            <v>0.05</v>
          </cell>
          <cell r="Q111">
            <v>1</v>
          </cell>
          <cell r="R111">
            <v>3.7</v>
          </cell>
          <cell r="T111">
            <v>23435.800000000003</v>
          </cell>
          <cell r="U111">
            <v>10.95</v>
          </cell>
          <cell r="V111">
            <v>69357.3</v>
          </cell>
          <cell r="W111">
            <v>0.91249999999999998</v>
          </cell>
          <cell r="X111">
            <v>5779.7750000000005</v>
          </cell>
        </row>
        <row r="112">
          <cell r="A112" t="str">
            <v>ESTUDIO DE COLORACION BASICA EN BIOPSIA</v>
          </cell>
          <cell r="B112">
            <v>898101</v>
          </cell>
          <cell r="C112" t="str">
            <v>prevencion secundaria</v>
          </cell>
          <cell r="D112" t="str">
            <v>Laboratorios</v>
          </cell>
          <cell r="E112">
            <v>14245</v>
          </cell>
          <cell r="G112">
            <v>145</v>
          </cell>
          <cell r="H112">
            <v>5.0000000000000001E-3</v>
          </cell>
          <cell r="I112">
            <v>5.0000000000000001E-3</v>
          </cell>
          <cell r="J112">
            <v>1</v>
          </cell>
          <cell r="K112">
            <v>0.72499999999999998</v>
          </cell>
          <cell r="M112">
            <v>10327.625</v>
          </cell>
          <cell r="N112">
            <v>74</v>
          </cell>
          <cell r="O112">
            <v>0.01</v>
          </cell>
          <cell r="P112">
            <v>0.01</v>
          </cell>
          <cell r="Q112">
            <v>1</v>
          </cell>
          <cell r="R112">
            <v>0.74</v>
          </cell>
          <cell r="T112">
            <v>10541.3</v>
          </cell>
          <cell r="U112">
            <v>1.4649999999999999</v>
          </cell>
          <cell r="V112">
            <v>20868.924999999999</v>
          </cell>
          <cell r="W112">
            <v>0.12208333333333332</v>
          </cell>
          <cell r="X112">
            <v>1739.0770833333333</v>
          </cell>
        </row>
        <row r="113">
          <cell r="A113" t="str">
            <v>Glucosa en suero u otro fluido diferente a orina</v>
          </cell>
          <cell r="B113">
            <v>903841</v>
          </cell>
          <cell r="C113" t="str">
            <v>prevencion secundaria</v>
          </cell>
          <cell r="D113" t="str">
            <v>Laboratorios</v>
          </cell>
          <cell r="E113">
            <v>1485</v>
          </cell>
          <cell r="G113">
            <v>145</v>
          </cell>
          <cell r="H113">
            <v>0.3</v>
          </cell>
          <cell r="I113">
            <v>0.3</v>
          </cell>
          <cell r="J113">
            <v>1</v>
          </cell>
          <cell r="K113">
            <v>43.5</v>
          </cell>
          <cell r="M113">
            <v>64597.5</v>
          </cell>
          <cell r="N113">
            <v>74</v>
          </cell>
          <cell r="O113">
            <v>0.5</v>
          </cell>
          <cell r="P113">
            <v>0.5</v>
          </cell>
          <cell r="Q113">
            <v>1</v>
          </cell>
          <cell r="R113">
            <v>37</v>
          </cell>
          <cell r="T113">
            <v>54945</v>
          </cell>
          <cell r="U113">
            <v>80.5</v>
          </cell>
          <cell r="V113">
            <v>119542.5</v>
          </cell>
          <cell r="W113">
            <v>6.708333333333333</v>
          </cell>
          <cell r="X113">
            <v>9961.875</v>
          </cell>
          <cell r="Y113" t="str">
            <v>74</v>
          </cell>
        </row>
        <row r="114">
          <cell r="A114" t="str">
            <v>Complemento serico c3 semiautomatizado</v>
          </cell>
          <cell r="B114">
            <v>906905</v>
          </cell>
          <cell r="C114" t="str">
            <v>prevencion secundaria</v>
          </cell>
          <cell r="D114" t="str">
            <v>Laboratorios</v>
          </cell>
          <cell r="E114">
            <v>12815</v>
          </cell>
          <cell r="G114">
            <v>145</v>
          </cell>
          <cell r="H114">
            <v>4.9999999999999996E-2</v>
          </cell>
          <cell r="I114">
            <v>4.9999999999999996E-2</v>
          </cell>
          <cell r="J114">
            <v>1</v>
          </cell>
          <cell r="K114">
            <v>7.2499999999999991</v>
          </cell>
          <cell r="M114">
            <v>92908.749999999985</v>
          </cell>
          <cell r="N114">
            <v>74</v>
          </cell>
          <cell r="O114">
            <v>5.0299401197604794E-2</v>
          </cell>
          <cell r="P114">
            <v>5.0299401197604794E-2</v>
          </cell>
          <cell r="Q114">
            <v>1</v>
          </cell>
          <cell r="R114">
            <v>3.7221556886227547</v>
          </cell>
          <cell r="T114">
            <v>47699.425149700604</v>
          </cell>
          <cell r="U114">
            <v>10.972155688622754</v>
          </cell>
          <cell r="V114">
            <v>140608.1751497006</v>
          </cell>
          <cell r="W114">
            <v>0.91434630738522948</v>
          </cell>
          <cell r="X114">
            <v>11717.347929141717</v>
          </cell>
          <cell r="Y114" t="str">
            <v>74</v>
          </cell>
        </row>
        <row r="115">
          <cell r="A115" t="str">
            <v>Complemento serico c4 semiautomatizado</v>
          </cell>
          <cell r="B115">
            <v>906907</v>
          </cell>
          <cell r="C115" t="str">
            <v>prevencion secundaria</v>
          </cell>
          <cell r="D115" t="str">
            <v>Laboratorios</v>
          </cell>
          <cell r="E115">
            <v>12815</v>
          </cell>
          <cell r="G115">
            <v>145</v>
          </cell>
          <cell r="H115">
            <v>4.9999999999999996E-2</v>
          </cell>
          <cell r="I115">
            <v>4.9999999999999996E-2</v>
          </cell>
          <cell r="J115">
            <v>1</v>
          </cell>
          <cell r="K115">
            <v>7.2499999999999991</v>
          </cell>
          <cell r="M115">
            <v>92908.749999999985</v>
          </cell>
          <cell r="N115">
            <v>74</v>
          </cell>
          <cell r="O115">
            <v>5.0299401197604794E-2</v>
          </cell>
          <cell r="P115">
            <v>5.0299401197604794E-2</v>
          </cell>
          <cell r="Q115">
            <v>1</v>
          </cell>
          <cell r="R115">
            <v>3.7221556886227547</v>
          </cell>
          <cell r="T115">
            <v>47699.425149700604</v>
          </cell>
          <cell r="U115">
            <v>10.972155688622754</v>
          </cell>
          <cell r="V115">
            <v>140608.1751497006</v>
          </cell>
          <cell r="W115">
            <v>0.91434630738522948</v>
          </cell>
          <cell r="X115">
            <v>11717.347929141717</v>
          </cell>
          <cell r="Y115" t="str">
            <v>74</v>
          </cell>
        </row>
        <row r="116">
          <cell r="A116" t="str">
            <v>Transferrina semiautomatizada</v>
          </cell>
          <cell r="B116">
            <v>903045</v>
          </cell>
          <cell r="C116" t="str">
            <v>prevencion secundaria</v>
          </cell>
          <cell r="D116" t="str">
            <v>Laboratorios</v>
          </cell>
          <cell r="E116">
            <v>14214</v>
          </cell>
          <cell r="G116">
            <v>145</v>
          </cell>
          <cell r="H116">
            <v>0.05</v>
          </cell>
          <cell r="I116">
            <v>0.05</v>
          </cell>
          <cell r="J116">
            <v>1</v>
          </cell>
          <cell r="K116">
            <v>7.25</v>
          </cell>
          <cell r="M116">
            <v>103051.5</v>
          </cell>
          <cell r="N116">
            <v>74</v>
          </cell>
          <cell r="O116">
            <v>0.1</v>
          </cell>
          <cell r="P116">
            <v>0.1</v>
          </cell>
          <cell r="Q116">
            <v>1</v>
          </cell>
          <cell r="R116">
            <v>7.4</v>
          </cell>
          <cell r="T116">
            <v>105183.6</v>
          </cell>
          <cell r="U116">
            <v>14.65</v>
          </cell>
          <cell r="V116">
            <v>208235.1</v>
          </cell>
          <cell r="W116">
            <v>1.2208333333333334</v>
          </cell>
          <cell r="X116">
            <v>17352.924999999999</v>
          </cell>
          <cell r="Y116" t="str">
            <v>74</v>
          </cell>
        </row>
        <row r="117">
          <cell r="A117" t="str">
            <v>Ionograma [cloro sodio potasio y bicarbonato o calcio]</v>
          </cell>
          <cell r="B117">
            <v>903605</v>
          </cell>
          <cell r="C117" t="str">
            <v>prevencion secundaria</v>
          </cell>
          <cell r="D117" t="str">
            <v>Laboratorios</v>
          </cell>
          <cell r="E117">
            <v>10440</v>
          </cell>
          <cell r="G117">
            <v>145</v>
          </cell>
          <cell r="H117">
            <v>2.9885057471264367E-2</v>
          </cell>
          <cell r="I117">
            <v>2.9885057471264367E-2</v>
          </cell>
          <cell r="J117">
            <v>1</v>
          </cell>
          <cell r="K117">
            <v>4.333333333333333</v>
          </cell>
          <cell r="M117">
            <v>45240</v>
          </cell>
          <cell r="N117">
            <v>74</v>
          </cell>
          <cell r="O117">
            <v>0.03</v>
          </cell>
          <cell r="P117">
            <v>0.03</v>
          </cell>
          <cell r="Q117">
            <v>1</v>
          </cell>
          <cell r="R117">
            <v>2.2199999999999998</v>
          </cell>
          <cell r="T117">
            <v>23176.799999999996</v>
          </cell>
          <cell r="U117">
            <v>6.5533333333333328</v>
          </cell>
          <cell r="V117">
            <v>68416.799999999988</v>
          </cell>
          <cell r="W117">
            <v>0.5461111111111111</v>
          </cell>
          <cell r="X117">
            <v>5701.3999999999987</v>
          </cell>
          <cell r="Y117" t="str">
            <v>74</v>
          </cell>
        </row>
        <row r="118">
          <cell r="A118" t="str">
            <v>Calcio en orina parcial</v>
          </cell>
          <cell r="B118">
            <v>903873</v>
          </cell>
          <cell r="C118" t="str">
            <v>prevencion secundaria</v>
          </cell>
          <cell r="D118" t="str">
            <v>Laboratorios</v>
          </cell>
          <cell r="E118">
            <v>21528</v>
          </cell>
          <cell r="G118">
            <v>145</v>
          </cell>
          <cell r="H118">
            <v>2.9885057471264367E-2</v>
          </cell>
          <cell r="I118">
            <v>2.9885057471264367E-2</v>
          </cell>
          <cell r="J118">
            <v>1</v>
          </cell>
          <cell r="K118">
            <v>4.333333333333333</v>
          </cell>
          <cell r="M118">
            <v>93288</v>
          </cell>
          <cell r="N118">
            <v>74</v>
          </cell>
          <cell r="O118">
            <v>5.0299401197604794E-2</v>
          </cell>
          <cell r="P118">
            <v>5.0299401197604794E-2</v>
          </cell>
          <cell r="Q118">
            <v>1</v>
          </cell>
          <cell r="R118">
            <v>3.7221556886227547</v>
          </cell>
          <cell r="T118">
            <v>80130.567664670656</v>
          </cell>
          <cell r="U118">
            <v>8.0554890219560882</v>
          </cell>
          <cell r="V118">
            <v>173418.56766467064</v>
          </cell>
          <cell r="W118">
            <v>0.67129075182967402</v>
          </cell>
          <cell r="X118">
            <v>14451.54730538922</v>
          </cell>
          <cell r="Y118" t="str">
            <v>74</v>
          </cell>
        </row>
        <row r="119">
          <cell r="A119" t="str">
            <v>Adn cadena sencilla anticuerpos semiautomatizado o automatizado</v>
          </cell>
          <cell r="B119">
            <v>906404</v>
          </cell>
          <cell r="C119" t="str">
            <v>prevencion secundaria</v>
          </cell>
          <cell r="D119" t="str">
            <v>Laboratorios</v>
          </cell>
          <cell r="E119">
            <v>492887.32500000001</v>
          </cell>
          <cell r="G119">
            <v>145</v>
          </cell>
          <cell r="H119">
            <v>0.05</v>
          </cell>
          <cell r="I119">
            <v>0.05</v>
          </cell>
          <cell r="J119">
            <v>1</v>
          </cell>
          <cell r="K119">
            <v>7.25</v>
          </cell>
          <cell r="M119">
            <v>3573433.1062500002</v>
          </cell>
          <cell r="N119">
            <v>74</v>
          </cell>
          <cell r="O119">
            <v>0.1</v>
          </cell>
          <cell r="P119">
            <v>0.1</v>
          </cell>
          <cell r="Q119">
            <v>1</v>
          </cell>
          <cell r="R119">
            <v>7.4</v>
          </cell>
          <cell r="T119">
            <v>3647366.2050000001</v>
          </cell>
          <cell r="U119">
            <v>14.65</v>
          </cell>
          <cell r="V119">
            <v>7220799.3112500003</v>
          </cell>
          <cell r="W119">
            <v>1.2208333333333334</v>
          </cell>
          <cell r="X119">
            <v>601733.27593750006</v>
          </cell>
          <cell r="Y119" t="str">
            <v>74</v>
          </cell>
        </row>
        <row r="120">
          <cell r="A120" t="str">
            <v>Cardiolipina anticuerpos ig g semiautomatizado o automatizado</v>
          </cell>
          <cell r="B120">
            <v>906408</v>
          </cell>
          <cell r="C120" t="str">
            <v>prevencion secundaria</v>
          </cell>
          <cell r="D120" t="str">
            <v>Laboratorios</v>
          </cell>
          <cell r="E120">
            <v>15462</v>
          </cell>
          <cell r="G120">
            <v>145</v>
          </cell>
          <cell r="H120">
            <v>0.02</v>
          </cell>
          <cell r="I120">
            <v>0.02</v>
          </cell>
          <cell r="J120">
            <v>1</v>
          </cell>
          <cell r="K120">
            <v>2.9</v>
          </cell>
          <cell r="M120">
            <v>44839.799999999996</v>
          </cell>
          <cell r="N120">
            <v>74</v>
          </cell>
          <cell r="O120">
            <v>0.03</v>
          </cell>
          <cell r="P120">
            <v>0.03</v>
          </cell>
          <cell r="Q120">
            <v>1</v>
          </cell>
          <cell r="R120">
            <v>2.2199999999999998</v>
          </cell>
          <cell r="T120">
            <v>34325.64</v>
          </cell>
          <cell r="U120">
            <v>5.1199999999999992</v>
          </cell>
          <cell r="V120">
            <v>79165.440000000002</v>
          </cell>
          <cell r="W120">
            <v>0.42666666666666658</v>
          </cell>
          <cell r="X120">
            <v>6597.12</v>
          </cell>
          <cell r="Y120" t="str">
            <v>74</v>
          </cell>
        </row>
        <row r="121">
          <cell r="A121" t="str">
            <v>Cardiolipina anticuerpos ig m semiautomatizado o automatizado</v>
          </cell>
          <cell r="B121">
            <v>906409</v>
          </cell>
          <cell r="C121" t="str">
            <v>prevencion secundaria</v>
          </cell>
          <cell r="D121" t="str">
            <v>Laboratorios</v>
          </cell>
          <cell r="E121">
            <v>15491</v>
          </cell>
          <cell r="G121">
            <v>145</v>
          </cell>
          <cell r="H121">
            <v>0.02</v>
          </cell>
          <cell r="I121">
            <v>0.02</v>
          </cell>
          <cell r="J121">
            <v>1</v>
          </cell>
          <cell r="K121">
            <v>2.9</v>
          </cell>
          <cell r="M121">
            <v>44923.9</v>
          </cell>
          <cell r="N121">
            <v>74</v>
          </cell>
          <cell r="O121">
            <v>0.03</v>
          </cell>
          <cell r="P121">
            <v>0.03</v>
          </cell>
          <cell r="Q121">
            <v>1</v>
          </cell>
          <cell r="R121">
            <v>2.2199999999999998</v>
          </cell>
          <cell r="T121">
            <v>34390.019999999997</v>
          </cell>
          <cell r="U121">
            <v>5.1199999999999992</v>
          </cell>
          <cell r="V121">
            <v>79313.919999999998</v>
          </cell>
          <cell r="W121">
            <v>0.42666666666666658</v>
          </cell>
          <cell r="X121">
            <v>6609.4933333333329</v>
          </cell>
          <cell r="Y121" t="str">
            <v>74</v>
          </cell>
        </row>
        <row r="122">
          <cell r="A122" t="str">
            <v>Factor reumatoideo semiautomatizado o automatizado</v>
          </cell>
          <cell r="B122">
            <v>906910</v>
          </cell>
          <cell r="C122" t="str">
            <v>prevencion secundaria</v>
          </cell>
          <cell r="D122" t="str">
            <v>Laboratorios</v>
          </cell>
          <cell r="E122">
            <v>14637</v>
          </cell>
          <cell r="G122">
            <v>145</v>
          </cell>
          <cell r="H122">
            <v>0.3</v>
          </cell>
          <cell r="I122">
            <v>0.3</v>
          </cell>
          <cell r="J122">
            <v>1</v>
          </cell>
          <cell r="K122">
            <v>43.5</v>
          </cell>
          <cell r="M122">
            <v>636709.5</v>
          </cell>
          <cell r="N122">
            <v>74</v>
          </cell>
          <cell r="O122">
            <v>9.9999999999999992E-2</v>
          </cell>
          <cell r="P122">
            <v>9.9999999999999992E-2</v>
          </cell>
          <cell r="Q122">
            <v>1</v>
          </cell>
          <cell r="R122">
            <v>7.3999999999999995</v>
          </cell>
          <cell r="T122">
            <v>108313.79999999999</v>
          </cell>
          <cell r="U122">
            <v>50.9</v>
          </cell>
          <cell r="V122">
            <v>745023.3</v>
          </cell>
          <cell r="W122">
            <v>4.2416666666666663</v>
          </cell>
          <cell r="X122">
            <v>62085.275000000001</v>
          </cell>
          <cell r="Y122" t="str">
            <v>74</v>
          </cell>
        </row>
        <row r="123">
          <cell r="A123" t="str">
            <v>DESHIDROGENASA LACTICA</v>
          </cell>
          <cell r="B123">
            <v>903828</v>
          </cell>
          <cell r="C123" t="str">
            <v>prevencion secundaria</v>
          </cell>
          <cell r="D123" t="str">
            <v>Laboratorios</v>
          </cell>
          <cell r="E123">
            <v>2759</v>
          </cell>
          <cell r="G123">
            <v>145</v>
          </cell>
          <cell r="H123">
            <v>5.0000000000000001E-3</v>
          </cell>
          <cell r="I123">
            <v>5.0000000000000001E-3</v>
          </cell>
          <cell r="J123">
            <v>1</v>
          </cell>
          <cell r="K123">
            <v>0.72499999999999998</v>
          </cell>
          <cell r="M123">
            <v>2000.2749999999999</v>
          </cell>
          <cell r="N123">
            <v>74</v>
          </cell>
          <cell r="O123">
            <v>5.0000000000000001E-3</v>
          </cell>
          <cell r="P123">
            <v>5.0000000000000001E-3</v>
          </cell>
          <cell r="Q123">
            <v>1</v>
          </cell>
          <cell r="R123">
            <v>0.37</v>
          </cell>
          <cell r="T123">
            <v>1020.83</v>
          </cell>
          <cell r="U123">
            <v>1.095</v>
          </cell>
          <cell r="V123">
            <v>3021.105</v>
          </cell>
          <cell r="W123">
            <v>9.1249999999999998E-2</v>
          </cell>
          <cell r="X123">
            <v>251.75874999999999</v>
          </cell>
        </row>
        <row r="124">
          <cell r="A124" t="str">
            <v>Urocultivo (antibiograma de disco)</v>
          </cell>
          <cell r="B124">
            <v>901235</v>
          </cell>
          <cell r="C124" t="str">
            <v>prevencion secundaria</v>
          </cell>
          <cell r="D124" t="str">
            <v>Laboratorios</v>
          </cell>
          <cell r="E124">
            <v>13867</v>
          </cell>
          <cell r="G124">
            <v>145</v>
          </cell>
          <cell r="H124">
            <v>0.05</v>
          </cell>
          <cell r="I124">
            <v>0.05</v>
          </cell>
          <cell r="J124">
            <v>1</v>
          </cell>
          <cell r="K124">
            <v>7.25</v>
          </cell>
          <cell r="M124">
            <v>100535.75</v>
          </cell>
          <cell r="N124">
            <v>74</v>
          </cell>
          <cell r="O124">
            <v>0.1</v>
          </cell>
          <cell r="P124">
            <v>0.1</v>
          </cell>
          <cell r="Q124">
            <v>1</v>
          </cell>
          <cell r="R124">
            <v>7.4</v>
          </cell>
          <cell r="T124">
            <v>102615.8</v>
          </cell>
          <cell r="U124">
            <v>14.65</v>
          </cell>
          <cell r="V124">
            <v>203151.55</v>
          </cell>
          <cell r="W124">
            <v>1.2208333333333334</v>
          </cell>
          <cell r="X124">
            <v>16929.295833333334</v>
          </cell>
          <cell r="Y124" t="str">
            <v>74</v>
          </cell>
        </row>
        <row r="125">
          <cell r="A125" t="str">
            <v>Prueba confirmatoria tiempo veneno de vibora de russell</v>
          </cell>
          <cell r="B125">
            <v>902005</v>
          </cell>
          <cell r="C125" t="str">
            <v>prevencion secundaria</v>
          </cell>
          <cell r="D125" t="str">
            <v>Laboratorios</v>
          </cell>
          <cell r="E125">
            <v>31790</v>
          </cell>
          <cell r="G125">
            <v>145</v>
          </cell>
          <cell r="H125">
            <v>2.9885057471264367E-2</v>
          </cell>
          <cell r="I125">
            <v>2.9885057471264367E-2</v>
          </cell>
          <cell r="J125">
            <v>1</v>
          </cell>
          <cell r="K125">
            <v>4.333333333333333</v>
          </cell>
          <cell r="M125">
            <v>137756.66666666666</v>
          </cell>
          <cell r="N125">
            <v>74</v>
          </cell>
          <cell r="O125">
            <v>5.0299401197604794E-2</v>
          </cell>
          <cell r="P125">
            <v>5.0299401197604794E-2</v>
          </cell>
          <cell r="Q125">
            <v>1</v>
          </cell>
          <cell r="R125">
            <v>3.7221556886227547</v>
          </cell>
          <cell r="T125">
            <v>118327.32934131737</v>
          </cell>
          <cell r="U125">
            <v>8.0554890219560882</v>
          </cell>
          <cell r="V125">
            <v>256083.99600798404</v>
          </cell>
          <cell r="W125">
            <v>0.67129075182967402</v>
          </cell>
          <cell r="X125">
            <v>21340.333000665338</v>
          </cell>
          <cell r="Y125" t="str">
            <v>74</v>
          </cell>
        </row>
        <row r="126">
          <cell r="A126" t="str">
            <v>Potasio en suero u otros fluidos</v>
          </cell>
          <cell r="B126">
            <v>903859</v>
          </cell>
          <cell r="C126" t="str">
            <v>prevencion secundaria</v>
          </cell>
          <cell r="D126" t="str">
            <v>Laboratorios</v>
          </cell>
          <cell r="E126">
            <v>4017</v>
          </cell>
          <cell r="G126">
            <v>145</v>
          </cell>
          <cell r="H126">
            <v>0.05</v>
          </cell>
          <cell r="I126">
            <v>0.05</v>
          </cell>
          <cell r="J126">
            <v>1</v>
          </cell>
          <cell r="K126">
            <v>7.25</v>
          </cell>
          <cell r="M126">
            <v>29123.25</v>
          </cell>
          <cell r="N126">
            <v>74</v>
          </cell>
          <cell r="O126">
            <v>0.1</v>
          </cell>
          <cell r="P126">
            <v>0.1</v>
          </cell>
          <cell r="Q126">
            <v>1</v>
          </cell>
          <cell r="R126">
            <v>7.4</v>
          </cell>
          <cell r="T126">
            <v>29725.800000000003</v>
          </cell>
          <cell r="U126">
            <v>14.65</v>
          </cell>
          <cell r="V126">
            <v>58849.05</v>
          </cell>
          <cell r="W126">
            <v>1.2208333333333334</v>
          </cell>
          <cell r="X126">
            <v>4904.0875000000005</v>
          </cell>
          <cell r="Y126" t="str">
            <v>74</v>
          </cell>
        </row>
        <row r="127">
          <cell r="A127" t="str">
            <v>Proteinas en orina de 24 horas</v>
          </cell>
          <cell r="B127">
            <v>903862</v>
          </cell>
          <cell r="C127" t="str">
            <v>prevencion secundaria</v>
          </cell>
          <cell r="D127" t="str">
            <v>Laboratorios</v>
          </cell>
          <cell r="E127">
            <v>4893</v>
          </cell>
          <cell r="G127">
            <v>145</v>
          </cell>
          <cell r="H127">
            <v>2.9885057471264367E-2</v>
          </cell>
          <cell r="I127">
            <v>2.9885057471264367E-2</v>
          </cell>
          <cell r="J127">
            <v>1</v>
          </cell>
          <cell r="K127">
            <v>4.333333333333333</v>
          </cell>
          <cell r="M127">
            <v>21203</v>
          </cell>
          <cell r="N127">
            <v>74</v>
          </cell>
          <cell r="O127">
            <v>5.0299401197604794E-2</v>
          </cell>
          <cell r="P127">
            <v>5.0299401197604794E-2</v>
          </cell>
          <cell r="Q127">
            <v>1</v>
          </cell>
          <cell r="R127">
            <v>3.7221556886227547</v>
          </cell>
          <cell r="T127">
            <v>18212.507784431138</v>
          </cell>
          <cell r="U127">
            <v>8.0554890219560882</v>
          </cell>
          <cell r="V127">
            <v>39415.507784431138</v>
          </cell>
          <cell r="W127">
            <v>0.67129075182967402</v>
          </cell>
          <cell r="X127">
            <v>3284.6256487025948</v>
          </cell>
          <cell r="Y127" t="str">
            <v>74</v>
          </cell>
        </row>
        <row r="128">
          <cell r="A128" t="str">
            <v>Tiroxina libre</v>
          </cell>
          <cell r="B128">
            <v>904921</v>
          </cell>
          <cell r="C128" t="str">
            <v>prevencion secundaria</v>
          </cell>
          <cell r="D128" t="str">
            <v>Laboratorios</v>
          </cell>
          <cell r="E128">
            <v>7645</v>
          </cell>
          <cell r="G128">
            <v>145</v>
          </cell>
          <cell r="H128">
            <v>0.05</v>
          </cell>
          <cell r="I128">
            <v>0.05</v>
          </cell>
          <cell r="J128">
            <v>1</v>
          </cell>
          <cell r="K128">
            <v>7.25</v>
          </cell>
          <cell r="M128">
            <v>55426.25</v>
          </cell>
          <cell r="N128">
            <v>74</v>
          </cell>
          <cell r="O128">
            <v>0.1</v>
          </cell>
          <cell r="P128">
            <v>0.1</v>
          </cell>
          <cell r="Q128">
            <v>1</v>
          </cell>
          <cell r="R128">
            <v>7.4</v>
          </cell>
          <cell r="T128">
            <v>56573</v>
          </cell>
          <cell r="U128">
            <v>14.65</v>
          </cell>
          <cell r="V128">
            <v>111999.25</v>
          </cell>
          <cell r="W128">
            <v>1.2208333333333334</v>
          </cell>
          <cell r="X128">
            <v>9333.2708333333339</v>
          </cell>
          <cell r="Y128" t="str">
            <v>74</v>
          </cell>
        </row>
        <row r="129">
          <cell r="A129" t="str">
            <v>Electromiografia en cada extremidad (uno o mas musculos)</v>
          </cell>
          <cell r="B129">
            <v>930860</v>
          </cell>
          <cell r="C129" t="str">
            <v>prevencion secundaria</v>
          </cell>
          <cell r="D129" t="str">
            <v>Imágenes</v>
          </cell>
          <cell r="E129">
            <v>64170</v>
          </cell>
          <cell r="G129">
            <v>145</v>
          </cell>
          <cell r="H129">
            <v>0.3</v>
          </cell>
          <cell r="I129">
            <v>0.3</v>
          </cell>
          <cell r="J129">
            <v>1</v>
          </cell>
          <cell r="K129">
            <v>43.5</v>
          </cell>
          <cell r="M129">
            <v>2791395</v>
          </cell>
          <cell r="N129">
            <v>74</v>
          </cell>
          <cell r="O129">
            <v>0.3</v>
          </cell>
          <cell r="P129">
            <v>0.3</v>
          </cell>
          <cell r="Q129">
            <v>1</v>
          </cell>
          <cell r="R129">
            <v>22.2</v>
          </cell>
          <cell r="T129">
            <v>1424574</v>
          </cell>
          <cell r="U129">
            <v>65.7</v>
          </cell>
          <cell r="V129">
            <v>4215969</v>
          </cell>
          <cell r="W129">
            <v>5.4750000000000005</v>
          </cell>
          <cell r="X129">
            <v>351330.75</v>
          </cell>
          <cell r="Y129" t="str">
            <v>74</v>
          </cell>
        </row>
        <row r="130">
          <cell r="A130" t="str">
            <v>Radiografia de rodilla (ap, lateral)</v>
          </cell>
          <cell r="B130">
            <v>873420</v>
          </cell>
          <cell r="C130" t="str">
            <v>prevencion secundaria</v>
          </cell>
          <cell r="D130" t="str">
            <v>Imágenes</v>
          </cell>
          <cell r="E130">
            <v>18180</v>
          </cell>
          <cell r="G130">
            <v>145</v>
          </cell>
          <cell r="H130">
            <v>0.19999999999999998</v>
          </cell>
          <cell r="I130">
            <v>0.19999999999999998</v>
          </cell>
          <cell r="J130">
            <v>1</v>
          </cell>
          <cell r="K130">
            <v>28.999999999999996</v>
          </cell>
          <cell r="M130">
            <v>527219.99999999988</v>
          </cell>
          <cell r="N130">
            <v>74</v>
          </cell>
          <cell r="O130">
            <v>0.19999999999999998</v>
          </cell>
          <cell r="P130">
            <v>0.19999999999999998</v>
          </cell>
          <cell r="Q130">
            <v>1</v>
          </cell>
          <cell r="R130">
            <v>14.799999999999999</v>
          </cell>
          <cell r="T130">
            <v>269064</v>
          </cell>
          <cell r="U130">
            <v>43.8</v>
          </cell>
          <cell r="V130">
            <v>796283.99999999988</v>
          </cell>
          <cell r="W130">
            <v>3.65</v>
          </cell>
          <cell r="X130">
            <v>66356.999999999985</v>
          </cell>
          <cell r="Y130" t="str">
            <v>74</v>
          </cell>
        </row>
        <row r="131">
          <cell r="A131" t="str">
            <v>Osteodensitometria por absorcion dual</v>
          </cell>
          <cell r="B131">
            <v>886012</v>
          </cell>
          <cell r="C131" t="str">
            <v>prevencion secundaria</v>
          </cell>
          <cell r="D131" t="str">
            <v>Imágenes</v>
          </cell>
          <cell r="E131">
            <v>58000</v>
          </cell>
          <cell r="G131">
            <v>145</v>
          </cell>
          <cell r="H131">
            <v>0.5</v>
          </cell>
          <cell r="I131">
            <v>0.5</v>
          </cell>
          <cell r="J131">
            <v>1</v>
          </cell>
          <cell r="K131">
            <v>72.5</v>
          </cell>
          <cell r="M131">
            <v>4205000</v>
          </cell>
          <cell r="N131">
            <v>74</v>
          </cell>
          <cell r="O131">
            <v>0.5</v>
          </cell>
          <cell r="P131">
            <v>0.5</v>
          </cell>
          <cell r="Q131">
            <v>1</v>
          </cell>
          <cell r="R131">
            <v>37</v>
          </cell>
          <cell r="T131">
            <v>2146000</v>
          </cell>
          <cell r="U131">
            <v>109.5</v>
          </cell>
          <cell r="V131">
            <v>6351000</v>
          </cell>
          <cell r="W131">
            <v>9.125</v>
          </cell>
          <cell r="X131">
            <v>529250</v>
          </cell>
          <cell r="Y131" t="str">
            <v>74</v>
          </cell>
        </row>
        <row r="132">
          <cell r="A132" t="str">
            <v>Radiografia de pie (ap, lateral y oblicua)</v>
          </cell>
          <cell r="B132">
            <v>873333</v>
          </cell>
          <cell r="C132" t="str">
            <v>prevencion secundaria</v>
          </cell>
          <cell r="D132" t="str">
            <v>Imágenes</v>
          </cell>
          <cell r="E132">
            <v>14030</v>
          </cell>
          <cell r="G132">
            <v>145</v>
          </cell>
          <cell r="H132">
            <v>9.9999999999999992E-2</v>
          </cell>
          <cell r="I132">
            <v>9.9999999999999992E-2</v>
          </cell>
          <cell r="J132">
            <v>1</v>
          </cell>
          <cell r="K132">
            <v>14.499999999999998</v>
          </cell>
          <cell r="M132">
            <v>203434.99999999997</v>
          </cell>
          <cell r="N132">
            <v>74</v>
          </cell>
          <cell r="O132">
            <v>0.1497005988023952</v>
          </cell>
          <cell r="P132">
            <v>0.1497005988023952</v>
          </cell>
          <cell r="Q132">
            <v>1</v>
          </cell>
          <cell r="R132">
            <v>11.077844311377245</v>
          </cell>
          <cell r="T132">
            <v>155422.15568862273</v>
          </cell>
          <cell r="U132">
            <v>25.577844311377241</v>
          </cell>
          <cell r="V132">
            <v>358857.15568862273</v>
          </cell>
          <cell r="W132">
            <v>2.1314870259481036</v>
          </cell>
          <cell r="X132">
            <v>29904.762974051893</v>
          </cell>
          <cell r="Y132" t="str">
            <v>74</v>
          </cell>
        </row>
        <row r="133">
          <cell r="A133" t="str">
            <v>Ecografia articular de hombro</v>
          </cell>
          <cell r="B133">
            <v>881610</v>
          </cell>
          <cell r="C133" t="str">
            <v>prevencion secundaria</v>
          </cell>
          <cell r="D133" t="str">
            <v>Imágenes</v>
          </cell>
          <cell r="E133">
            <v>26775</v>
          </cell>
          <cell r="G133">
            <v>145</v>
          </cell>
          <cell r="H133">
            <v>0.02</v>
          </cell>
          <cell r="I133">
            <v>0.02</v>
          </cell>
          <cell r="J133">
            <v>1</v>
          </cell>
          <cell r="K133">
            <v>2.9</v>
          </cell>
          <cell r="M133">
            <v>77647.5</v>
          </cell>
          <cell r="N133">
            <v>74</v>
          </cell>
          <cell r="O133">
            <v>0.05</v>
          </cell>
          <cell r="P133">
            <v>0.05</v>
          </cell>
          <cell r="Q133">
            <v>1</v>
          </cell>
          <cell r="R133">
            <v>3.7</v>
          </cell>
          <cell r="T133">
            <v>99067.5</v>
          </cell>
          <cell r="U133">
            <v>6.6</v>
          </cell>
          <cell r="V133">
            <v>176715</v>
          </cell>
          <cell r="W133">
            <v>0.54999999999999993</v>
          </cell>
          <cell r="X133">
            <v>14726.25</v>
          </cell>
          <cell r="Y133" t="str">
            <v>74</v>
          </cell>
        </row>
        <row r="134">
          <cell r="A134" t="str">
            <v>ECOGRAFIA ARTICULAR DE MANO</v>
          </cell>
          <cell r="B134">
            <v>881613</v>
          </cell>
          <cell r="C134" t="str">
            <v>prevencion secundaria</v>
          </cell>
          <cell r="D134" t="str">
            <v>Imágenes</v>
          </cell>
          <cell r="E134">
            <v>26775</v>
          </cell>
          <cell r="G134">
            <v>145</v>
          </cell>
          <cell r="H134">
            <v>0.01</v>
          </cell>
          <cell r="I134">
            <v>0.01</v>
          </cell>
          <cell r="J134">
            <v>1</v>
          </cell>
          <cell r="K134">
            <v>1.45</v>
          </cell>
          <cell r="M134">
            <v>38823.75</v>
          </cell>
          <cell r="N134">
            <v>74</v>
          </cell>
          <cell r="O134">
            <v>0.02</v>
          </cell>
          <cell r="P134">
            <v>0.02</v>
          </cell>
          <cell r="Q134">
            <v>1</v>
          </cell>
          <cell r="R134">
            <v>1.48</v>
          </cell>
          <cell r="T134">
            <v>39627</v>
          </cell>
          <cell r="U134">
            <v>2.9299999999999997</v>
          </cell>
          <cell r="V134">
            <v>78450.75</v>
          </cell>
          <cell r="W134">
            <v>0.24416666666666664</v>
          </cell>
          <cell r="X134">
            <v>6537.5625</v>
          </cell>
        </row>
        <row r="135">
          <cell r="A135" t="str">
            <v>ECOGRAFIA DE ABDOMEN TOTAL (HIGADO, PANCREAS, VESICULA, VIAS BILIARES, RIÑONES, BAZO, GRANDES VASOS, PELVIS Y FLANCOS)</v>
          </cell>
          <cell r="B135">
            <v>881302</v>
          </cell>
          <cell r="C135" t="str">
            <v>prevencion secundaria</v>
          </cell>
          <cell r="D135" t="str">
            <v>Imágenes</v>
          </cell>
          <cell r="E135">
            <v>49085</v>
          </cell>
          <cell r="G135">
            <v>145</v>
          </cell>
          <cell r="H135">
            <v>5.0000000000000001E-3</v>
          </cell>
          <cell r="I135">
            <v>5.0000000000000001E-3</v>
          </cell>
          <cell r="J135">
            <v>1</v>
          </cell>
          <cell r="K135">
            <v>0.72499999999999998</v>
          </cell>
          <cell r="M135">
            <v>35586.625</v>
          </cell>
          <cell r="N135">
            <v>74</v>
          </cell>
          <cell r="O135">
            <v>5.0000000000000001E-3</v>
          </cell>
          <cell r="P135">
            <v>5.0000000000000001E-3</v>
          </cell>
          <cell r="Q135">
            <v>1</v>
          </cell>
          <cell r="R135">
            <v>0.37</v>
          </cell>
          <cell r="T135">
            <v>18161.45</v>
          </cell>
          <cell r="U135">
            <v>1.095</v>
          </cell>
          <cell r="V135">
            <v>53748.074999999997</v>
          </cell>
          <cell r="W135">
            <v>9.1249999999999998E-2</v>
          </cell>
          <cell r="X135">
            <v>4479.0062499999995</v>
          </cell>
        </row>
        <row r="136">
          <cell r="A136" t="str">
            <v>ECOGRAFIA DE ABDOMEN SUPERIOR (HIGADO, PANCREAS, VIAS BILIARES, RIÑONES, BAZO Y GRANDES VASOS)</v>
          </cell>
          <cell r="B136">
            <v>881305</v>
          </cell>
          <cell r="C136" t="str">
            <v>prevencion secundaria</v>
          </cell>
          <cell r="D136" t="str">
            <v>Imágenes</v>
          </cell>
          <cell r="E136">
            <v>39000</v>
          </cell>
          <cell r="G136">
            <v>145</v>
          </cell>
          <cell r="H136">
            <v>5.0000000000000001E-3</v>
          </cell>
          <cell r="I136">
            <v>5.0000000000000001E-3</v>
          </cell>
          <cell r="J136">
            <v>1</v>
          </cell>
          <cell r="K136">
            <v>0.72499999999999998</v>
          </cell>
          <cell r="M136">
            <v>28275</v>
          </cell>
          <cell r="N136">
            <v>74</v>
          </cell>
          <cell r="O136">
            <v>5.0000000000000001E-3</v>
          </cell>
          <cell r="P136">
            <v>5.0000000000000001E-3</v>
          </cell>
          <cell r="Q136">
            <v>1</v>
          </cell>
          <cell r="R136">
            <v>0.37</v>
          </cell>
          <cell r="T136">
            <v>14430</v>
          </cell>
          <cell r="U136">
            <v>1.095</v>
          </cell>
          <cell r="V136">
            <v>42705</v>
          </cell>
          <cell r="W136">
            <v>9.1249999999999998E-2</v>
          </cell>
          <cell r="X136">
            <v>3558.75</v>
          </cell>
        </row>
        <row r="137">
          <cell r="A137" t="str">
            <v>Ecocardiograma transtoracico</v>
          </cell>
          <cell r="B137">
            <v>881202</v>
          </cell>
          <cell r="C137" t="str">
            <v>prevencion secundaria</v>
          </cell>
          <cell r="D137" t="str">
            <v>Imágenes</v>
          </cell>
          <cell r="E137">
            <v>157605</v>
          </cell>
          <cell r="G137">
            <v>145</v>
          </cell>
          <cell r="H137">
            <v>0.03</v>
          </cell>
          <cell r="I137">
            <v>0.03</v>
          </cell>
          <cell r="J137">
            <v>1</v>
          </cell>
          <cell r="K137">
            <v>4.3499999999999996</v>
          </cell>
          <cell r="M137">
            <v>685581.75</v>
          </cell>
          <cell r="N137">
            <v>74</v>
          </cell>
          <cell r="O137">
            <v>0.1</v>
          </cell>
          <cell r="P137">
            <v>0.1</v>
          </cell>
          <cell r="Q137">
            <v>1</v>
          </cell>
          <cell r="R137">
            <v>7.4</v>
          </cell>
          <cell r="T137">
            <v>1166277</v>
          </cell>
          <cell r="U137">
            <v>11.75</v>
          </cell>
          <cell r="V137">
            <v>1851858.75</v>
          </cell>
          <cell r="W137">
            <v>0.97916666666666663</v>
          </cell>
          <cell r="X137">
            <v>154321.5625</v>
          </cell>
          <cell r="Y137" t="str">
            <v>74</v>
          </cell>
        </row>
        <row r="138">
          <cell r="A138" t="str">
            <v>Ecografia de vias urinarias (riñones, vejiga y prostata transabdominal)</v>
          </cell>
          <cell r="B138">
            <v>881332</v>
          </cell>
          <cell r="C138" t="str">
            <v>prevencion secundaria</v>
          </cell>
          <cell r="D138" t="str">
            <v>Imágenes</v>
          </cell>
          <cell r="E138">
            <v>28750</v>
          </cell>
          <cell r="G138">
            <v>145</v>
          </cell>
          <cell r="H138">
            <v>0.04</v>
          </cell>
          <cell r="I138">
            <v>0.04</v>
          </cell>
          <cell r="J138">
            <v>1</v>
          </cell>
          <cell r="K138">
            <v>5.8</v>
          </cell>
          <cell r="M138">
            <v>166750</v>
          </cell>
          <cell r="N138">
            <v>74</v>
          </cell>
          <cell r="O138">
            <v>0.12</v>
          </cell>
          <cell r="P138">
            <v>0.12</v>
          </cell>
          <cell r="Q138">
            <v>1</v>
          </cell>
          <cell r="R138">
            <v>8.879999999999999</v>
          </cell>
          <cell r="T138">
            <v>255299.99999999997</v>
          </cell>
          <cell r="U138">
            <v>14.68</v>
          </cell>
          <cell r="V138">
            <v>422050</v>
          </cell>
          <cell r="W138">
            <v>1.2233333333333334</v>
          </cell>
          <cell r="X138">
            <v>35170.833333333336</v>
          </cell>
          <cell r="Y138" t="str">
            <v>74</v>
          </cell>
        </row>
        <row r="139">
          <cell r="A139" t="str">
            <v>Radiografia de mano</v>
          </cell>
          <cell r="B139">
            <v>873210</v>
          </cell>
          <cell r="C139" t="str">
            <v>prevencion secundaria</v>
          </cell>
          <cell r="D139" t="str">
            <v>Imágenes</v>
          </cell>
          <cell r="E139">
            <v>14030</v>
          </cell>
          <cell r="G139">
            <v>145</v>
          </cell>
          <cell r="H139">
            <v>4.9999999999999996E-2</v>
          </cell>
          <cell r="I139">
            <v>4.9999999999999996E-2</v>
          </cell>
          <cell r="J139">
            <v>1</v>
          </cell>
          <cell r="K139">
            <v>7.2499999999999991</v>
          </cell>
          <cell r="M139">
            <v>101717.49999999999</v>
          </cell>
          <cell r="N139">
            <v>74</v>
          </cell>
          <cell r="O139">
            <v>0.1497005988023952</v>
          </cell>
          <cell r="P139">
            <v>0.1497005988023952</v>
          </cell>
          <cell r="Q139">
            <v>1</v>
          </cell>
          <cell r="R139">
            <v>11.077844311377245</v>
          </cell>
          <cell r="T139">
            <v>155422.15568862273</v>
          </cell>
          <cell r="U139">
            <v>18.327844311377245</v>
          </cell>
          <cell r="V139">
            <v>257139.65568862273</v>
          </cell>
          <cell r="W139">
            <v>1.5273203592814371</v>
          </cell>
          <cell r="X139">
            <v>21428.304640718561</v>
          </cell>
          <cell r="Y139" t="str">
            <v>74</v>
          </cell>
        </row>
        <row r="140">
          <cell r="A140" t="str">
            <v>Esofagogastroduodenoscopia [egd] con o sin biopsia</v>
          </cell>
          <cell r="B140">
            <v>441302</v>
          </cell>
          <cell r="C140" t="str">
            <v>prevencion secundaria</v>
          </cell>
          <cell r="D140" t="str">
            <v>Imágenes</v>
          </cell>
          <cell r="E140">
            <v>170905</v>
          </cell>
          <cell r="G140">
            <v>145</v>
          </cell>
          <cell r="H140">
            <v>4.9999999999999996E-2</v>
          </cell>
          <cell r="I140">
            <v>4.9999999999999996E-2</v>
          </cell>
          <cell r="J140">
            <v>1</v>
          </cell>
          <cell r="K140">
            <v>7.2499999999999991</v>
          </cell>
          <cell r="M140">
            <v>1239061.2499999998</v>
          </cell>
          <cell r="N140">
            <v>74</v>
          </cell>
          <cell r="O140">
            <v>0.1</v>
          </cell>
          <cell r="P140">
            <v>0.1</v>
          </cell>
          <cell r="Q140">
            <v>1</v>
          </cell>
          <cell r="R140">
            <v>7.4</v>
          </cell>
          <cell r="T140">
            <v>1264697</v>
          </cell>
          <cell r="U140">
            <v>14.649999999999999</v>
          </cell>
          <cell r="V140">
            <v>2503758.25</v>
          </cell>
          <cell r="W140">
            <v>1.2208333333333332</v>
          </cell>
          <cell r="X140">
            <v>208646.52083333334</v>
          </cell>
          <cell r="Y140" t="str">
            <v>74</v>
          </cell>
        </row>
        <row r="141">
          <cell r="A141" t="str">
            <v>Colonoscopia total</v>
          </cell>
          <cell r="B141">
            <v>452301</v>
          </cell>
          <cell r="C141" t="str">
            <v>prevencion secundaria</v>
          </cell>
          <cell r="D141" t="str">
            <v>Imágenes</v>
          </cell>
          <cell r="E141">
            <v>300263</v>
          </cell>
          <cell r="G141">
            <v>145</v>
          </cell>
          <cell r="H141">
            <v>4.9999999999999996E-2</v>
          </cell>
          <cell r="I141">
            <v>4.9999999999999996E-2</v>
          </cell>
          <cell r="J141">
            <v>1</v>
          </cell>
          <cell r="K141">
            <v>7.2499999999999991</v>
          </cell>
          <cell r="M141">
            <v>2176906.7499999995</v>
          </cell>
          <cell r="N141">
            <v>74</v>
          </cell>
          <cell r="O141">
            <v>0.1</v>
          </cell>
          <cell r="P141">
            <v>0.1</v>
          </cell>
          <cell r="Q141">
            <v>1</v>
          </cell>
          <cell r="R141">
            <v>7.4</v>
          </cell>
          <cell r="T141">
            <v>2221946.2000000002</v>
          </cell>
          <cell r="U141">
            <v>14.649999999999999</v>
          </cell>
          <cell r="V141">
            <v>4398852.9499999993</v>
          </cell>
          <cell r="W141">
            <v>1.2208333333333332</v>
          </cell>
          <cell r="X141">
            <v>366571.0791666666</v>
          </cell>
          <cell r="Y141" t="str">
            <v>74</v>
          </cell>
        </row>
        <row r="142">
          <cell r="A142" t="str">
            <v>Ecografia doppler de vasos venosos de miembros inferiores</v>
          </cell>
          <cell r="B142">
            <v>882317</v>
          </cell>
          <cell r="C142" t="str">
            <v>prevencion secundaria</v>
          </cell>
          <cell r="D142" t="str">
            <v>Imágenes</v>
          </cell>
          <cell r="E142">
            <v>77855</v>
          </cell>
          <cell r="G142">
            <v>145</v>
          </cell>
          <cell r="H142">
            <v>9.9999999999999992E-2</v>
          </cell>
          <cell r="I142">
            <v>9.9999999999999992E-2</v>
          </cell>
          <cell r="J142">
            <v>1</v>
          </cell>
          <cell r="K142">
            <v>14.499999999999998</v>
          </cell>
          <cell r="M142">
            <v>1128897.4999999998</v>
          </cell>
          <cell r="N142">
            <v>74</v>
          </cell>
          <cell r="O142">
            <v>9.9999999999999992E-2</v>
          </cell>
          <cell r="P142">
            <v>9.9999999999999992E-2</v>
          </cell>
          <cell r="Q142">
            <v>1</v>
          </cell>
          <cell r="R142">
            <v>7.3999999999999995</v>
          </cell>
          <cell r="T142">
            <v>576127</v>
          </cell>
          <cell r="U142">
            <v>21.9</v>
          </cell>
          <cell r="V142">
            <v>1705024.4999999998</v>
          </cell>
          <cell r="W142">
            <v>1.825</v>
          </cell>
          <cell r="X142">
            <v>142085.37499999997</v>
          </cell>
          <cell r="Y142" t="str">
            <v>74</v>
          </cell>
        </row>
        <row r="143">
          <cell r="A143" t="str">
            <v>ECOGRAFÍA DOPPLER DE VASOS ARTERIALES DE MIEMBROS INFERIORES</v>
          </cell>
          <cell r="B143">
            <v>882308</v>
          </cell>
          <cell r="C143" t="str">
            <v>prevencion secundaria</v>
          </cell>
          <cell r="D143" t="str">
            <v>Imágenes</v>
          </cell>
          <cell r="E143">
            <v>89975</v>
          </cell>
          <cell r="G143">
            <v>145</v>
          </cell>
          <cell r="H143">
            <v>0.01</v>
          </cell>
          <cell r="I143">
            <v>0.01</v>
          </cell>
          <cell r="J143">
            <v>1</v>
          </cell>
          <cell r="K143">
            <v>1.45</v>
          </cell>
          <cell r="M143">
            <v>130463.75</v>
          </cell>
          <cell r="N143">
            <v>74</v>
          </cell>
          <cell r="O143">
            <v>0.02</v>
          </cell>
          <cell r="P143">
            <v>0.02</v>
          </cell>
          <cell r="Q143">
            <v>1</v>
          </cell>
          <cell r="R143">
            <v>1.48</v>
          </cell>
          <cell r="T143">
            <v>133163</v>
          </cell>
          <cell r="U143">
            <v>2.9299999999999997</v>
          </cell>
          <cell r="V143">
            <v>263626.75</v>
          </cell>
          <cell r="W143">
            <v>0.24416666666666664</v>
          </cell>
          <cell r="X143">
            <v>21968.895833333332</v>
          </cell>
        </row>
        <row r="144">
          <cell r="A144" t="str">
            <v>Tomografia computada de torax</v>
          </cell>
          <cell r="B144">
            <v>879301</v>
          </cell>
          <cell r="C144" t="str">
            <v>prevencion secundaria</v>
          </cell>
          <cell r="D144" t="str">
            <v>Imágenes</v>
          </cell>
          <cell r="E144">
            <v>96180</v>
          </cell>
          <cell r="G144">
            <v>145</v>
          </cell>
          <cell r="H144">
            <v>4.9999999999999996E-2</v>
          </cell>
          <cell r="I144">
            <v>4.9999999999999996E-2</v>
          </cell>
          <cell r="J144">
            <v>1</v>
          </cell>
          <cell r="K144">
            <v>7.2499999999999991</v>
          </cell>
          <cell r="M144">
            <v>697304.99999999988</v>
          </cell>
          <cell r="N144">
            <v>74</v>
          </cell>
          <cell r="O144">
            <v>9.9999999999999992E-2</v>
          </cell>
          <cell r="P144">
            <v>9.9999999999999992E-2</v>
          </cell>
          <cell r="Q144">
            <v>1</v>
          </cell>
          <cell r="R144">
            <v>7.3999999999999995</v>
          </cell>
          <cell r="T144">
            <v>711732</v>
          </cell>
          <cell r="U144">
            <v>14.649999999999999</v>
          </cell>
          <cell r="V144">
            <v>1409037</v>
          </cell>
          <cell r="W144">
            <v>1.2208333333333332</v>
          </cell>
          <cell r="X144">
            <v>117419.75</v>
          </cell>
          <cell r="Y144" t="str">
            <v>74</v>
          </cell>
        </row>
        <row r="145">
          <cell r="A145" t="str">
            <v>Electrocardiograma de ritmo o de superficie sod</v>
          </cell>
          <cell r="B145">
            <v>895100</v>
          </cell>
          <cell r="C145" t="str">
            <v>prevencion secundaria</v>
          </cell>
          <cell r="D145" t="str">
            <v>Imágenes</v>
          </cell>
          <cell r="E145">
            <v>12985</v>
          </cell>
          <cell r="G145">
            <v>145</v>
          </cell>
          <cell r="H145">
            <v>1</v>
          </cell>
          <cell r="I145">
            <v>1</v>
          </cell>
          <cell r="J145">
            <v>1</v>
          </cell>
          <cell r="K145">
            <v>145</v>
          </cell>
          <cell r="M145">
            <v>1882825</v>
          </cell>
          <cell r="N145">
            <v>74</v>
          </cell>
          <cell r="O145">
            <v>1</v>
          </cell>
          <cell r="P145">
            <v>1</v>
          </cell>
          <cell r="Q145">
            <v>1</v>
          </cell>
          <cell r="R145">
            <v>74</v>
          </cell>
          <cell r="T145">
            <v>960890</v>
          </cell>
          <cell r="U145">
            <v>219</v>
          </cell>
          <cell r="V145">
            <v>2843715</v>
          </cell>
          <cell r="W145">
            <v>18.25</v>
          </cell>
          <cell r="X145">
            <v>236976.25</v>
          </cell>
          <cell r="Y145" t="str">
            <v>74</v>
          </cell>
        </row>
        <row r="146">
          <cell r="A146" t="str">
            <v>Ecografia de higado, pancreas, via biliar y vesicula</v>
          </cell>
          <cell r="B146">
            <v>881306</v>
          </cell>
          <cell r="C146" t="str">
            <v>prevencion secundaria</v>
          </cell>
          <cell r="D146" t="str">
            <v>Imágenes</v>
          </cell>
          <cell r="E146">
            <v>24545</v>
          </cell>
          <cell r="G146">
            <v>145</v>
          </cell>
          <cell r="H146">
            <v>4.9999999999999996E-2</v>
          </cell>
          <cell r="I146">
            <v>4.9999999999999996E-2</v>
          </cell>
          <cell r="J146">
            <v>1</v>
          </cell>
          <cell r="K146">
            <v>7.2499999999999991</v>
          </cell>
          <cell r="M146">
            <v>177951.24999999997</v>
          </cell>
          <cell r="N146">
            <v>74</v>
          </cell>
          <cell r="O146">
            <v>5.0299401197604794E-2</v>
          </cell>
          <cell r="P146">
            <v>5.0299401197604794E-2</v>
          </cell>
          <cell r="Q146">
            <v>1</v>
          </cell>
          <cell r="R146">
            <v>3.7221556886227547</v>
          </cell>
          <cell r="T146">
            <v>91360.311377245511</v>
          </cell>
          <cell r="U146">
            <v>10.972155688622754</v>
          </cell>
          <cell r="V146">
            <v>269311.56137724547</v>
          </cell>
          <cell r="W146">
            <v>0.91434630738522948</v>
          </cell>
          <cell r="X146">
            <v>22442.630114770454</v>
          </cell>
          <cell r="Y146" t="str">
            <v>74</v>
          </cell>
        </row>
        <row r="147">
          <cell r="A147" t="str">
            <v>Resonancia magnetica de columna cervical simple</v>
          </cell>
          <cell r="B147">
            <v>883210</v>
          </cell>
          <cell r="C147" t="str">
            <v>prevencion secundaria</v>
          </cell>
          <cell r="D147" t="str">
            <v>Imágenes</v>
          </cell>
          <cell r="E147">
            <v>336430</v>
          </cell>
          <cell r="G147">
            <v>145</v>
          </cell>
          <cell r="H147">
            <v>9.9999999999999992E-2</v>
          </cell>
          <cell r="I147">
            <v>9.9999999999999992E-2</v>
          </cell>
          <cell r="J147">
            <v>1</v>
          </cell>
          <cell r="K147">
            <v>14.499999999999998</v>
          </cell>
          <cell r="M147">
            <v>4878234.9999999991</v>
          </cell>
          <cell r="N147">
            <v>74</v>
          </cell>
          <cell r="O147">
            <v>0.1497005988023952</v>
          </cell>
          <cell r="P147">
            <v>0.1497005988023952</v>
          </cell>
          <cell r="Q147">
            <v>1</v>
          </cell>
          <cell r="R147">
            <v>11.077844311377245</v>
          </cell>
          <cell r="T147">
            <v>3726919.1616766462</v>
          </cell>
          <cell r="U147">
            <v>25.577844311377241</v>
          </cell>
          <cell r="V147">
            <v>8605154.1616766453</v>
          </cell>
          <cell r="W147">
            <v>2.1314870259481036</v>
          </cell>
          <cell r="X147">
            <v>717096.18013972044</v>
          </cell>
          <cell r="Y147" t="str">
            <v>74</v>
          </cell>
        </row>
        <row r="148">
          <cell r="A148" t="str">
            <v>RESONANCIA MAGNETICA DE COLUMNA CERVICAL CON CONTRASTE</v>
          </cell>
          <cell r="B148">
            <v>883211</v>
          </cell>
          <cell r="C148" t="str">
            <v>prevencion secundaria</v>
          </cell>
          <cell r="D148" t="str">
            <v>Imágenes</v>
          </cell>
          <cell r="E148">
            <v>556430</v>
          </cell>
          <cell r="G148">
            <v>145</v>
          </cell>
          <cell r="H148">
            <v>5.0000000000000001E-3</v>
          </cell>
          <cell r="I148">
            <v>5.0000000000000001E-3</v>
          </cell>
          <cell r="J148">
            <v>1</v>
          </cell>
          <cell r="K148">
            <v>0.72499999999999998</v>
          </cell>
          <cell r="M148">
            <v>403411.75</v>
          </cell>
          <cell r="N148">
            <v>74</v>
          </cell>
          <cell r="O148">
            <v>5.0000000000000001E-3</v>
          </cell>
          <cell r="P148">
            <v>5.0000000000000001E-3</v>
          </cell>
          <cell r="Q148">
            <v>1</v>
          </cell>
          <cell r="R148">
            <v>0.37</v>
          </cell>
          <cell r="T148">
            <v>205879.1</v>
          </cell>
          <cell r="U148">
            <v>1.095</v>
          </cell>
          <cell r="V148">
            <v>609290.85</v>
          </cell>
          <cell r="W148">
            <v>9.1249999999999998E-2</v>
          </cell>
          <cell r="X148">
            <v>50774.237499999996</v>
          </cell>
        </row>
        <row r="149">
          <cell r="A149" t="str">
            <v>RESONANCIA MAGNETICA DE COLUMNA TORACICA SIMPLE</v>
          </cell>
          <cell r="B149">
            <v>883220</v>
          </cell>
          <cell r="C149" t="str">
            <v>prevencion secundaria</v>
          </cell>
          <cell r="D149" t="str">
            <v>Imágenes</v>
          </cell>
          <cell r="E149">
            <v>336430</v>
          </cell>
          <cell r="G149">
            <v>145</v>
          </cell>
          <cell r="H149">
            <v>5.0000000000000001E-3</v>
          </cell>
          <cell r="I149">
            <v>5.0000000000000001E-3</v>
          </cell>
          <cell r="J149">
            <v>1</v>
          </cell>
          <cell r="K149">
            <v>0.72499999999999998</v>
          </cell>
          <cell r="M149">
            <v>243911.75</v>
          </cell>
          <cell r="N149">
            <v>74</v>
          </cell>
          <cell r="O149">
            <v>5.0000000000000001E-3</v>
          </cell>
          <cell r="P149">
            <v>5.0000000000000001E-3</v>
          </cell>
          <cell r="Q149">
            <v>1</v>
          </cell>
          <cell r="R149">
            <v>0.37</v>
          </cell>
          <cell r="T149">
            <v>124479.09999999999</v>
          </cell>
        </row>
        <row r="150">
          <cell r="A150" t="str">
            <v>RESONANCIA MAGNETICA DE COLUMNA LUMBOSACRA SIMPLE</v>
          </cell>
          <cell r="B150">
            <v>883230</v>
          </cell>
          <cell r="C150" t="str">
            <v>prevencion secundaria</v>
          </cell>
          <cell r="D150" t="str">
            <v>Imágenes</v>
          </cell>
          <cell r="E150">
            <v>336430</v>
          </cell>
          <cell r="G150">
            <v>145</v>
          </cell>
          <cell r="H150">
            <v>5.0000000000000001E-3</v>
          </cell>
          <cell r="I150">
            <v>5.0000000000000001E-3</v>
          </cell>
          <cell r="J150">
            <v>1</v>
          </cell>
          <cell r="K150">
            <v>0.72499999999999998</v>
          </cell>
          <cell r="M150">
            <v>243911.75</v>
          </cell>
          <cell r="N150">
            <v>74</v>
          </cell>
          <cell r="O150">
            <v>5.0000000000000001E-3</v>
          </cell>
          <cell r="P150">
            <v>5.0000000000000001E-3</v>
          </cell>
          <cell r="Q150">
            <v>1</v>
          </cell>
          <cell r="R150">
            <v>0.37</v>
          </cell>
          <cell r="T150">
            <v>124479.09999999999</v>
          </cell>
        </row>
        <row r="151">
          <cell r="A151" t="str">
            <v>ESPIROMETRIA O CURVA DE FLUJO VOLUMEN PRE Y POST BRONCODILATADORES</v>
          </cell>
          <cell r="B151">
            <v>893805</v>
          </cell>
          <cell r="C151" t="str">
            <v>prevencion secundaria</v>
          </cell>
          <cell r="D151" t="str">
            <v>Laboratorios</v>
          </cell>
          <cell r="E151">
            <v>31075</v>
          </cell>
          <cell r="G151">
            <v>145</v>
          </cell>
          <cell r="H151">
            <v>0.02</v>
          </cell>
          <cell r="I151">
            <v>0.02</v>
          </cell>
          <cell r="J151">
            <v>1</v>
          </cell>
          <cell r="K151">
            <v>2.9</v>
          </cell>
          <cell r="M151">
            <v>90117.5</v>
          </cell>
          <cell r="N151">
            <v>74</v>
          </cell>
          <cell r="O151">
            <v>0.02</v>
          </cell>
          <cell r="P151">
            <v>0.02</v>
          </cell>
          <cell r="Q151">
            <v>1</v>
          </cell>
          <cell r="R151">
            <v>1.48</v>
          </cell>
          <cell r="T151">
            <v>45991</v>
          </cell>
          <cell r="U151">
            <v>4.38</v>
          </cell>
          <cell r="V151">
            <v>136108.5</v>
          </cell>
          <cell r="W151">
            <v>0.36499999999999999</v>
          </cell>
          <cell r="X151">
            <v>11342.375</v>
          </cell>
        </row>
        <row r="152">
          <cell r="A152" t="str">
            <v>VACUNACION CONTRA NEUMOCOCO</v>
          </cell>
          <cell r="B152">
            <v>993106</v>
          </cell>
          <cell r="C152" t="str">
            <v>prevencion secundaria</v>
          </cell>
          <cell r="D152" t="str">
            <v>Vacunación</v>
          </cell>
          <cell r="E152">
            <v>250000</v>
          </cell>
          <cell r="G152">
            <v>145</v>
          </cell>
          <cell r="H152">
            <v>0.05</v>
          </cell>
          <cell r="I152">
            <v>0.05</v>
          </cell>
          <cell r="J152">
            <v>1</v>
          </cell>
          <cell r="K152">
            <v>7.25</v>
          </cell>
          <cell r="M152">
            <v>1812500</v>
          </cell>
          <cell r="N152">
            <v>74</v>
          </cell>
          <cell r="O152">
            <v>0.05</v>
          </cell>
          <cell r="P152">
            <v>0.05</v>
          </cell>
          <cell r="Q152">
            <v>1</v>
          </cell>
          <cell r="R152">
            <v>3.7</v>
          </cell>
          <cell r="T152">
            <v>925000</v>
          </cell>
        </row>
        <row r="153">
          <cell r="A153" t="str">
            <v>VACUNACION CONTRA Hepatitis B</v>
          </cell>
          <cell r="B153">
            <v>993503</v>
          </cell>
          <cell r="C153" t="str">
            <v>prevencion secundaria</v>
          </cell>
          <cell r="D153" t="str">
            <v>Vacunación</v>
          </cell>
          <cell r="E153">
            <v>250000</v>
          </cell>
          <cell r="G153">
            <v>145</v>
          </cell>
          <cell r="H153">
            <v>0.05</v>
          </cell>
          <cell r="I153">
            <v>0.05</v>
          </cell>
          <cell r="J153">
            <v>1</v>
          </cell>
          <cell r="K153">
            <v>7.25</v>
          </cell>
          <cell r="M153">
            <v>1812500</v>
          </cell>
          <cell r="N153">
            <v>74</v>
          </cell>
          <cell r="O153">
            <v>0.05</v>
          </cell>
          <cell r="P153">
            <v>0.05</v>
          </cell>
          <cell r="Q153">
            <v>1</v>
          </cell>
          <cell r="R153">
            <v>3.7</v>
          </cell>
          <cell r="T153">
            <v>925000</v>
          </cell>
        </row>
        <row r="154">
          <cell r="A154" t="str">
            <v>VACUNACION CONTRA INFLUENZA</v>
          </cell>
          <cell r="B154">
            <v>993510</v>
          </cell>
          <cell r="C154" t="str">
            <v>prevencion secundaria</v>
          </cell>
          <cell r="D154" t="str">
            <v>Vacunación</v>
          </cell>
          <cell r="E154">
            <v>35000</v>
          </cell>
          <cell r="G154">
            <v>145</v>
          </cell>
          <cell r="H154">
            <v>0.05</v>
          </cell>
          <cell r="I154">
            <v>0.05</v>
          </cell>
          <cell r="J154">
            <v>1</v>
          </cell>
          <cell r="K154">
            <v>7.25</v>
          </cell>
          <cell r="M154">
            <v>253750</v>
          </cell>
          <cell r="N154">
            <v>74</v>
          </cell>
          <cell r="O154">
            <v>0.05</v>
          </cell>
          <cell r="P154">
            <v>0.05</v>
          </cell>
          <cell r="Q154">
            <v>1</v>
          </cell>
          <cell r="R154">
            <v>3.7</v>
          </cell>
          <cell r="T154">
            <v>129500</v>
          </cell>
        </row>
        <row r="155">
          <cell r="A155" t="str">
            <v>ELABORACION Y ADAPTACION DE APARATO ORTOPEDICO</v>
          </cell>
          <cell r="B155">
            <v>893107</v>
          </cell>
          <cell r="C155" t="str">
            <v>prevencion terciaria</v>
          </cell>
          <cell r="D155" t="str">
            <v>Insumos</v>
          </cell>
          <cell r="E155">
            <v>229180</v>
          </cell>
          <cell r="G155">
            <v>145</v>
          </cell>
          <cell r="H155">
            <v>0.05</v>
          </cell>
          <cell r="I155">
            <v>0.05</v>
          </cell>
          <cell r="J155">
            <v>1</v>
          </cell>
          <cell r="K155">
            <v>7.25</v>
          </cell>
          <cell r="M155">
            <v>1661555</v>
          </cell>
          <cell r="N155">
            <v>74</v>
          </cell>
          <cell r="O155">
            <v>0.05</v>
          </cell>
          <cell r="P155">
            <v>0.05</v>
          </cell>
          <cell r="Q155">
            <v>1</v>
          </cell>
          <cell r="R155">
            <v>3.7</v>
          </cell>
          <cell r="T155">
            <v>847966</v>
          </cell>
        </row>
        <row r="156">
          <cell r="A156" t="str">
            <v>DESCOMPRESION DE NERVIO EN TUNEL DEL CARPO VIA ENDOSCOPICA</v>
          </cell>
          <cell r="B156">
            <v>44301</v>
          </cell>
          <cell r="C156" t="str">
            <v>prevencion terciaria</v>
          </cell>
          <cell r="D156" t="str">
            <v>Procedimientos</v>
          </cell>
          <cell r="E156">
            <v>432220</v>
          </cell>
          <cell r="G156">
            <v>145</v>
          </cell>
          <cell r="H156">
            <v>5.0000000000000001E-3</v>
          </cell>
          <cell r="I156">
            <v>5.0000000000000001E-3</v>
          </cell>
          <cell r="J156">
            <v>1</v>
          </cell>
          <cell r="K156">
            <v>0.72499999999999998</v>
          </cell>
          <cell r="M156">
            <v>313359.5</v>
          </cell>
          <cell r="N156">
            <v>74</v>
          </cell>
          <cell r="O156">
            <v>0.01</v>
          </cell>
          <cell r="P156">
            <v>0.01</v>
          </cell>
          <cell r="Q156">
            <v>1</v>
          </cell>
          <cell r="R156">
            <v>0.74</v>
          </cell>
          <cell r="T156">
            <v>319842.8</v>
          </cell>
        </row>
        <row r="157">
          <cell r="A157" t="str">
            <v>DESCOMPRESION DE NERVIO EN TUNEL DEL CARPO VIA ABIERTA</v>
          </cell>
          <cell r="B157">
            <v>44303</v>
          </cell>
          <cell r="C157" t="str">
            <v>prevencion terciaria</v>
          </cell>
          <cell r="D157" t="str">
            <v>Procedimientos</v>
          </cell>
          <cell r="E157">
            <v>484055</v>
          </cell>
          <cell r="G157">
            <v>145</v>
          </cell>
          <cell r="H157">
            <v>0.02</v>
          </cell>
          <cell r="I157">
            <v>0.02</v>
          </cell>
          <cell r="J157">
            <v>1</v>
          </cell>
          <cell r="K157">
            <v>2.9</v>
          </cell>
          <cell r="M157">
            <v>1403759.5</v>
          </cell>
          <cell r="N157">
            <v>74</v>
          </cell>
          <cell r="O157">
            <v>0.05</v>
          </cell>
          <cell r="P157">
            <v>0.05</v>
          </cell>
          <cell r="Q157">
            <v>1</v>
          </cell>
          <cell r="R157">
            <v>3.7</v>
          </cell>
          <cell r="T157">
            <v>1791003.5</v>
          </cell>
        </row>
        <row r="158">
          <cell r="A158" t="str">
            <v>DESCOMPRESION DE NERVIO EN TUNEL DEL CARPO CON NEUROLISIS VIA ABIERTA</v>
          </cell>
          <cell r="B158">
            <v>44304</v>
          </cell>
          <cell r="C158" t="str">
            <v>prevencion terciaria</v>
          </cell>
          <cell r="D158" t="str">
            <v>Procedimientos</v>
          </cell>
          <cell r="E158">
            <v>484055</v>
          </cell>
          <cell r="G158">
            <v>145</v>
          </cell>
          <cell r="H158">
            <v>0.02</v>
          </cell>
          <cell r="I158">
            <v>0.02</v>
          </cell>
          <cell r="J158">
            <v>1</v>
          </cell>
          <cell r="K158">
            <v>2.9</v>
          </cell>
          <cell r="M158">
            <v>1403759.5</v>
          </cell>
          <cell r="N158">
            <v>74</v>
          </cell>
          <cell r="O158">
            <v>0.05</v>
          </cell>
          <cell r="P158">
            <v>0.05</v>
          </cell>
          <cell r="Q158">
            <v>1</v>
          </cell>
          <cell r="R158">
            <v>3.7</v>
          </cell>
          <cell r="T158">
            <v>1791003.5</v>
          </cell>
        </row>
        <row r="159">
          <cell r="A159" t="str">
            <v>DESCOMPRESION DE NERVIO EN TUNEL DEL CARPO CON NEUROLISIS VIA ENDOSCOPICA</v>
          </cell>
          <cell r="B159">
            <v>44305</v>
          </cell>
          <cell r="C159" t="str">
            <v>prevencion terciaria</v>
          </cell>
          <cell r="D159" t="str">
            <v>Procedimientos</v>
          </cell>
          <cell r="E159">
            <v>872037</v>
          </cell>
          <cell r="G159">
            <v>145</v>
          </cell>
          <cell r="H159">
            <v>5.0000000000000001E-3</v>
          </cell>
          <cell r="I159">
            <v>5.0000000000000001E-3</v>
          </cell>
          <cell r="J159">
            <v>1</v>
          </cell>
          <cell r="K159">
            <v>0.72499999999999998</v>
          </cell>
          <cell r="M159">
            <v>632226.82499999995</v>
          </cell>
          <cell r="N159">
            <v>74</v>
          </cell>
          <cell r="O159">
            <v>0.01</v>
          </cell>
          <cell r="P159">
            <v>0.01</v>
          </cell>
          <cell r="Q159">
            <v>1</v>
          </cell>
          <cell r="R159">
            <v>0.74</v>
          </cell>
          <cell r="T159">
            <v>645307.38</v>
          </cell>
        </row>
        <row r="160">
          <cell r="A160" t="str">
            <v>TIEMPO DE TROMBOPLASTINA PARCIAL [TTP]</v>
          </cell>
          <cell r="B160">
            <v>902049</v>
          </cell>
          <cell r="C160" t="str">
            <v>prevencion secundaria</v>
          </cell>
          <cell r="D160" t="str">
            <v>Laboratorios</v>
          </cell>
          <cell r="E160">
            <v>4503</v>
          </cell>
          <cell r="G160">
            <v>145</v>
          </cell>
          <cell r="H160">
            <v>0.1</v>
          </cell>
          <cell r="I160">
            <v>0.1</v>
          </cell>
          <cell r="J160">
            <v>1</v>
          </cell>
          <cell r="K160">
            <v>14.5</v>
          </cell>
          <cell r="M160">
            <v>65293.5</v>
          </cell>
          <cell r="N160">
            <v>74</v>
          </cell>
          <cell r="O160">
            <v>0.1</v>
          </cell>
          <cell r="P160">
            <v>0.1</v>
          </cell>
          <cell r="Q160">
            <v>1</v>
          </cell>
          <cell r="R160">
            <v>7.4</v>
          </cell>
          <cell r="T160">
            <v>33322.200000000004</v>
          </cell>
        </row>
        <row r="161">
          <cell r="A161" t="str">
            <v>TIEMPO DE PROTROMBINA [TP]</v>
          </cell>
          <cell r="B161">
            <v>902045</v>
          </cell>
          <cell r="C161" t="str">
            <v>prevencion secundaria</v>
          </cell>
          <cell r="D161" t="str">
            <v>Laboratorios</v>
          </cell>
          <cell r="E161">
            <v>4294</v>
          </cell>
          <cell r="G161">
            <v>145</v>
          </cell>
          <cell r="H161">
            <v>0.1</v>
          </cell>
          <cell r="I161">
            <v>0.1</v>
          </cell>
          <cell r="J161">
            <v>1</v>
          </cell>
          <cell r="K161">
            <v>14.5</v>
          </cell>
          <cell r="M161">
            <v>62263</v>
          </cell>
          <cell r="N161">
            <v>74</v>
          </cell>
          <cell r="O161">
            <v>0.1</v>
          </cell>
          <cell r="P161">
            <v>0.1</v>
          </cell>
          <cell r="Q161">
            <v>1</v>
          </cell>
          <cell r="R161">
            <v>7.4</v>
          </cell>
          <cell r="T161">
            <v>31775.600000000002</v>
          </cell>
        </row>
        <row r="162">
          <cell r="A162" t="str">
            <v>BRONCOSCOPIA CON LAVADO BRONCOALVEOLAR</v>
          </cell>
          <cell r="B162">
            <v>332203</v>
          </cell>
          <cell r="C162" t="str">
            <v>prevencion secundaria</v>
          </cell>
          <cell r="D162" t="str">
            <v>Procedimeintos menores</v>
          </cell>
          <cell r="E162">
            <v>735000</v>
          </cell>
          <cell r="G162">
            <v>145</v>
          </cell>
          <cell r="H162">
            <v>0.02</v>
          </cell>
          <cell r="I162">
            <v>0.02</v>
          </cell>
          <cell r="J162">
            <v>1</v>
          </cell>
          <cell r="K162">
            <v>2.9</v>
          </cell>
          <cell r="M162">
            <v>2131500</v>
          </cell>
          <cell r="N162">
            <v>74</v>
          </cell>
          <cell r="O162">
            <v>0.02</v>
          </cell>
          <cell r="P162">
            <v>0.02</v>
          </cell>
          <cell r="Q162">
            <v>1</v>
          </cell>
          <cell r="R162">
            <v>1.48</v>
          </cell>
          <cell r="T162">
            <v>1087800</v>
          </cell>
        </row>
        <row r="163">
          <cell r="A163" t="str">
            <v>BRONCOSCOPIA CON PUNCION (ASPIRACION) TRANSBRONQUIAL</v>
          </cell>
          <cell r="B163">
            <v>332207</v>
          </cell>
          <cell r="C163" t="str">
            <v>prevencion secundaria</v>
          </cell>
          <cell r="D163" t="str">
            <v>Procedimeintos menores</v>
          </cell>
          <cell r="E163">
            <v>387520</v>
          </cell>
          <cell r="G163">
            <v>145</v>
          </cell>
          <cell r="H163">
            <v>0.02</v>
          </cell>
          <cell r="I163">
            <v>0.02</v>
          </cell>
          <cell r="J163">
            <v>1</v>
          </cell>
          <cell r="K163">
            <v>2.9</v>
          </cell>
          <cell r="M163">
            <v>1123808</v>
          </cell>
          <cell r="N163">
            <v>74</v>
          </cell>
          <cell r="O163">
            <v>0.02</v>
          </cell>
          <cell r="P163">
            <v>0.02</v>
          </cell>
          <cell r="Q163">
            <v>1</v>
          </cell>
          <cell r="R163">
            <v>1.48</v>
          </cell>
          <cell r="T163">
            <v>573529.59999999998</v>
          </cell>
        </row>
        <row r="164">
          <cell r="A164" t="str">
            <v>CORRECCION QUIRURGICA DE DEDO EN GATILLO [DEDO DE RESORTE]</v>
          </cell>
          <cell r="B164">
            <v>828404</v>
          </cell>
          <cell r="C164" t="str">
            <v>prevencion terciaria</v>
          </cell>
          <cell r="D164" t="str">
            <v>Procedimientos</v>
          </cell>
          <cell r="E164">
            <v>278175</v>
          </cell>
          <cell r="G164">
            <v>145</v>
          </cell>
          <cell r="H164">
            <v>0.03</v>
          </cell>
          <cell r="I164">
            <v>0.03</v>
          </cell>
          <cell r="J164">
            <v>1</v>
          </cell>
          <cell r="K164">
            <v>4.3499999999999996</v>
          </cell>
          <cell r="M164">
            <v>1210061.25</v>
          </cell>
          <cell r="N164">
            <v>74</v>
          </cell>
          <cell r="O164">
            <v>0.03</v>
          </cell>
          <cell r="P164">
            <v>0.03</v>
          </cell>
          <cell r="Q164">
            <v>1</v>
          </cell>
          <cell r="R164">
            <v>2.2199999999999998</v>
          </cell>
          <cell r="T164">
            <v>617548.49999999988</v>
          </cell>
        </row>
        <row r="165">
          <cell r="A165" t="str">
            <v>BIOPSIA DE PIEL CON SACABOCADO Y SUTURA SIMPLE</v>
          </cell>
          <cell r="B165">
            <v>860101</v>
          </cell>
          <cell r="C165" t="str">
            <v>prevencion secundaria</v>
          </cell>
          <cell r="D165" t="str">
            <v>Procedimientos</v>
          </cell>
          <cell r="E165">
            <v>367638.21</v>
          </cell>
          <cell r="G165">
            <v>145</v>
          </cell>
          <cell r="H165">
            <v>5.0000000000000001E-3</v>
          </cell>
          <cell r="I165">
            <v>5.0000000000000001E-3</v>
          </cell>
          <cell r="J165">
            <v>1</v>
          </cell>
          <cell r="K165">
            <v>0.72499999999999998</v>
          </cell>
          <cell r="M165">
            <v>266537.70225000003</v>
          </cell>
          <cell r="N165">
            <v>74</v>
          </cell>
          <cell r="O165">
            <v>0.03</v>
          </cell>
          <cell r="P165">
            <v>0.03</v>
          </cell>
          <cell r="Q165">
            <v>1</v>
          </cell>
          <cell r="R165">
            <v>2.2199999999999998</v>
          </cell>
          <cell r="T165">
            <v>816156.82620000001</v>
          </cell>
        </row>
        <row r="166">
          <cell r="A166" t="str">
            <v>CURACION DE LESION EN PIEL O TEJIDO CELULAR SUBCUTANEO SOD</v>
          </cell>
          <cell r="B166">
            <v>869500</v>
          </cell>
          <cell r="C166" t="str">
            <v>prevencion terciaria</v>
          </cell>
          <cell r="D166" t="str">
            <v>Atención domiciliaria</v>
          </cell>
          <cell r="E166">
            <v>61800</v>
          </cell>
          <cell r="G166">
            <v>145</v>
          </cell>
          <cell r="H166">
            <v>0.01</v>
          </cell>
          <cell r="I166">
            <v>0.01</v>
          </cell>
          <cell r="J166">
            <v>1</v>
          </cell>
          <cell r="K166">
            <v>1.45</v>
          </cell>
          <cell r="M166">
            <v>89610</v>
          </cell>
          <cell r="N166">
            <v>74</v>
          </cell>
          <cell r="O166">
            <v>0.01</v>
          </cell>
          <cell r="P166">
            <v>0.01</v>
          </cell>
          <cell r="Q166">
            <v>1</v>
          </cell>
          <cell r="R166">
            <v>0.74</v>
          </cell>
          <cell r="T166">
            <v>45732</v>
          </cell>
        </row>
        <row r="167">
          <cell r="A167" t="str">
            <v>BETA 2 GLICOPROTEINA I IG G SEMIAUTOMATIZADO O AUTOMATIZADO</v>
          </cell>
          <cell r="B167">
            <v>906481</v>
          </cell>
          <cell r="C167" t="str">
            <v>prevencion secundaria</v>
          </cell>
          <cell r="D167" t="str">
            <v>Laboratorios</v>
          </cell>
          <cell r="E167">
            <v>38222</v>
          </cell>
          <cell r="G167">
            <v>145</v>
          </cell>
          <cell r="H167">
            <v>5.0000000000000001E-3</v>
          </cell>
          <cell r="I167">
            <v>5.0000000000000001E-3</v>
          </cell>
          <cell r="J167">
            <v>1</v>
          </cell>
          <cell r="K167">
            <v>0.72499999999999998</v>
          </cell>
          <cell r="M167">
            <v>27710.95</v>
          </cell>
          <cell r="N167">
            <v>74</v>
          </cell>
          <cell r="O167">
            <v>5.0000000000000001E-3</v>
          </cell>
          <cell r="P167">
            <v>5.0000000000000001E-3</v>
          </cell>
          <cell r="Q167">
            <v>1</v>
          </cell>
          <cell r="R167">
            <v>0.37</v>
          </cell>
          <cell r="T167">
            <v>14142.14</v>
          </cell>
        </row>
        <row r="168">
          <cell r="A168" t="str">
            <v>BETA 2 GLICOPROTEINA I IG M SEMIAUTOMATIZADO O AUTOMATIZADO</v>
          </cell>
          <cell r="B168">
            <v>906482</v>
          </cell>
          <cell r="C168" t="str">
            <v>prevencion secundaria</v>
          </cell>
          <cell r="D168" t="str">
            <v>Laboratorios</v>
          </cell>
          <cell r="E168">
            <v>38222</v>
          </cell>
          <cell r="G168">
            <v>145</v>
          </cell>
          <cell r="H168">
            <v>5.0000000000000001E-3</v>
          </cell>
          <cell r="I168">
            <v>5.0000000000000001E-3</v>
          </cell>
          <cell r="J168">
            <v>1</v>
          </cell>
          <cell r="K168">
            <v>0.72499999999999998</v>
          </cell>
          <cell r="M168">
            <v>27710.95</v>
          </cell>
          <cell r="N168">
            <v>74</v>
          </cell>
          <cell r="O168">
            <v>5.0000000000000001E-3</v>
          </cell>
          <cell r="P168">
            <v>5.0000000000000001E-3</v>
          </cell>
          <cell r="Q168">
            <v>1</v>
          </cell>
          <cell r="R168">
            <v>0.37</v>
          </cell>
          <cell r="T168">
            <v>14142.14</v>
          </cell>
        </row>
        <row r="169">
          <cell r="A169" t="str">
            <v>PSICOTERAPIA INDIVIDUAL POR PSICOLOGIA</v>
          </cell>
          <cell r="B169">
            <v>943102</v>
          </cell>
          <cell r="C169" t="str">
            <v>prevencion secundaria y terciaria</v>
          </cell>
          <cell r="D169" t="str">
            <v>Psicologo</v>
          </cell>
          <cell r="E169">
            <v>19383.47382949257</v>
          </cell>
          <cell r="G169">
            <v>145</v>
          </cell>
          <cell r="H169">
            <v>0.2</v>
          </cell>
          <cell r="I169">
            <v>0.2</v>
          </cell>
          <cell r="J169">
            <v>1</v>
          </cell>
          <cell r="K169">
            <v>29</v>
          </cell>
          <cell r="M169">
            <v>562120.74105528451</v>
          </cell>
          <cell r="N169">
            <v>74</v>
          </cell>
          <cell r="O169">
            <v>0.2</v>
          </cell>
          <cell r="P169">
            <v>0.2</v>
          </cell>
          <cell r="Q169">
            <v>1</v>
          </cell>
          <cell r="R169">
            <v>14.8</v>
          </cell>
          <cell r="T169">
            <v>286875.41267649003</v>
          </cell>
        </row>
        <row r="170">
          <cell r="A170" t="str">
            <v>ATENCION (VISITA) DOMICILIARIA, POR MEDICINA GENERAL</v>
          </cell>
          <cell r="B170">
            <v>890101</v>
          </cell>
          <cell r="C170" t="str">
            <v>prevencion terciaria</v>
          </cell>
          <cell r="D170" t="str">
            <v>Atención domiciliaria</v>
          </cell>
          <cell r="E170">
            <v>86045</v>
          </cell>
          <cell r="G170">
            <v>145</v>
          </cell>
          <cell r="H170">
            <v>0.02</v>
          </cell>
          <cell r="I170">
            <v>0.02</v>
          </cell>
          <cell r="J170">
            <v>1</v>
          </cell>
          <cell r="K170">
            <v>2.9</v>
          </cell>
          <cell r="M170">
            <v>249530.5</v>
          </cell>
          <cell r="N170">
            <v>74</v>
          </cell>
          <cell r="O170">
            <v>0.02</v>
          </cell>
          <cell r="P170">
            <v>0.02</v>
          </cell>
          <cell r="Q170">
            <v>1</v>
          </cell>
          <cell r="R170">
            <v>1.48</v>
          </cell>
          <cell r="T170">
            <v>127346.59999999999</v>
          </cell>
        </row>
        <row r="171">
          <cell r="A171" t="str">
            <v>ATENCION (VISITA) DOMICILIARIA, POR ENFERMERIA</v>
          </cell>
          <cell r="B171">
            <v>890105</v>
          </cell>
          <cell r="C171" t="str">
            <v>prevencion terciaria</v>
          </cell>
          <cell r="D171" t="str">
            <v>Atención domiciliaria</v>
          </cell>
          <cell r="E171">
            <v>230000</v>
          </cell>
          <cell r="G171">
            <v>145</v>
          </cell>
          <cell r="H171">
            <v>0.02</v>
          </cell>
          <cell r="I171">
            <v>0.02</v>
          </cell>
          <cell r="J171">
            <v>1</v>
          </cell>
          <cell r="K171">
            <v>2.9</v>
          </cell>
          <cell r="M171">
            <v>667000</v>
          </cell>
          <cell r="N171">
            <v>74</v>
          </cell>
          <cell r="O171">
            <v>0.02</v>
          </cell>
          <cell r="P171">
            <v>0.02</v>
          </cell>
          <cell r="Q171">
            <v>1</v>
          </cell>
          <cell r="R171">
            <v>1.48</v>
          </cell>
          <cell r="T171">
            <v>340400</v>
          </cell>
        </row>
        <row r="172">
          <cell r="A172" t="str">
            <v>ATENCION (VISITA) DOMICILIARIA, POR FISIOTERAPIA</v>
          </cell>
          <cell r="B172">
            <v>890111</v>
          </cell>
          <cell r="C172" t="str">
            <v>prevencion terciaria</v>
          </cell>
          <cell r="D172" t="str">
            <v>Atención domiciliaria</v>
          </cell>
          <cell r="E172">
            <v>50000</v>
          </cell>
          <cell r="G172">
            <v>145</v>
          </cell>
          <cell r="H172">
            <v>0.02</v>
          </cell>
          <cell r="I172">
            <v>0.02</v>
          </cell>
          <cell r="J172">
            <v>1</v>
          </cell>
          <cell r="K172">
            <v>2.9</v>
          </cell>
          <cell r="M172">
            <v>145000</v>
          </cell>
          <cell r="N172">
            <v>74</v>
          </cell>
          <cell r="O172">
            <v>0.02</v>
          </cell>
          <cell r="P172">
            <v>0.02</v>
          </cell>
          <cell r="Q172">
            <v>1</v>
          </cell>
          <cell r="R172">
            <v>1.48</v>
          </cell>
          <cell r="T172">
            <v>74000</v>
          </cell>
        </row>
        <row r="173">
          <cell r="A173" t="str">
            <v>ATENCION (VISITA) DOMICILIARIA POR OTRO PROFESIONAL DE LA SALUD</v>
          </cell>
          <cell r="B173">
            <v>890116</v>
          </cell>
          <cell r="C173" t="str">
            <v>prevencion terciaria</v>
          </cell>
          <cell r="D173" t="str">
            <v>Atención domiciliaria</v>
          </cell>
          <cell r="E173">
            <v>50000</v>
          </cell>
          <cell r="G173">
            <v>145</v>
          </cell>
          <cell r="H173">
            <v>0.02</v>
          </cell>
          <cell r="I173">
            <v>0.02</v>
          </cell>
          <cell r="J173">
            <v>1</v>
          </cell>
          <cell r="K173">
            <v>2.9</v>
          </cell>
          <cell r="M173">
            <v>145000</v>
          </cell>
          <cell r="N173">
            <v>74</v>
          </cell>
          <cell r="O173">
            <v>0.02</v>
          </cell>
          <cell r="P173">
            <v>0.02</v>
          </cell>
          <cell r="Q173">
            <v>1</v>
          </cell>
          <cell r="R173">
            <v>1.48</v>
          </cell>
          <cell r="T173">
            <v>74000</v>
          </cell>
        </row>
        <row r="174">
          <cell r="A174" t="str">
            <v>TRASLADO ASISTENCIAL BÁSICO ACUÁTICO PRIMARIO</v>
          </cell>
          <cell r="B174" t="str">
            <v>601A01</v>
          </cell>
          <cell r="C174" t="str">
            <v>Transporte</v>
          </cell>
          <cell r="D174" t="str">
            <v>Transporte</v>
          </cell>
          <cell r="E174">
            <v>80000</v>
          </cell>
          <cell r="G174">
            <v>145</v>
          </cell>
          <cell r="H174">
            <v>5.0000000000000001E-3</v>
          </cell>
          <cell r="I174">
            <v>5.0000000000000001E-3</v>
          </cell>
          <cell r="J174">
            <v>1</v>
          </cell>
          <cell r="K174">
            <v>0.72499999999999998</v>
          </cell>
          <cell r="M174">
            <v>58000</v>
          </cell>
          <cell r="N174">
            <v>74</v>
          </cell>
          <cell r="O174">
            <v>5.0000000000000001E-3</v>
          </cell>
          <cell r="P174">
            <v>5.0000000000000001E-3</v>
          </cell>
          <cell r="Q174">
            <v>1</v>
          </cell>
          <cell r="R174">
            <v>0.37</v>
          </cell>
          <cell r="T174">
            <v>29600</v>
          </cell>
        </row>
        <row r="175">
          <cell r="A175" t="str">
            <v>TRASLADO ASISTENCIAL BÁSICO ACUÁTICO SECUNDARIO</v>
          </cell>
          <cell r="B175" t="str">
            <v>601A02</v>
          </cell>
          <cell r="C175" t="str">
            <v>Transporte</v>
          </cell>
          <cell r="D175" t="str">
            <v>Transporte</v>
          </cell>
          <cell r="E175">
            <v>80000</v>
          </cell>
          <cell r="G175">
            <v>145</v>
          </cell>
          <cell r="H175">
            <v>5.0000000000000001E-3</v>
          </cell>
          <cell r="I175">
            <v>5.0000000000000001E-3</v>
          </cell>
          <cell r="J175">
            <v>1</v>
          </cell>
          <cell r="K175">
            <v>0.72499999999999998</v>
          </cell>
          <cell r="M175">
            <v>58000</v>
          </cell>
          <cell r="N175">
            <v>74</v>
          </cell>
          <cell r="O175">
            <v>5.0000000000000001E-3</v>
          </cell>
          <cell r="P175">
            <v>5.0000000000000001E-3</v>
          </cell>
          <cell r="Q175">
            <v>1</v>
          </cell>
          <cell r="R175">
            <v>0.37</v>
          </cell>
          <cell r="T175">
            <v>29600</v>
          </cell>
        </row>
        <row r="176">
          <cell r="A176" t="str">
            <v>TRASLADO ASISTENCIAL BÁSICO TERRESTRE PRIMARIO</v>
          </cell>
          <cell r="B176" t="str">
            <v>601T01</v>
          </cell>
          <cell r="C176" t="str">
            <v>Transporte</v>
          </cell>
          <cell r="D176" t="str">
            <v>Transporte</v>
          </cell>
          <cell r="E176">
            <v>80000</v>
          </cell>
          <cell r="G176">
            <v>145</v>
          </cell>
          <cell r="H176">
            <v>5.0000000000000001E-3</v>
          </cell>
          <cell r="I176">
            <v>5.0000000000000001E-3</v>
          </cell>
          <cell r="J176">
            <v>1</v>
          </cell>
          <cell r="K176">
            <v>0.72499999999999998</v>
          </cell>
          <cell r="M176">
            <v>58000</v>
          </cell>
          <cell r="N176">
            <v>74</v>
          </cell>
          <cell r="O176">
            <v>5.0000000000000001E-3</v>
          </cell>
          <cell r="P176">
            <v>5.0000000000000001E-3</v>
          </cell>
          <cell r="Q176">
            <v>1</v>
          </cell>
          <cell r="R176">
            <v>0.37</v>
          </cell>
          <cell r="T176">
            <v>29600</v>
          </cell>
        </row>
        <row r="177">
          <cell r="A177" t="str">
            <v>TRASLADO ASISTENCIAL BÁSICO TERRESTRE SECUNDARIO</v>
          </cell>
          <cell r="B177" t="str">
            <v>601T02</v>
          </cell>
          <cell r="C177" t="str">
            <v>Transporte</v>
          </cell>
          <cell r="D177" t="str">
            <v>Transporte</v>
          </cell>
          <cell r="E177">
            <v>80000</v>
          </cell>
          <cell r="G177">
            <v>145</v>
          </cell>
          <cell r="H177">
            <v>5.0000000000000001E-3</v>
          </cell>
          <cell r="I177">
            <v>5.0000000000000001E-3</v>
          </cell>
          <cell r="J177">
            <v>1</v>
          </cell>
          <cell r="K177">
            <v>0.72499999999999998</v>
          </cell>
          <cell r="M177">
            <v>58000</v>
          </cell>
          <cell r="N177">
            <v>74</v>
          </cell>
          <cell r="O177">
            <v>5.0000000000000001E-3</v>
          </cell>
          <cell r="P177">
            <v>5.0000000000000001E-3</v>
          </cell>
          <cell r="Q177">
            <v>1</v>
          </cell>
          <cell r="R177">
            <v>0.37</v>
          </cell>
          <cell r="T177">
            <v>29600</v>
          </cell>
        </row>
        <row r="178">
          <cell r="A178" t="str">
            <v>TRASLADO ASISTENCIAL MEDICALIZADO ACUÁTICO PRIMARIO</v>
          </cell>
          <cell r="B178" t="str">
            <v>602A01</v>
          </cell>
          <cell r="C178" t="str">
            <v>Transporte</v>
          </cell>
          <cell r="D178" t="str">
            <v>Transporte</v>
          </cell>
          <cell r="E178">
            <v>300000</v>
          </cell>
          <cell r="G178">
            <v>145</v>
          </cell>
          <cell r="H178">
            <v>5.0000000000000001E-3</v>
          </cell>
          <cell r="I178">
            <v>5.0000000000000001E-3</v>
          </cell>
          <cell r="J178">
            <v>1</v>
          </cell>
          <cell r="K178">
            <v>0.72499999999999998</v>
          </cell>
          <cell r="M178">
            <v>217500</v>
          </cell>
          <cell r="N178">
            <v>74</v>
          </cell>
          <cell r="O178">
            <v>5.0000000000000001E-3</v>
          </cell>
          <cell r="P178">
            <v>5.0000000000000001E-3</v>
          </cell>
          <cell r="Q178">
            <v>1</v>
          </cell>
          <cell r="R178">
            <v>0.37</v>
          </cell>
          <cell r="T178">
            <v>111000</v>
          </cell>
        </row>
        <row r="179">
          <cell r="A179" t="str">
            <v>TRASLADO ASISTENCIAL MEDICALIZADO ACUÁTICO SECUNDARIO</v>
          </cell>
          <cell r="B179" t="str">
            <v>602A02</v>
          </cell>
          <cell r="C179" t="str">
            <v>Transporte</v>
          </cell>
          <cell r="D179" t="str">
            <v>Transporte</v>
          </cell>
          <cell r="E179">
            <v>300000</v>
          </cell>
          <cell r="G179">
            <v>145</v>
          </cell>
          <cell r="H179">
            <v>5.0000000000000001E-3</v>
          </cell>
          <cell r="I179">
            <v>5.0000000000000001E-3</v>
          </cell>
          <cell r="J179">
            <v>1</v>
          </cell>
          <cell r="K179">
            <v>0.72499999999999998</v>
          </cell>
          <cell r="M179">
            <v>217500</v>
          </cell>
          <cell r="N179">
            <v>74</v>
          </cell>
          <cell r="O179">
            <v>5.0000000000000001E-3</v>
          </cell>
          <cell r="P179">
            <v>5.0000000000000001E-3</v>
          </cell>
          <cell r="Q179">
            <v>1</v>
          </cell>
          <cell r="R179">
            <v>0.37</v>
          </cell>
          <cell r="T179">
            <v>111000</v>
          </cell>
        </row>
        <row r="180">
          <cell r="A180" t="str">
            <v>TRASLADO ASISTENCIAL MEDICALIZADO AÉREO PRIMARIO</v>
          </cell>
          <cell r="B180" t="str">
            <v>602E01</v>
          </cell>
          <cell r="C180" t="str">
            <v>Transporte</v>
          </cell>
          <cell r="D180" t="str">
            <v>Transporte</v>
          </cell>
          <cell r="E180">
            <v>300000</v>
          </cell>
          <cell r="G180">
            <v>145</v>
          </cell>
          <cell r="H180">
            <v>5.0000000000000001E-3</v>
          </cell>
          <cell r="I180">
            <v>5.0000000000000001E-3</v>
          </cell>
          <cell r="J180">
            <v>1</v>
          </cell>
          <cell r="K180">
            <v>0.72499999999999998</v>
          </cell>
          <cell r="M180">
            <v>217500</v>
          </cell>
          <cell r="N180">
            <v>74</v>
          </cell>
          <cell r="O180">
            <v>5.0000000000000001E-3</v>
          </cell>
          <cell r="P180">
            <v>5.0000000000000001E-3</v>
          </cell>
          <cell r="Q180">
            <v>1</v>
          </cell>
          <cell r="R180">
            <v>0.37</v>
          </cell>
          <cell r="T180">
            <v>111000</v>
          </cell>
        </row>
        <row r="181">
          <cell r="A181" t="str">
            <v>TRASLADO ASISTENCIAL MEDICALIZADO AÉREO SECUNDARIO</v>
          </cell>
          <cell r="B181" t="str">
            <v>602E02</v>
          </cell>
          <cell r="C181" t="str">
            <v>Transporte</v>
          </cell>
          <cell r="D181" t="str">
            <v>Transporte</v>
          </cell>
          <cell r="E181">
            <v>300000</v>
          </cell>
          <cell r="G181">
            <v>145</v>
          </cell>
          <cell r="H181">
            <v>5.0000000000000001E-3</v>
          </cell>
          <cell r="I181">
            <v>5.0000000000000001E-3</v>
          </cell>
          <cell r="J181">
            <v>1</v>
          </cell>
          <cell r="K181">
            <v>0.72499999999999998</v>
          </cell>
          <cell r="M181">
            <v>217500</v>
          </cell>
          <cell r="N181">
            <v>74</v>
          </cell>
          <cell r="O181">
            <v>5.0000000000000001E-3</v>
          </cell>
          <cell r="P181">
            <v>5.0000000000000001E-3</v>
          </cell>
          <cell r="Q181">
            <v>1</v>
          </cell>
          <cell r="R181">
            <v>0.37</v>
          </cell>
          <cell r="T181">
            <v>111000</v>
          </cell>
        </row>
        <row r="182">
          <cell r="A182" t="str">
            <v>TRASLADO ASISTENCIAL MEDICALIZADO TERRESTRE PRIMARIO</v>
          </cell>
          <cell r="B182" t="str">
            <v>602T01</v>
          </cell>
          <cell r="C182" t="str">
            <v>Transporte</v>
          </cell>
          <cell r="D182" t="str">
            <v>Transporte</v>
          </cell>
          <cell r="E182">
            <v>300000</v>
          </cell>
          <cell r="G182">
            <v>145</v>
          </cell>
          <cell r="H182">
            <v>5.0000000000000001E-3</v>
          </cell>
          <cell r="I182">
            <v>5.0000000000000001E-3</v>
          </cell>
          <cell r="J182">
            <v>1</v>
          </cell>
          <cell r="K182">
            <v>0.72499999999999998</v>
          </cell>
          <cell r="M182">
            <v>217500</v>
          </cell>
          <cell r="N182">
            <v>74</v>
          </cell>
          <cell r="O182">
            <v>5.0000000000000001E-3</v>
          </cell>
          <cell r="P182">
            <v>5.0000000000000001E-3</v>
          </cell>
          <cell r="Q182">
            <v>1</v>
          </cell>
          <cell r="R182">
            <v>0.37</v>
          </cell>
          <cell r="T182">
            <v>111000</v>
          </cell>
        </row>
        <row r="183">
          <cell r="A183" t="str">
            <v>TRASLADO ASISTENCIAL MEDICALIZADO TERRESTRE SECUNDARIO</v>
          </cell>
          <cell r="B183" t="str">
            <v>602T02</v>
          </cell>
          <cell r="C183" t="str">
            <v>Transporte</v>
          </cell>
          <cell r="D183" t="str">
            <v>Transporte</v>
          </cell>
          <cell r="E183">
            <v>300000</v>
          </cell>
          <cell r="G183">
            <v>145</v>
          </cell>
          <cell r="H183">
            <v>5.0000000000000001E-3</v>
          </cell>
          <cell r="I183">
            <v>5.0000000000000001E-3</v>
          </cell>
          <cell r="J183">
            <v>1</v>
          </cell>
          <cell r="K183">
            <v>0.72499999999999998</v>
          </cell>
          <cell r="M183">
            <v>217500</v>
          </cell>
          <cell r="N183">
            <v>74</v>
          </cell>
          <cell r="O183">
            <v>5.0000000000000001E-3</v>
          </cell>
          <cell r="P183">
            <v>5.0000000000000001E-3</v>
          </cell>
          <cell r="Q183">
            <v>1</v>
          </cell>
          <cell r="R183">
            <v>0.37</v>
          </cell>
          <cell r="T183">
            <v>111000</v>
          </cell>
        </row>
        <row r="184">
          <cell r="A184" t="str">
            <v>TRANSPORTE NO ASISTENCIAL DEL PACIENTE (SIN APH O APOYO TERAPÉUTICO DURANTE EL TRASLADO)</v>
          </cell>
          <cell r="B184" t="str">
            <v>T34001</v>
          </cell>
          <cell r="C184" t="str">
            <v>Transporte</v>
          </cell>
          <cell r="D184" t="str">
            <v>Transporte</v>
          </cell>
          <cell r="E184">
            <v>50000</v>
          </cell>
          <cell r="G184">
            <v>145</v>
          </cell>
          <cell r="H184">
            <v>5.0000000000000001E-3</v>
          </cell>
          <cell r="I184">
            <v>5.0000000000000001E-3</v>
          </cell>
          <cell r="J184">
            <v>1</v>
          </cell>
          <cell r="K184">
            <v>0.72499999999999998</v>
          </cell>
          <cell r="M184">
            <v>36250</v>
          </cell>
          <cell r="N184">
            <v>74</v>
          </cell>
          <cell r="O184">
            <v>5.0000000000000001E-3</v>
          </cell>
          <cell r="P184">
            <v>5.0000000000000001E-3</v>
          </cell>
          <cell r="Q184">
            <v>1</v>
          </cell>
          <cell r="R184">
            <v>0.37</v>
          </cell>
          <cell r="T184">
            <v>18500</v>
          </cell>
        </row>
        <row r="185">
          <cell r="A185" t="str">
            <v>TRANSPORTE NO ASISTENCIAL ACUÁTICO EN ZONA DE DISPERSION</v>
          </cell>
          <cell r="B185" t="str">
            <v>T34002</v>
          </cell>
          <cell r="C185" t="str">
            <v>Transporte</v>
          </cell>
          <cell r="D185" t="str">
            <v>Transporte</v>
          </cell>
          <cell r="E185">
            <v>50000</v>
          </cell>
          <cell r="G185">
            <v>145</v>
          </cell>
          <cell r="H185">
            <v>5.0000000000000001E-3</v>
          </cell>
          <cell r="I185">
            <v>5.0000000000000001E-3</v>
          </cell>
          <cell r="J185">
            <v>1</v>
          </cell>
          <cell r="K185">
            <v>0.72499999999999998</v>
          </cell>
          <cell r="M185">
            <v>36250</v>
          </cell>
          <cell r="N185">
            <v>74</v>
          </cell>
          <cell r="O185">
            <v>5.0000000000000001E-3</v>
          </cell>
          <cell r="P185">
            <v>5.0000000000000001E-3</v>
          </cell>
          <cell r="Q185">
            <v>1</v>
          </cell>
          <cell r="R185">
            <v>0.37</v>
          </cell>
          <cell r="T185">
            <v>18500</v>
          </cell>
        </row>
        <row r="186">
          <cell r="A186" t="str">
            <v>TRANSPORTE NO ASISTENCIAL AÉREO EN ZONA DE DISPERSION</v>
          </cell>
          <cell r="B186" t="str">
            <v>T34003</v>
          </cell>
          <cell r="C186" t="str">
            <v>Transporte</v>
          </cell>
          <cell r="D186" t="str">
            <v>Transporte</v>
          </cell>
          <cell r="E186">
            <v>50000</v>
          </cell>
          <cell r="G186">
            <v>145</v>
          </cell>
          <cell r="H186">
            <v>5.0000000000000001E-3</v>
          </cell>
          <cell r="I186">
            <v>5.0000000000000001E-3</v>
          </cell>
          <cell r="J186">
            <v>1</v>
          </cell>
          <cell r="K186">
            <v>0.72499999999999998</v>
          </cell>
          <cell r="M186">
            <v>36250</v>
          </cell>
          <cell r="N186">
            <v>74</v>
          </cell>
          <cell r="O186">
            <v>5.0000000000000001E-3</v>
          </cell>
          <cell r="P186">
            <v>5.0000000000000001E-3</v>
          </cell>
          <cell r="Q186">
            <v>1</v>
          </cell>
          <cell r="R186">
            <v>0.37</v>
          </cell>
          <cell r="T186">
            <v>18500</v>
          </cell>
        </row>
        <row r="187">
          <cell r="A187" t="str">
            <v>TRANSPORTE NO ASISTENCIAL TERRESTRE  EN ZONA DE DISPERSION</v>
          </cell>
          <cell r="B187" t="str">
            <v>T34004</v>
          </cell>
          <cell r="C187" t="str">
            <v>Transporte</v>
          </cell>
          <cell r="D187" t="str">
            <v>Transporte</v>
          </cell>
          <cell r="E187">
            <v>50000</v>
          </cell>
          <cell r="G187">
            <v>145</v>
          </cell>
          <cell r="H187">
            <v>5.0000000000000001E-3</v>
          </cell>
          <cell r="I187">
            <v>5.0000000000000001E-3</v>
          </cell>
          <cell r="J187">
            <v>1</v>
          </cell>
          <cell r="K187">
            <v>0.72499999999999998</v>
          </cell>
          <cell r="M187">
            <v>36250</v>
          </cell>
          <cell r="N187">
            <v>74</v>
          </cell>
          <cell r="O187">
            <v>5.0000000000000001E-3</v>
          </cell>
          <cell r="P187">
            <v>5.0000000000000001E-3</v>
          </cell>
          <cell r="Q187">
            <v>1</v>
          </cell>
          <cell r="R187">
            <v>0.37</v>
          </cell>
          <cell r="T187">
            <v>18500</v>
          </cell>
        </row>
        <row r="188">
          <cell r="A188" t="str">
            <v xml:space="preserve">COSTO TOTAL PARACLINICOS </v>
          </cell>
          <cell r="G188">
            <v>11020</v>
          </cell>
          <cell r="J188">
            <v>76</v>
          </cell>
          <cell r="K188">
            <v>1025.7583333333334</v>
          </cell>
          <cell r="L188">
            <v>0</v>
          </cell>
          <cell r="M188">
            <v>51169836.799555294</v>
          </cell>
          <cell r="N188">
            <v>5624</v>
          </cell>
          <cell r="Q188">
            <v>76</v>
          </cell>
          <cell r="R188">
            <v>689.05077844311404</v>
          </cell>
          <cell r="S188">
            <v>0</v>
          </cell>
          <cell r="T188">
            <v>37605301.918966323</v>
          </cell>
          <cell r="U188">
            <v>1485.4341117764473</v>
          </cell>
          <cell r="V188">
            <v>57862889.421339817</v>
          </cell>
          <cell r="W188">
            <v>123.78617598137058</v>
          </cell>
          <cell r="X188">
            <v>4821907.4517783178</v>
          </cell>
        </row>
        <row r="192">
          <cell r="B192" t="str">
            <v>Bajo Riesgo</v>
          </cell>
          <cell r="E192" t="str">
            <v>Alto Riesgo</v>
          </cell>
        </row>
        <row r="193">
          <cell r="A193" t="str">
            <v>Total Artritis</v>
          </cell>
          <cell r="B193" t="str">
            <v>Consultas</v>
          </cell>
          <cell r="D193" t="str">
            <v>Ayudas Dx</v>
          </cell>
          <cell r="E193" t="str">
            <v>Consultas</v>
          </cell>
          <cell r="F193" t="str">
            <v>Ayudas Dx</v>
          </cell>
          <cell r="G193" t="str">
            <v>Bajo Riesgo</v>
          </cell>
          <cell r="I193" t="str">
            <v>Alto Riesgo</v>
          </cell>
          <cell r="J193" t="str">
            <v>Total generalaño</v>
          </cell>
        </row>
        <row r="194">
          <cell r="A194" t="str">
            <v>Linea de base</v>
          </cell>
          <cell r="B194">
            <v>61371218.611008249</v>
          </cell>
          <cell r="D194">
            <v>62344227.738039382</v>
          </cell>
          <cell r="E194">
            <v>101454316.45582211</v>
          </cell>
          <cell r="F194">
            <v>50183808.808496267</v>
          </cell>
          <cell r="G194">
            <v>123715446.34904763</v>
          </cell>
          <cell r="I194">
            <v>151638125.26431838</v>
          </cell>
          <cell r="J194">
            <v>275353571.61336601</v>
          </cell>
        </row>
        <row r="195">
          <cell r="A195" t="str">
            <v>Complementarios</v>
          </cell>
          <cell r="B195">
            <v>30107649.878767498</v>
          </cell>
          <cell r="D195">
            <v>51169836.799555294</v>
          </cell>
          <cell r="E195">
            <v>16255074.584486658</v>
          </cell>
          <cell r="F195">
            <v>37605301.918966323</v>
          </cell>
          <cell r="G195">
            <v>81277486.678322792</v>
          </cell>
          <cell r="I195">
            <v>53860376.503452979</v>
          </cell>
          <cell r="J195">
            <v>135137863.18177578</v>
          </cell>
        </row>
        <row r="196">
          <cell r="B196">
            <v>91478868.489775747</v>
          </cell>
          <cell r="D196">
            <v>113514064.53759468</v>
          </cell>
          <cell r="E196">
            <v>117709391.04030877</v>
          </cell>
          <cell r="F196">
            <v>87789110.72746259</v>
          </cell>
          <cell r="G196">
            <v>204992933.02737042</v>
          </cell>
          <cell r="I196">
            <v>205498501.76777136</v>
          </cell>
          <cell r="J196">
            <v>410491434.79514182</v>
          </cell>
        </row>
      </sheetData>
      <sheetData sheetId="9">
        <row r="6">
          <cell r="A6" t="str">
            <v xml:space="preserve">Consulta de primera vez por especialista en reumatologia </v>
          </cell>
          <cell r="B6">
            <v>890288</v>
          </cell>
          <cell r="C6" t="str">
            <v>prevencion secundaria</v>
          </cell>
          <cell r="D6" t="str">
            <v>Reumatologo</v>
          </cell>
          <cell r="E6">
            <v>60000</v>
          </cell>
          <cell r="F6">
            <v>304</v>
          </cell>
          <cell r="G6">
            <v>4.0000000000000001E-3</v>
          </cell>
          <cell r="H6">
            <v>4.0000000000000001E-3</v>
          </cell>
          <cell r="I6">
            <v>1</v>
          </cell>
          <cell r="J6">
            <v>1.216</v>
          </cell>
          <cell r="K6">
            <v>30</v>
          </cell>
          <cell r="L6">
            <v>36480</v>
          </cell>
          <cell r="M6">
            <v>156</v>
          </cell>
          <cell r="N6">
            <v>4.0000000000000001E-3</v>
          </cell>
          <cell r="O6">
            <v>4.0000000000000001E-3</v>
          </cell>
          <cell r="P6">
            <v>1</v>
          </cell>
          <cell r="Q6">
            <v>0.624</v>
          </cell>
          <cell r="R6">
            <v>30</v>
          </cell>
          <cell r="S6">
            <v>18720</v>
          </cell>
          <cell r="T6" t="e">
            <v>#REF!</v>
          </cell>
          <cell r="U6" t="e">
            <v>#REF!</v>
          </cell>
          <cell r="V6" t="e">
            <v>#REF!</v>
          </cell>
          <cell r="W6" t="e">
            <v>#REF!</v>
          </cell>
        </row>
        <row r="7">
          <cell r="A7" t="str">
            <v xml:space="preserve">Consulta de primera vez por especialista en reumatologia pediatrica </v>
          </cell>
          <cell r="B7">
            <v>890289</v>
          </cell>
          <cell r="C7" t="str">
            <v>prevencion secundaria</v>
          </cell>
          <cell r="D7" t="str">
            <v>Reumatologo pediatra</v>
          </cell>
          <cell r="E7">
            <v>60000</v>
          </cell>
          <cell r="F7">
            <v>304</v>
          </cell>
          <cell r="G7">
            <v>0</v>
          </cell>
          <cell r="H7">
            <v>0</v>
          </cell>
          <cell r="J7">
            <v>0</v>
          </cell>
          <cell r="K7">
            <v>30</v>
          </cell>
          <cell r="L7">
            <v>0</v>
          </cell>
          <cell r="M7">
            <v>156</v>
          </cell>
          <cell r="N7">
            <v>0</v>
          </cell>
          <cell r="O7">
            <v>0</v>
          </cell>
          <cell r="Q7">
            <v>0</v>
          </cell>
          <cell r="R7">
            <v>30</v>
          </cell>
          <cell r="S7">
            <v>0</v>
          </cell>
          <cell r="T7" t="e">
            <v>#REF!</v>
          </cell>
          <cell r="U7" t="e">
            <v>#REF!</v>
          </cell>
          <cell r="V7" t="e">
            <v>#REF!</v>
          </cell>
          <cell r="W7" t="e">
            <v>#REF!</v>
          </cell>
        </row>
        <row r="8">
          <cell r="A8" t="str">
            <v xml:space="preserve">Consulta de primera vez por enfermeria </v>
          </cell>
          <cell r="B8">
            <v>890205</v>
          </cell>
          <cell r="C8" t="str">
            <v>prevencion secundaria</v>
          </cell>
          <cell r="D8" t="str">
            <v>Enfermera</v>
          </cell>
          <cell r="E8">
            <v>257925</v>
          </cell>
          <cell r="F8">
            <v>304</v>
          </cell>
          <cell r="G8">
            <v>0.3</v>
          </cell>
          <cell r="H8">
            <v>0.3</v>
          </cell>
          <cell r="I8">
            <v>1</v>
          </cell>
          <cell r="J8">
            <v>91.2</v>
          </cell>
          <cell r="K8">
            <v>20</v>
          </cell>
          <cell r="L8">
            <v>7840920</v>
          </cell>
          <cell r="M8">
            <v>156</v>
          </cell>
          <cell r="N8">
            <v>0.3</v>
          </cell>
          <cell r="O8">
            <v>0.3</v>
          </cell>
          <cell r="P8">
            <v>1</v>
          </cell>
          <cell r="Q8">
            <v>46.8</v>
          </cell>
          <cell r="R8">
            <v>20</v>
          </cell>
          <cell r="S8">
            <v>4023630</v>
          </cell>
        </row>
        <row r="9">
          <cell r="A9" t="str">
            <v>Consulta de primera vez por medicina general</v>
          </cell>
          <cell r="B9">
            <v>890201</v>
          </cell>
          <cell r="C9" t="str">
            <v>prevencion secundaria</v>
          </cell>
          <cell r="D9" t="str">
            <v xml:space="preserve">Medico General </v>
          </cell>
          <cell r="E9">
            <v>257925</v>
          </cell>
          <cell r="F9">
            <v>304</v>
          </cell>
          <cell r="G9">
            <v>4.0000000000000001E-3</v>
          </cell>
          <cell r="H9">
            <v>4.0000000000000001E-3</v>
          </cell>
          <cell r="I9">
            <v>1</v>
          </cell>
          <cell r="J9">
            <v>1.216</v>
          </cell>
          <cell r="K9">
            <v>20</v>
          </cell>
          <cell r="L9">
            <v>104545.60000000001</v>
          </cell>
          <cell r="M9">
            <v>156</v>
          </cell>
          <cell r="N9">
            <v>4.0000000000000001E-3</v>
          </cell>
          <cell r="O9">
            <v>4.0000000000000001E-3</v>
          </cell>
          <cell r="P9">
            <v>1</v>
          </cell>
          <cell r="Q9">
            <v>0.624</v>
          </cell>
          <cell r="R9">
            <v>20</v>
          </cell>
          <cell r="S9">
            <v>53648.4</v>
          </cell>
        </row>
        <row r="10">
          <cell r="A10" t="str">
            <v>Consulta de control o de seguimiento por medicina general</v>
          </cell>
          <cell r="B10">
            <v>890301</v>
          </cell>
          <cell r="C10" t="str">
            <v>prevencion secundaria</v>
          </cell>
          <cell r="D10" t="str">
            <v xml:space="preserve">Medico General </v>
          </cell>
          <cell r="E10">
            <v>257925</v>
          </cell>
          <cell r="F10">
            <v>304</v>
          </cell>
          <cell r="G10">
            <v>3</v>
          </cell>
          <cell r="H10">
            <v>1</v>
          </cell>
          <cell r="I10">
            <v>3</v>
          </cell>
          <cell r="J10">
            <v>912</v>
          </cell>
          <cell r="K10">
            <v>20</v>
          </cell>
          <cell r="L10">
            <v>78409200</v>
          </cell>
          <cell r="M10">
            <v>156</v>
          </cell>
          <cell r="N10">
            <v>3</v>
          </cell>
          <cell r="O10">
            <v>1</v>
          </cell>
          <cell r="P10">
            <v>3</v>
          </cell>
          <cell r="Q10">
            <v>468</v>
          </cell>
          <cell r="R10">
            <v>20</v>
          </cell>
          <cell r="S10">
            <v>40236300</v>
          </cell>
          <cell r="T10" t="e">
            <v>#REF!</v>
          </cell>
          <cell r="U10" t="e">
            <v>#REF!</v>
          </cell>
          <cell r="V10" t="e">
            <v>#REF!</v>
          </cell>
          <cell r="W10" t="e">
            <v>#REF!</v>
          </cell>
        </row>
        <row r="11">
          <cell r="A11" t="str">
            <v>Consulta de primera vez por nutricion y dietetica</v>
          </cell>
          <cell r="B11">
            <v>890206</v>
          </cell>
          <cell r="C11" t="str">
            <v>prevencion secundaria</v>
          </cell>
          <cell r="D11" t="str">
            <v>Nutricionista</v>
          </cell>
          <cell r="E11">
            <v>19351.810993759751</v>
          </cell>
          <cell r="F11">
            <v>304</v>
          </cell>
          <cell r="G11">
            <v>0.5</v>
          </cell>
          <cell r="H11">
            <v>0.5</v>
          </cell>
          <cell r="I11">
            <v>1</v>
          </cell>
          <cell r="J11">
            <v>152</v>
          </cell>
          <cell r="K11">
            <v>30</v>
          </cell>
          <cell r="L11">
            <v>1470737.6355257411</v>
          </cell>
          <cell r="M11">
            <v>156</v>
          </cell>
          <cell r="N11">
            <v>0.5</v>
          </cell>
          <cell r="O11">
            <v>0.5</v>
          </cell>
          <cell r="P11">
            <v>1</v>
          </cell>
          <cell r="Q11">
            <v>78</v>
          </cell>
          <cell r="R11">
            <v>30</v>
          </cell>
          <cell r="S11">
            <v>754720.62875663012</v>
          </cell>
        </row>
        <row r="12">
          <cell r="A12" t="str">
            <v>Consulta de control o de seguimiento por nutricion y dietetica</v>
          </cell>
          <cell r="B12">
            <v>890306</v>
          </cell>
          <cell r="C12" t="str">
            <v>prevencion secundaria</v>
          </cell>
          <cell r="D12" t="str">
            <v>Nutricionista</v>
          </cell>
          <cell r="E12">
            <v>19351.810993759751</v>
          </cell>
          <cell r="F12">
            <v>304</v>
          </cell>
          <cell r="G12">
            <v>0.5</v>
          </cell>
          <cell r="H12">
            <v>0.5</v>
          </cell>
          <cell r="I12">
            <v>1</v>
          </cell>
          <cell r="J12">
            <v>152</v>
          </cell>
          <cell r="K12">
            <v>30</v>
          </cell>
          <cell r="L12">
            <v>1470737.6355257411</v>
          </cell>
          <cell r="M12">
            <v>156</v>
          </cell>
          <cell r="N12">
            <v>0.5</v>
          </cell>
          <cell r="O12">
            <v>0.5</v>
          </cell>
          <cell r="P12">
            <v>1</v>
          </cell>
          <cell r="Q12">
            <v>78</v>
          </cell>
          <cell r="R12">
            <v>30</v>
          </cell>
          <cell r="S12">
            <v>754720.62875663012</v>
          </cell>
        </row>
        <row r="13">
          <cell r="A13" t="str">
            <v>Consulta integral de control o de seguimiento por equipo interdisciplinario medico general, qf,ps (EMA)</v>
          </cell>
          <cell r="B13">
            <v>890315</v>
          </cell>
          <cell r="C13" t="str">
            <v>prevencion secundaria</v>
          </cell>
          <cell r="D13" t="str">
            <v>Staff</v>
          </cell>
          <cell r="E13">
            <v>150000</v>
          </cell>
          <cell r="F13">
            <v>304</v>
          </cell>
          <cell r="G13">
            <v>0.05</v>
          </cell>
          <cell r="H13">
            <v>0.05</v>
          </cell>
          <cell r="I13">
            <v>1</v>
          </cell>
          <cell r="J13">
            <v>15.200000000000001</v>
          </cell>
          <cell r="K13">
            <v>40</v>
          </cell>
          <cell r="L13">
            <v>1520000</v>
          </cell>
          <cell r="M13">
            <v>156</v>
          </cell>
          <cell r="N13">
            <v>0.2</v>
          </cell>
          <cell r="O13">
            <v>0.2</v>
          </cell>
          <cell r="P13">
            <v>1</v>
          </cell>
          <cell r="Q13">
            <v>31.200000000000003</v>
          </cell>
          <cell r="R13">
            <v>40</v>
          </cell>
          <cell r="S13">
            <v>3120000</v>
          </cell>
          <cell r="T13" t="e">
            <v>#REF!</v>
          </cell>
          <cell r="U13" t="e">
            <v>#REF!</v>
          </cell>
          <cell r="V13" t="e">
            <v>#REF!</v>
          </cell>
          <cell r="W13" t="e">
            <v>#REF!</v>
          </cell>
        </row>
        <row r="14">
          <cell r="A14" t="str">
            <v>Consulta de control o de seguimiento por especialista en reumatologia</v>
          </cell>
          <cell r="B14">
            <v>890388</v>
          </cell>
          <cell r="C14" t="str">
            <v>prevencion secundaria</v>
          </cell>
          <cell r="D14" t="str">
            <v>Reumatologo</v>
          </cell>
          <cell r="E14">
            <v>60000</v>
          </cell>
          <cell r="F14">
            <v>304</v>
          </cell>
          <cell r="G14">
            <v>3</v>
          </cell>
          <cell r="H14">
            <v>1</v>
          </cell>
          <cell r="I14">
            <v>3</v>
          </cell>
          <cell r="J14">
            <v>912</v>
          </cell>
          <cell r="K14">
            <v>30</v>
          </cell>
          <cell r="L14">
            <v>27360000</v>
          </cell>
          <cell r="M14">
            <v>156</v>
          </cell>
          <cell r="N14">
            <v>3</v>
          </cell>
          <cell r="O14">
            <v>1</v>
          </cell>
          <cell r="P14">
            <v>3</v>
          </cell>
          <cell r="Q14">
            <v>468</v>
          </cell>
          <cell r="R14">
            <v>30</v>
          </cell>
          <cell r="S14">
            <v>14040000</v>
          </cell>
          <cell r="T14" t="e">
            <v>#REF!</v>
          </cell>
          <cell r="U14" t="e">
            <v>#REF!</v>
          </cell>
          <cell r="V14" t="e">
            <v>#REF!</v>
          </cell>
          <cell r="W14" t="e">
            <v>#REF!</v>
          </cell>
        </row>
        <row r="15">
          <cell r="A15" t="str">
            <v>Consulta de control o de seguimiento por especialista en reumatologia pediatrica</v>
          </cell>
          <cell r="B15">
            <v>890389</v>
          </cell>
          <cell r="C15" t="str">
            <v>prevencion secundaria</v>
          </cell>
          <cell r="D15" t="str">
            <v>Reumatologo pediatra</v>
          </cell>
          <cell r="E15">
            <v>60000</v>
          </cell>
          <cell r="F15">
            <v>304</v>
          </cell>
          <cell r="G15">
            <v>0.4</v>
          </cell>
          <cell r="H15">
            <v>0.1</v>
          </cell>
          <cell r="I15">
            <v>4</v>
          </cell>
          <cell r="J15">
            <v>121.60000000000001</v>
          </cell>
          <cell r="K15">
            <v>30</v>
          </cell>
          <cell r="L15">
            <v>3648000.0000000005</v>
          </cell>
          <cell r="M15">
            <v>156</v>
          </cell>
          <cell r="N15">
            <v>0.2</v>
          </cell>
          <cell r="O15">
            <v>0.05</v>
          </cell>
          <cell r="P15">
            <v>4</v>
          </cell>
          <cell r="Q15">
            <v>31.200000000000003</v>
          </cell>
          <cell r="R15">
            <v>30</v>
          </cell>
          <cell r="S15">
            <v>936000.00000000012</v>
          </cell>
          <cell r="T15" t="e">
            <v>#REF!</v>
          </cell>
          <cell r="U15" t="e">
            <v>#REF!</v>
          </cell>
          <cell r="V15" t="e">
            <v>#REF!</v>
          </cell>
          <cell r="W15" t="e">
            <v>#REF!</v>
          </cell>
        </row>
        <row r="16">
          <cell r="A16" t="str">
            <v>Educacion individual en salud por quimico farmaceutico</v>
          </cell>
          <cell r="B16">
            <v>990211</v>
          </cell>
          <cell r="C16" t="str">
            <v>prevencion secundaria</v>
          </cell>
          <cell r="D16" t="str">
            <v>Quimico farmaceutico</v>
          </cell>
          <cell r="E16">
            <v>20357.84710131228</v>
          </cell>
          <cell r="F16">
            <v>304</v>
          </cell>
          <cell r="G16">
            <v>3</v>
          </cell>
          <cell r="H16">
            <v>1</v>
          </cell>
          <cell r="I16">
            <v>3</v>
          </cell>
          <cell r="J16">
            <v>912</v>
          </cell>
          <cell r="K16">
            <v>20</v>
          </cell>
          <cell r="L16">
            <v>6188785.5187989334</v>
          </cell>
          <cell r="M16">
            <v>156</v>
          </cell>
          <cell r="N16">
            <v>3</v>
          </cell>
          <cell r="O16">
            <v>1</v>
          </cell>
          <cell r="P16">
            <v>3</v>
          </cell>
          <cell r="Q16">
            <v>468</v>
          </cell>
          <cell r="R16">
            <v>20</v>
          </cell>
          <cell r="S16">
            <v>3175824.1478047152</v>
          </cell>
          <cell r="T16" t="e">
            <v>#REF!</v>
          </cell>
          <cell r="U16" t="e">
            <v>#REF!</v>
          </cell>
          <cell r="V16" t="e">
            <v>#REF!</v>
          </cell>
          <cell r="W16" t="e">
            <v>#REF!</v>
          </cell>
        </row>
        <row r="17">
          <cell r="A17" t="str">
            <v>Inyeccion  o infiltracion de sustancia terapeutica dentro de bursa sod (infiltraciones-artrocentesis)</v>
          </cell>
          <cell r="B17">
            <v>839600</v>
          </cell>
          <cell r="C17" t="str">
            <v>prevencion secundaria</v>
          </cell>
          <cell r="D17" t="str">
            <v>Procedimeintos menores</v>
          </cell>
          <cell r="E17">
            <v>685000</v>
          </cell>
          <cell r="F17">
            <v>304</v>
          </cell>
          <cell r="G17">
            <v>0.05</v>
          </cell>
          <cell r="H17">
            <v>0.05</v>
          </cell>
          <cell r="I17">
            <v>1</v>
          </cell>
          <cell r="J17">
            <v>15.200000000000001</v>
          </cell>
          <cell r="K17">
            <v>30</v>
          </cell>
          <cell r="L17">
            <v>5206000</v>
          </cell>
          <cell r="M17">
            <v>156</v>
          </cell>
          <cell r="N17">
            <v>0.1</v>
          </cell>
          <cell r="O17">
            <v>0.1</v>
          </cell>
          <cell r="P17">
            <v>1</v>
          </cell>
          <cell r="Q17">
            <v>15.600000000000001</v>
          </cell>
          <cell r="R17">
            <v>30</v>
          </cell>
          <cell r="S17">
            <v>5343000.0000000009</v>
          </cell>
          <cell r="T17" t="e">
            <v>#REF!</v>
          </cell>
          <cell r="U17" t="e">
            <v>#REF!</v>
          </cell>
          <cell r="V17" t="e">
            <v>#REF!</v>
          </cell>
          <cell r="W17" t="e">
            <v>#REF!</v>
          </cell>
        </row>
        <row r="18">
          <cell r="A18" t="str">
            <v>Inyeccion o infiltracion de esteroide sod (terapia de rescate)</v>
          </cell>
          <cell r="B18">
            <v>992300</v>
          </cell>
          <cell r="C18" t="str">
            <v>prevencion terciaria</v>
          </cell>
          <cell r="D18" t="str">
            <v>Procedimeintos menores</v>
          </cell>
          <cell r="E18">
            <v>918526</v>
          </cell>
          <cell r="F18">
            <v>304</v>
          </cell>
          <cell r="G18">
            <v>0.1</v>
          </cell>
          <cell r="H18">
            <v>0.1</v>
          </cell>
          <cell r="I18">
            <v>1</v>
          </cell>
          <cell r="J18">
            <v>30.400000000000002</v>
          </cell>
          <cell r="K18">
            <v>60</v>
          </cell>
          <cell r="L18">
            <v>27923190.400000002</v>
          </cell>
          <cell r="M18">
            <v>156</v>
          </cell>
          <cell r="N18">
            <v>0.1</v>
          </cell>
          <cell r="O18">
            <v>0.1</v>
          </cell>
          <cell r="P18">
            <v>1</v>
          </cell>
          <cell r="Q18">
            <v>15.600000000000001</v>
          </cell>
          <cell r="R18">
            <v>60</v>
          </cell>
          <cell r="S18">
            <v>14329005.600000001</v>
          </cell>
          <cell r="T18" t="e">
            <v>#REF!</v>
          </cell>
          <cell r="U18" t="e">
            <v>#REF!</v>
          </cell>
          <cell r="V18" t="e">
            <v>#REF!</v>
          </cell>
          <cell r="W18" t="e">
            <v>#REF!</v>
          </cell>
        </row>
        <row r="19">
          <cell r="A19" t="str">
            <v>Inyeccion o infusion de otra sustancia terapeutica o profilactica (aplicación de medicamentos)</v>
          </cell>
          <cell r="B19">
            <v>992990</v>
          </cell>
          <cell r="C19" t="str">
            <v>prevencion secundaria</v>
          </cell>
          <cell r="D19" t="str">
            <v>Procedimeintos menores</v>
          </cell>
          <cell r="E19">
            <v>110000</v>
          </cell>
          <cell r="F19">
            <v>304</v>
          </cell>
          <cell r="G19">
            <v>0.60000000000000009</v>
          </cell>
          <cell r="H19">
            <v>0.05</v>
          </cell>
          <cell r="I19">
            <v>12</v>
          </cell>
          <cell r="J19">
            <v>182.40000000000003</v>
          </cell>
          <cell r="K19">
            <v>120</v>
          </cell>
          <cell r="L19">
            <v>40128000.000000007</v>
          </cell>
          <cell r="M19">
            <v>156</v>
          </cell>
          <cell r="N19">
            <v>1.2000000000000002</v>
          </cell>
          <cell r="O19">
            <v>0.1</v>
          </cell>
          <cell r="P19">
            <v>12</v>
          </cell>
          <cell r="Q19">
            <v>187.20000000000002</v>
          </cell>
          <cell r="R19">
            <v>120</v>
          </cell>
          <cell r="S19">
            <v>41184000.000000007</v>
          </cell>
          <cell r="T19" t="e">
            <v>#REF!</v>
          </cell>
          <cell r="U19" t="e">
            <v>#REF!</v>
          </cell>
          <cell r="V19" t="e">
            <v>#REF!</v>
          </cell>
          <cell r="W19" t="e">
            <v>#REF!</v>
          </cell>
        </row>
        <row r="20">
          <cell r="A20" t="str">
            <v>Biopsia abierta de glandula salival menor (con conducto salival)</v>
          </cell>
          <cell r="B20">
            <v>261002</v>
          </cell>
          <cell r="C20" t="str">
            <v>prevencion secundaria</v>
          </cell>
          <cell r="D20" t="str">
            <v>Procedimientos</v>
          </cell>
          <cell r="E20">
            <v>211500</v>
          </cell>
          <cell r="F20">
            <v>304</v>
          </cell>
          <cell r="G20">
            <v>0.1</v>
          </cell>
          <cell r="H20">
            <v>0.1</v>
          </cell>
          <cell r="I20">
            <v>1</v>
          </cell>
          <cell r="J20">
            <v>30.400000000000002</v>
          </cell>
          <cell r="K20">
            <v>120</v>
          </cell>
          <cell r="L20">
            <v>12859200</v>
          </cell>
          <cell r="M20">
            <v>156</v>
          </cell>
          <cell r="N20">
            <v>0.1</v>
          </cell>
          <cell r="O20">
            <v>0.1</v>
          </cell>
          <cell r="P20">
            <v>1</v>
          </cell>
          <cell r="Q20">
            <v>15.600000000000001</v>
          </cell>
          <cell r="R20">
            <v>120</v>
          </cell>
          <cell r="S20">
            <v>6598800.0000000009</v>
          </cell>
          <cell r="T20" t="e">
            <v>#REF!</v>
          </cell>
          <cell r="U20" t="e">
            <v>#REF!</v>
          </cell>
          <cell r="V20" t="e">
            <v>#REF!</v>
          </cell>
          <cell r="W20" t="e">
            <v>#REF!</v>
          </cell>
        </row>
        <row r="21">
          <cell r="A21" t="str">
            <v>Participacion en junta medica o equipo interdisciplinario por medicina especializada y caso paciente</v>
          </cell>
          <cell r="B21">
            <v>890502</v>
          </cell>
          <cell r="C21" t="str">
            <v>prevencion secundaria</v>
          </cell>
          <cell r="D21" t="str">
            <v>Junta médica</v>
          </cell>
          <cell r="E21">
            <v>300000</v>
          </cell>
          <cell r="F21">
            <v>304</v>
          </cell>
          <cell r="G21">
            <v>0.02</v>
          </cell>
          <cell r="H21">
            <v>0.02</v>
          </cell>
          <cell r="I21">
            <v>1</v>
          </cell>
          <cell r="J21">
            <v>6.08</v>
          </cell>
          <cell r="K21">
            <v>20</v>
          </cell>
          <cell r="L21">
            <v>608000</v>
          </cell>
          <cell r="M21">
            <v>156</v>
          </cell>
          <cell r="N21">
            <v>0.15</v>
          </cell>
          <cell r="O21">
            <v>0.15</v>
          </cell>
          <cell r="P21">
            <v>1</v>
          </cell>
          <cell r="Q21">
            <v>23.4</v>
          </cell>
          <cell r="R21">
            <v>20</v>
          </cell>
          <cell r="S21">
            <v>2340000</v>
          </cell>
          <cell r="T21" t="e">
            <v>#REF!</v>
          </cell>
          <cell r="U21" t="e">
            <v>#REF!</v>
          </cell>
          <cell r="V21" t="e">
            <v>#REF!</v>
          </cell>
          <cell r="W21" t="e">
            <v>#REF!</v>
          </cell>
        </row>
        <row r="22">
          <cell r="A22" t="str">
            <v>Consulta de primera vez por especialista en oftalmologia</v>
          </cell>
          <cell r="B22">
            <v>890276</v>
          </cell>
          <cell r="C22" t="str">
            <v>prevencion secundaria</v>
          </cell>
          <cell r="D22" t="str">
            <v>Oftalmologo</v>
          </cell>
          <cell r="E22">
            <v>205062.53101770161</v>
          </cell>
          <cell r="F22">
            <v>304</v>
          </cell>
          <cell r="G22">
            <v>4.0000000000000001E-3</v>
          </cell>
          <cell r="H22">
            <v>4.0000000000000001E-3</v>
          </cell>
          <cell r="I22">
            <v>1</v>
          </cell>
          <cell r="J22">
            <v>1.216</v>
          </cell>
          <cell r="K22">
            <v>60</v>
          </cell>
          <cell r="L22">
            <v>249356.03771752518</v>
          </cell>
          <cell r="M22">
            <v>156</v>
          </cell>
          <cell r="N22">
            <v>4.0000000000000001E-3</v>
          </cell>
          <cell r="O22">
            <v>4.0000000000000001E-3</v>
          </cell>
          <cell r="P22">
            <v>1</v>
          </cell>
          <cell r="Q22">
            <v>0.624</v>
          </cell>
          <cell r="R22">
            <v>60</v>
          </cell>
          <cell r="S22">
            <v>127959.01935504581</v>
          </cell>
          <cell r="T22" t="e">
            <v>#REF!</v>
          </cell>
          <cell r="U22" t="e">
            <v>#REF!</v>
          </cell>
          <cell r="V22" t="e">
            <v>#REF!</v>
          </cell>
          <cell r="W22" t="e">
            <v>#REF!</v>
          </cell>
        </row>
        <row r="23">
          <cell r="A23" t="str">
            <v>Consulta de control o de seguimiento por especialista en oftalmologia</v>
          </cell>
          <cell r="B23">
            <v>890376</v>
          </cell>
          <cell r="C23" t="str">
            <v>prevencion secundaria</v>
          </cell>
          <cell r="D23" t="str">
            <v>Oftalmologo</v>
          </cell>
          <cell r="E23">
            <v>205062.53101770161</v>
          </cell>
          <cell r="F23">
            <v>304</v>
          </cell>
          <cell r="G23">
            <v>0.3</v>
          </cell>
          <cell r="H23">
            <v>0.6</v>
          </cell>
          <cell r="I23">
            <v>0.5</v>
          </cell>
          <cell r="J23">
            <v>91.2</v>
          </cell>
          <cell r="K23">
            <v>30</v>
          </cell>
          <cell r="L23">
            <v>9350851.4144071937</v>
          </cell>
          <cell r="M23">
            <v>156</v>
          </cell>
          <cell r="N23">
            <v>0.5</v>
          </cell>
          <cell r="O23">
            <v>1</v>
          </cell>
          <cell r="P23">
            <v>0.5</v>
          </cell>
          <cell r="Q23">
            <v>78</v>
          </cell>
          <cell r="R23">
            <v>30</v>
          </cell>
          <cell r="S23">
            <v>7997438.7096903622</v>
          </cell>
          <cell r="T23">
            <v>154</v>
          </cell>
          <cell r="U23">
            <v>0</v>
          </cell>
          <cell r="V23">
            <v>12.833333333333334</v>
          </cell>
          <cell r="W23">
            <v>0</v>
          </cell>
        </row>
        <row r="24">
          <cell r="A24" t="str">
            <v>Consulta de primera vez por especialista en dermatologia</v>
          </cell>
          <cell r="B24">
            <v>890242</v>
          </cell>
          <cell r="C24" t="str">
            <v>prevencion secundaria</v>
          </cell>
          <cell r="D24" t="str">
            <v>Dermatologo</v>
          </cell>
          <cell r="E24">
            <v>120000</v>
          </cell>
          <cell r="F24">
            <v>304</v>
          </cell>
          <cell r="G24">
            <v>4.0000000000000001E-3</v>
          </cell>
          <cell r="H24">
            <v>4.0000000000000001E-3</v>
          </cell>
          <cell r="I24">
            <v>1</v>
          </cell>
          <cell r="J24">
            <v>1.216</v>
          </cell>
          <cell r="K24">
            <v>30</v>
          </cell>
          <cell r="L24">
            <v>72960</v>
          </cell>
          <cell r="M24">
            <v>156</v>
          </cell>
          <cell r="N24">
            <v>4.0000000000000001E-3</v>
          </cell>
          <cell r="O24">
            <v>4.0000000000000001E-3</v>
          </cell>
          <cell r="P24">
            <v>1</v>
          </cell>
          <cell r="Q24">
            <v>0.624</v>
          </cell>
          <cell r="R24">
            <v>30</v>
          </cell>
          <cell r="S24">
            <v>37440</v>
          </cell>
        </row>
        <row r="25">
          <cell r="A25" t="str">
            <v>Consulta de control o de seguimiento por especialista en dermatologia</v>
          </cell>
          <cell r="B25">
            <v>890342</v>
          </cell>
          <cell r="C25" t="str">
            <v>prevencion secundaria</v>
          </cell>
          <cell r="D25" t="str">
            <v>Dermatologo</v>
          </cell>
          <cell r="E25">
            <v>120000</v>
          </cell>
          <cell r="F25">
            <v>304</v>
          </cell>
          <cell r="G25">
            <v>0.05</v>
          </cell>
          <cell r="H25">
            <v>0.05</v>
          </cell>
          <cell r="I25">
            <v>1</v>
          </cell>
          <cell r="J25">
            <v>15.200000000000001</v>
          </cell>
          <cell r="K25">
            <v>30</v>
          </cell>
          <cell r="L25">
            <v>912000.00000000012</v>
          </cell>
          <cell r="M25">
            <v>156</v>
          </cell>
          <cell r="N25">
            <v>0.1</v>
          </cell>
          <cell r="O25">
            <v>0.1</v>
          </cell>
          <cell r="P25">
            <v>1</v>
          </cell>
          <cell r="Q25">
            <v>15.600000000000001</v>
          </cell>
          <cell r="R25">
            <v>30</v>
          </cell>
          <cell r="S25">
            <v>936000.00000000012</v>
          </cell>
          <cell r="T25">
            <v>151</v>
          </cell>
          <cell r="U25">
            <v>0</v>
          </cell>
          <cell r="V25">
            <v>12.583333333333334</v>
          </cell>
          <cell r="W25">
            <v>0</v>
          </cell>
        </row>
        <row r="26">
          <cell r="A26" t="str">
            <v>Consulta de primera vez por especialista en ortopedia y traumatologia</v>
          </cell>
          <cell r="B26">
            <v>890280</v>
          </cell>
          <cell r="C26" t="str">
            <v>prevencion secundaria</v>
          </cell>
          <cell r="D26" t="str">
            <v>Ortopedista</v>
          </cell>
          <cell r="E26">
            <v>104493.91928569542</v>
          </cell>
          <cell r="F26">
            <v>304</v>
          </cell>
          <cell r="G26">
            <v>0.01</v>
          </cell>
          <cell r="H26">
            <v>0.01</v>
          </cell>
          <cell r="I26">
            <v>1</v>
          </cell>
          <cell r="J26">
            <v>3.04</v>
          </cell>
          <cell r="K26">
            <v>30</v>
          </cell>
          <cell r="L26">
            <v>158830.75731425703</v>
          </cell>
          <cell r="M26">
            <v>156</v>
          </cell>
          <cell r="N26">
            <v>0.03</v>
          </cell>
          <cell r="O26">
            <v>0.03</v>
          </cell>
          <cell r="P26">
            <v>1</v>
          </cell>
          <cell r="Q26">
            <v>4.68</v>
          </cell>
          <cell r="R26">
            <v>30</v>
          </cell>
          <cell r="S26">
            <v>244515.77112852727</v>
          </cell>
        </row>
        <row r="27">
          <cell r="A27" t="str">
            <v>Consulta de control o de seguimiento por especialista en ortopedia y traumatologia</v>
          </cell>
          <cell r="B27">
            <v>890380</v>
          </cell>
          <cell r="C27" t="str">
            <v>prevencion secundaria</v>
          </cell>
          <cell r="D27" t="str">
            <v>Ortopedista</v>
          </cell>
          <cell r="E27">
            <v>104493.91928569542</v>
          </cell>
          <cell r="F27">
            <v>304</v>
          </cell>
          <cell r="G27">
            <v>0.1</v>
          </cell>
          <cell r="H27">
            <v>0.2</v>
          </cell>
          <cell r="I27">
            <v>0.5</v>
          </cell>
          <cell r="J27">
            <v>30.400000000000002</v>
          </cell>
          <cell r="K27">
            <v>30</v>
          </cell>
          <cell r="L27">
            <v>1588307.5731425704</v>
          </cell>
          <cell r="M27">
            <v>156</v>
          </cell>
          <cell r="N27">
            <v>0.1</v>
          </cell>
          <cell r="O27">
            <v>0.2</v>
          </cell>
          <cell r="P27">
            <v>0.5</v>
          </cell>
          <cell r="Q27">
            <v>15.600000000000001</v>
          </cell>
          <cell r="R27">
            <v>30</v>
          </cell>
          <cell r="S27">
            <v>815052.57042842428</v>
          </cell>
          <cell r="T27" t="e">
            <v>#REF!</v>
          </cell>
          <cell r="U27" t="e">
            <v>#REF!</v>
          </cell>
          <cell r="V27" t="e">
            <v>#REF!</v>
          </cell>
          <cell r="W27" t="e">
            <v>#REF!</v>
          </cell>
        </row>
        <row r="28">
          <cell r="A28" t="str">
            <v>Consulta de primera vez por especialista en medicina fisica y rehabilitacion</v>
          </cell>
          <cell r="B28">
            <v>890264</v>
          </cell>
          <cell r="C28" t="str">
            <v>prevencion secundaria</v>
          </cell>
          <cell r="D28" t="str">
            <v>Medico Fisiatra</v>
          </cell>
          <cell r="E28">
            <v>78314.42955200687</v>
          </cell>
          <cell r="F28">
            <v>304</v>
          </cell>
          <cell r="G28">
            <v>0.01</v>
          </cell>
          <cell r="H28">
            <v>0.01</v>
          </cell>
          <cell r="I28">
            <v>1</v>
          </cell>
          <cell r="J28">
            <v>3.04</v>
          </cell>
          <cell r="K28">
            <v>40</v>
          </cell>
          <cell r="L28">
            <v>158717.24389206726</v>
          </cell>
          <cell r="M28">
            <v>156</v>
          </cell>
          <cell r="N28">
            <v>0.03</v>
          </cell>
          <cell r="O28">
            <v>0.03</v>
          </cell>
          <cell r="P28">
            <v>1</v>
          </cell>
          <cell r="Q28">
            <v>4.68</v>
          </cell>
          <cell r="R28">
            <v>40</v>
          </cell>
          <cell r="S28">
            <v>244341.02020226142</v>
          </cell>
        </row>
        <row r="29">
          <cell r="A29" t="str">
            <v>Consulta de control o de seguimiento por especialista en medicina fisica y rehabilitacion</v>
          </cell>
          <cell r="B29">
            <v>890364</v>
          </cell>
          <cell r="C29" t="str">
            <v>prevencion secundaria</v>
          </cell>
          <cell r="D29" t="str">
            <v>Medico Fisiatra</v>
          </cell>
          <cell r="E29">
            <v>78314.42955200687</v>
          </cell>
          <cell r="F29">
            <v>304</v>
          </cell>
          <cell r="G29">
            <v>0.15</v>
          </cell>
          <cell r="H29">
            <v>0.3</v>
          </cell>
          <cell r="I29">
            <v>0.5</v>
          </cell>
          <cell r="J29">
            <v>45.6</v>
          </cell>
          <cell r="K29">
            <v>30</v>
          </cell>
          <cell r="L29">
            <v>1785568.9937857566</v>
          </cell>
          <cell r="M29">
            <v>156</v>
          </cell>
          <cell r="N29">
            <v>0.1</v>
          </cell>
          <cell r="O29">
            <v>0.2</v>
          </cell>
          <cell r="P29">
            <v>0.5</v>
          </cell>
          <cell r="Q29">
            <v>15.600000000000001</v>
          </cell>
          <cell r="R29">
            <v>30</v>
          </cell>
          <cell r="S29">
            <v>610852.55050565361</v>
          </cell>
          <cell r="T29" t="e">
            <v>#REF!</v>
          </cell>
          <cell r="U29" t="e">
            <v>#REF!</v>
          </cell>
          <cell r="V29" t="e">
            <v>#REF!</v>
          </cell>
          <cell r="W29" t="e">
            <v>#REF!</v>
          </cell>
        </row>
        <row r="30">
          <cell r="A30" t="str">
            <v>Terapia fisica integral</v>
          </cell>
          <cell r="B30">
            <v>931001</v>
          </cell>
          <cell r="C30" t="str">
            <v>prevencion secundaria y terciaria</v>
          </cell>
          <cell r="D30" t="str">
            <v>Terapeuta</v>
          </cell>
          <cell r="E30">
            <v>15998.625499747881</v>
          </cell>
          <cell r="F30">
            <v>304</v>
          </cell>
          <cell r="G30">
            <v>4.8000000000000007</v>
          </cell>
          <cell r="H30">
            <v>0.4</v>
          </cell>
          <cell r="I30">
            <v>12</v>
          </cell>
          <cell r="J30">
            <v>1459.2000000000003</v>
          </cell>
          <cell r="K30">
            <v>20</v>
          </cell>
          <cell r="L30">
            <v>7781731.4430773705</v>
          </cell>
          <cell r="M30">
            <v>156</v>
          </cell>
          <cell r="N30">
            <v>4.8000000000000007</v>
          </cell>
          <cell r="O30">
            <v>0.4</v>
          </cell>
          <cell r="P30">
            <v>12</v>
          </cell>
          <cell r="Q30">
            <v>748.80000000000007</v>
          </cell>
          <cell r="R30">
            <v>20</v>
          </cell>
          <cell r="S30">
            <v>3993256.9247370716</v>
          </cell>
        </row>
        <row r="31">
          <cell r="A31" t="str">
            <v>Terapia ocupacional integral</v>
          </cell>
          <cell r="B31">
            <v>938303</v>
          </cell>
          <cell r="C31" t="str">
            <v>prevencion terciaria</v>
          </cell>
          <cell r="D31" t="str">
            <v>Terapeuta</v>
          </cell>
          <cell r="E31">
            <v>15998.625499747881</v>
          </cell>
          <cell r="F31">
            <v>304</v>
          </cell>
          <cell r="G31">
            <v>1.7999999999999998</v>
          </cell>
          <cell r="H31">
            <v>0.3</v>
          </cell>
          <cell r="I31">
            <v>6</v>
          </cell>
          <cell r="J31">
            <v>547.19999999999993</v>
          </cell>
          <cell r="K31">
            <v>20</v>
          </cell>
          <cell r="L31">
            <v>2918149.291154013</v>
          </cell>
          <cell r="M31">
            <v>156</v>
          </cell>
          <cell r="N31">
            <v>1.7999999999999998</v>
          </cell>
          <cell r="O31">
            <v>0.3</v>
          </cell>
          <cell r="P31">
            <v>6</v>
          </cell>
          <cell r="Q31">
            <v>280.79999999999995</v>
          </cell>
          <cell r="R31">
            <v>20</v>
          </cell>
          <cell r="S31">
            <v>1497471.3467764012</v>
          </cell>
        </row>
        <row r="32">
          <cell r="A32" t="str">
            <v>Consulta de control o de seguimiento por especialista en medicina interna</v>
          </cell>
          <cell r="B32">
            <v>890266</v>
          </cell>
          <cell r="C32" t="str">
            <v>prevencion secundaria</v>
          </cell>
          <cell r="D32" t="str">
            <v>Internista</v>
          </cell>
          <cell r="E32">
            <v>81079.626334876535</v>
          </cell>
          <cell r="F32">
            <v>304</v>
          </cell>
          <cell r="G32">
            <v>0.05</v>
          </cell>
          <cell r="H32">
            <v>0.05</v>
          </cell>
          <cell r="I32">
            <v>1</v>
          </cell>
          <cell r="J32">
            <v>15.200000000000001</v>
          </cell>
          <cell r="K32">
            <v>30</v>
          </cell>
          <cell r="L32">
            <v>616205.16014506167</v>
          </cell>
          <cell r="M32">
            <v>156</v>
          </cell>
          <cell r="N32">
            <v>0.15</v>
          </cell>
          <cell r="O32">
            <v>0.15</v>
          </cell>
          <cell r="P32">
            <v>1</v>
          </cell>
          <cell r="Q32">
            <v>23.4</v>
          </cell>
          <cell r="R32">
            <v>30</v>
          </cell>
          <cell r="S32">
            <v>948631.62811805541</v>
          </cell>
        </row>
        <row r="33">
          <cell r="A33" t="str">
            <v>Consulta de control o de seguimiento por especialista en medicina interna</v>
          </cell>
          <cell r="B33">
            <v>890366</v>
          </cell>
          <cell r="C33" t="str">
            <v>prevencion secundaria</v>
          </cell>
          <cell r="D33" t="str">
            <v>Internista</v>
          </cell>
          <cell r="E33">
            <v>81079.626334876535</v>
          </cell>
          <cell r="F33">
            <v>304</v>
          </cell>
          <cell r="G33">
            <v>0.2</v>
          </cell>
          <cell r="H33">
            <v>0.2</v>
          </cell>
          <cell r="I33">
            <v>1</v>
          </cell>
          <cell r="J33">
            <v>60.800000000000004</v>
          </cell>
          <cell r="K33">
            <v>30</v>
          </cell>
          <cell r="L33">
            <v>2464820.6405802467</v>
          </cell>
          <cell r="M33">
            <v>156</v>
          </cell>
          <cell r="N33">
            <v>0.2</v>
          </cell>
          <cell r="O33">
            <v>0.2</v>
          </cell>
          <cell r="P33">
            <v>1</v>
          </cell>
          <cell r="Q33">
            <v>31.200000000000003</v>
          </cell>
          <cell r="R33">
            <v>30</v>
          </cell>
          <cell r="S33">
            <v>1264842.170824074</v>
          </cell>
          <cell r="T33" t="e">
            <v>#REF!</v>
          </cell>
          <cell r="U33" t="e">
            <v>#REF!</v>
          </cell>
          <cell r="V33" t="e">
            <v>#REF!</v>
          </cell>
          <cell r="W33" t="e">
            <v>#REF!</v>
          </cell>
        </row>
        <row r="34">
          <cell r="A34" t="str">
            <v>COSTO TOTAL CONSULTAS</v>
          </cell>
          <cell r="G34">
            <v>0</v>
          </cell>
          <cell r="L34">
            <v>242831295.34506652</v>
          </cell>
          <cell r="N34">
            <v>0</v>
          </cell>
          <cell r="S34">
            <v>155626171.11708388</v>
          </cell>
          <cell r="T34">
            <v>490</v>
          </cell>
          <cell r="U34">
            <v>490</v>
          </cell>
          <cell r="V34">
            <v>490</v>
          </cell>
          <cell r="W34">
            <v>490</v>
          </cell>
        </row>
        <row r="35">
          <cell r="A35" t="str">
            <v>Radiografia de torax (p.a. O a.p. Y lateral, decubito lateral, oblicuas o lateral)</v>
          </cell>
          <cell r="B35">
            <v>871121</v>
          </cell>
          <cell r="C35" t="str">
            <v>prevencion secundaria</v>
          </cell>
          <cell r="D35" t="str">
            <v>Imágenes</v>
          </cell>
          <cell r="E35">
            <v>19675</v>
          </cell>
          <cell r="F35">
            <v>304</v>
          </cell>
          <cell r="G35">
            <v>0.05</v>
          </cell>
          <cell r="H35">
            <v>0.1</v>
          </cell>
          <cell r="I35">
            <v>0.5</v>
          </cell>
          <cell r="J35">
            <v>15.200000000000001</v>
          </cell>
          <cell r="L35">
            <v>299060</v>
          </cell>
          <cell r="M35">
            <v>156</v>
          </cell>
          <cell r="N35">
            <v>7.4999999999999997E-2</v>
          </cell>
          <cell r="O35">
            <v>0.15</v>
          </cell>
          <cell r="P35">
            <v>0.5</v>
          </cell>
          <cell r="Q35">
            <v>11.7</v>
          </cell>
          <cell r="S35">
            <v>230197.5</v>
          </cell>
          <cell r="T35" t="e">
            <v>#REF!</v>
          </cell>
          <cell r="U35" t="e">
            <v>#REF!</v>
          </cell>
          <cell r="V35" t="e">
            <v>#REF!</v>
          </cell>
          <cell r="W35" t="e">
            <v>#REF!</v>
          </cell>
        </row>
        <row r="36">
          <cell r="A36" t="str">
            <v>RADIOGRAFIA DE MANO</v>
          </cell>
          <cell r="B36">
            <v>873210</v>
          </cell>
          <cell r="C36" t="str">
            <v>prevencion secundaria</v>
          </cell>
          <cell r="D36" t="str">
            <v>Imágenes</v>
          </cell>
          <cell r="E36">
            <v>14030</v>
          </cell>
          <cell r="F36">
            <v>304</v>
          </cell>
          <cell r="G36">
            <v>0.02</v>
          </cell>
          <cell r="H36">
            <v>0.02</v>
          </cell>
          <cell r="I36">
            <v>1</v>
          </cell>
          <cell r="J36">
            <v>6.08</v>
          </cell>
          <cell r="L36">
            <v>85302.399999999994</v>
          </cell>
          <cell r="M36">
            <v>156</v>
          </cell>
          <cell r="N36">
            <v>0.05</v>
          </cell>
          <cell r="O36">
            <v>0.05</v>
          </cell>
          <cell r="P36">
            <v>1</v>
          </cell>
          <cell r="Q36">
            <v>7.8000000000000007</v>
          </cell>
          <cell r="S36">
            <v>109434.00000000001</v>
          </cell>
        </row>
        <row r="37">
          <cell r="A37" t="str">
            <v>Beta 2 glicoproteina i ig g semiautomatizado o automatizado</v>
          </cell>
          <cell r="B37">
            <v>906481</v>
          </cell>
          <cell r="C37" t="str">
            <v>prevencion secundaria</v>
          </cell>
          <cell r="D37" t="str">
            <v>Laboratorios</v>
          </cell>
          <cell r="E37">
            <v>38222</v>
          </cell>
          <cell r="F37">
            <v>304</v>
          </cell>
          <cell r="G37">
            <v>0.02</v>
          </cell>
          <cell r="H37">
            <v>0.02</v>
          </cell>
          <cell r="I37">
            <v>1</v>
          </cell>
          <cell r="J37">
            <v>6.08</v>
          </cell>
          <cell r="L37">
            <v>232389.76000000001</v>
          </cell>
          <cell r="M37">
            <v>156</v>
          </cell>
          <cell r="N37">
            <v>0.05</v>
          </cell>
          <cell r="O37">
            <v>0.05</v>
          </cell>
          <cell r="P37">
            <v>1</v>
          </cell>
          <cell r="Q37">
            <v>7.8000000000000007</v>
          </cell>
          <cell r="S37">
            <v>298131.60000000003</v>
          </cell>
          <cell r="T37" t="e">
            <v>#REF!</v>
          </cell>
          <cell r="U37" t="e">
            <v>#REF!</v>
          </cell>
          <cell r="V37" t="e">
            <v>#REF!</v>
          </cell>
          <cell r="W37" t="e">
            <v>#REF!</v>
          </cell>
        </row>
        <row r="38">
          <cell r="A38" t="str">
            <v>Beta 2 glicoproteina i ig m semiautomatizado o automatizado</v>
          </cell>
          <cell r="B38">
            <v>906482</v>
          </cell>
          <cell r="C38" t="str">
            <v>prevencion secundaria</v>
          </cell>
          <cell r="D38" t="str">
            <v>Laboratorios</v>
          </cell>
          <cell r="E38">
            <v>38222</v>
          </cell>
          <cell r="F38">
            <v>304</v>
          </cell>
          <cell r="G38">
            <v>0.02</v>
          </cell>
          <cell r="H38">
            <v>0.02</v>
          </cell>
          <cell r="I38">
            <v>1</v>
          </cell>
          <cell r="J38">
            <v>6.08</v>
          </cell>
          <cell r="L38">
            <v>232389.76000000001</v>
          </cell>
          <cell r="M38">
            <v>156</v>
          </cell>
          <cell r="N38">
            <v>0.05</v>
          </cell>
          <cell r="O38">
            <v>0.05</v>
          </cell>
          <cell r="P38">
            <v>1</v>
          </cell>
          <cell r="Q38">
            <v>7.8000000000000007</v>
          </cell>
          <cell r="S38">
            <v>298131.60000000003</v>
          </cell>
          <cell r="T38" t="e">
            <v>#REF!</v>
          </cell>
          <cell r="U38" t="e">
            <v>#REF!</v>
          </cell>
          <cell r="V38" t="e">
            <v>#REF!</v>
          </cell>
          <cell r="W38" t="e">
            <v>#REF!</v>
          </cell>
        </row>
        <row r="39">
          <cell r="A39" t="str">
            <v>Cardiolipina anticuerpos ig g semiautomatizado o automatizado</v>
          </cell>
          <cell r="B39">
            <v>906408</v>
          </cell>
          <cell r="C39" t="str">
            <v>prevencion secundaria</v>
          </cell>
          <cell r="D39" t="str">
            <v>Laboratorios</v>
          </cell>
          <cell r="E39">
            <v>15462</v>
          </cell>
          <cell r="F39">
            <v>304</v>
          </cell>
          <cell r="G39">
            <v>0.02</v>
          </cell>
          <cell r="H39">
            <v>0.02</v>
          </cell>
          <cell r="I39">
            <v>1</v>
          </cell>
          <cell r="J39">
            <v>6.08</v>
          </cell>
          <cell r="L39">
            <v>94008.960000000006</v>
          </cell>
          <cell r="M39">
            <v>156</v>
          </cell>
          <cell r="N39">
            <v>0.05</v>
          </cell>
          <cell r="O39">
            <v>0.05</v>
          </cell>
          <cell r="P39">
            <v>1</v>
          </cell>
          <cell r="Q39">
            <v>7.8000000000000007</v>
          </cell>
          <cell r="S39">
            <v>120603.6</v>
          </cell>
          <cell r="T39" t="e">
            <v>#REF!</v>
          </cell>
          <cell r="U39" t="e">
            <v>#REF!</v>
          </cell>
          <cell r="V39" t="e">
            <v>#REF!</v>
          </cell>
          <cell r="W39" t="e">
            <v>#REF!</v>
          </cell>
        </row>
        <row r="40">
          <cell r="A40" t="str">
            <v>Cardiolipina anticuerpos ig m semiautomatizado o automatizado</v>
          </cell>
          <cell r="B40">
            <v>906409</v>
          </cell>
          <cell r="C40" t="str">
            <v>prevencion secundaria</v>
          </cell>
          <cell r="D40" t="str">
            <v>Laboratorios</v>
          </cell>
          <cell r="E40">
            <v>15491</v>
          </cell>
          <cell r="F40">
            <v>304</v>
          </cell>
          <cell r="G40">
            <v>0.02</v>
          </cell>
          <cell r="H40">
            <v>0.02</v>
          </cell>
          <cell r="I40">
            <v>1</v>
          </cell>
          <cell r="J40">
            <v>6.08</v>
          </cell>
          <cell r="L40">
            <v>94185.279999999999</v>
          </cell>
          <cell r="M40">
            <v>156</v>
          </cell>
          <cell r="N40">
            <v>0.05</v>
          </cell>
          <cell r="O40">
            <v>0.05</v>
          </cell>
          <cell r="P40">
            <v>1</v>
          </cell>
          <cell r="Q40">
            <v>7.8000000000000007</v>
          </cell>
          <cell r="S40">
            <v>120829.80000000002</v>
          </cell>
          <cell r="T40" t="e">
            <v>#REF!</v>
          </cell>
          <cell r="U40" t="e">
            <v>#REF!</v>
          </cell>
          <cell r="V40" t="e">
            <v>#REF!</v>
          </cell>
          <cell r="W40" t="e">
            <v>#REF!</v>
          </cell>
        </row>
        <row r="41">
          <cell r="A41" t="str">
            <v>Prueba confirmatoria tiempo veneno de vibora de russell</v>
          </cell>
          <cell r="B41">
            <v>902005</v>
          </cell>
          <cell r="C41" t="str">
            <v>prevencion secundaria</v>
          </cell>
          <cell r="D41" t="str">
            <v>Laboratorios</v>
          </cell>
          <cell r="E41">
            <v>31790</v>
          </cell>
          <cell r="F41">
            <v>304</v>
          </cell>
          <cell r="G41">
            <v>0.01</v>
          </cell>
          <cell r="H41">
            <v>0.01</v>
          </cell>
          <cell r="I41">
            <v>1</v>
          </cell>
          <cell r="J41">
            <v>3.04</v>
          </cell>
          <cell r="L41">
            <v>96641.600000000006</v>
          </cell>
          <cell r="M41">
            <v>156</v>
          </cell>
          <cell r="N41">
            <v>0.02</v>
          </cell>
          <cell r="O41">
            <v>0.02</v>
          </cell>
          <cell r="P41">
            <v>1</v>
          </cell>
          <cell r="Q41">
            <v>3.12</v>
          </cell>
          <cell r="S41">
            <v>99184.8</v>
          </cell>
          <cell r="T41" t="e">
            <v>#REF!</v>
          </cell>
          <cell r="U41" t="e">
            <v>#REF!</v>
          </cell>
          <cell r="V41" t="e">
            <v>#REF!</v>
          </cell>
          <cell r="W41" t="e">
            <v>#REF!</v>
          </cell>
        </row>
        <row r="42">
          <cell r="A42" t="str">
            <v>Proteinas en orina de 24 horas</v>
          </cell>
          <cell r="B42">
            <v>903862</v>
          </cell>
          <cell r="C42" t="str">
            <v>prevencion secundaria</v>
          </cell>
          <cell r="D42" t="str">
            <v>Laboratorios</v>
          </cell>
          <cell r="E42">
            <v>4893</v>
          </cell>
          <cell r="F42">
            <v>304</v>
          </cell>
          <cell r="G42">
            <v>0.3</v>
          </cell>
          <cell r="H42">
            <v>0.15</v>
          </cell>
          <cell r="I42">
            <v>2</v>
          </cell>
          <cell r="J42">
            <v>91.2</v>
          </cell>
          <cell r="L42">
            <v>446241.60000000003</v>
          </cell>
          <cell r="M42">
            <v>156</v>
          </cell>
          <cell r="N42">
            <v>0.2</v>
          </cell>
          <cell r="O42">
            <v>0.1</v>
          </cell>
          <cell r="P42">
            <v>2</v>
          </cell>
          <cell r="Q42">
            <v>31.200000000000003</v>
          </cell>
          <cell r="S42">
            <v>152661.6</v>
          </cell>
          <cell r="T42" t="e">
            <v>#REF!</v>
          </cell>
          <cell r="U42" t="e">
            <v>#REF!</v>
          </cell>
          <cell r="V42" t="e">
            <v>#REF!</v>
          </cell>
          <cell r="W42" t="e">
            <v>#REF!</v>
          </cell>
        </row>
        <row r="43">
          <cell r="A43" t="str">
            <v>Adn cadena sencilla anticuerpos semiautomatizado o automatizado</v>
          </cell>
          <cell r="B43">
            <v>906404</v>
          </cell>
          <cell r="C43" t="str">
            <v>prevencion secundaria</v>
          </cell>
          <cell r="D43" t="str">
            <v>Laboratorios</v>
          </cell>
          <cell r="E43">
            <v>492887.32500000001</v>
          </cell>
          <cell r="F43">
            <v>304</v>
          </cell>
          <cell r="G43">
            <v>0.6</v>
          </cell>
          <cell r="H43">
            <v>0.3</v>
          </cell>
          <cell r="I43">
            <v>2</v>
          </cell>
          <cell r="J43">
            <v>182.4</v>
          </cell>
          <cell r="L43">
            <v>89902648.079999998</v>
          </cell>
          <cell r="M43">
            <v>156</v>
          </cell>
          <cell r="N43">
            <v>0.6</v>
          </cell>
          <cell r="O43">
            <v>0.3</v>
          </cell>
          <cell r="P43">
            <v>2</v>
          </cell>
          <cell r="Q43">
            <v>93.6</v>
          </cell>
          <cell r="S43">
            <v>46134253.619999997</v>
          </cell>
          <cell r="T43" t="e">
            <v>#REF!</v>
          </cell>
          <cell r="U43" t="e">
            <v>#REF!</v>
          </cell>
          <cell r="V43" t="e">
            <v>#REF!</v>
          </cell>
          <cell r="W43" t="e">
            <v>#REF!</v>
          </cell>
        </row>
        <row r="44">
          <cell r="A44" t="str">
            <v>Anticuerpos antinucleares semiautomatizado</v>
          </cell>
          <cell r="B44">
            <v>906442</v>
          </cell>
          <cell r="C44" t="str">
            <v>prevencion secundaria</v>
          </cell>
          <cell r="D44" t="str">
            <v>Laboratorios</v>
          </cell>
          <cell r="E44">
            <v>9164</v>
          </cell>
          <cell r="F44">
            <v>304</v>
          </cell>
          <cell r="G44">
            <v>0.05</v>
          </cell>
          <cell r="H44">
            <v>0.05</v>
          </cell>
          <cell r="I44">
            <v>1</v>
          </cell>
          <cell r="J44">
            <v>15.200000000000001</v>
          </cell>
          <cell r="L44">
            <v>139292.80000000002</v>
          </cell>
          <cell r="M44">
            <v>156</v>
          </cell>
          <cell r="N44">
            <v>0.05</v>
          </cell>
          <cell r="O44">
            <v>0.05</v>
          </cell>
          <cell r="P44">
            <v>1</v>
          </cell>
          <cell r="Q44">
            <v>7.8000000000000007</v>
          </cell>
          <cell r="S44">
            <v>71479.200000000012</v>
          </cell>
          <cell r="T44" t="e">
            <v>#REF!</v>
          </cell>
          <cell r="U44" t="e">
            <v>#REF!</v>
          </cell>
          <cell r="V44" t="e">
            <v>#REF!</v>
          </cell>
          <cell r="W44" t="e">
            <v>#REF!</v>
          </cell>
        </row>
        <row r="45">
          <cell r="A45" t="str">
            <v>Anticuerpos nucleares extractables totales [ena] ss-a [ro] ss-b [la] rnp y sm semiautomatizado o automatizado</v>
          </cell>
          <cell r="B45">
            <v>906406</v>
          </cell>
          <cell r="C45" t="str">
            <v>prevencion secundaria</v>
          </cell>
          <cell r="D45" t="str">
            <v>Laboratorios</v>
          </cell>
          <cell r="E45">
            <v>43093</v>
          </cell>
          <cell r="F45">
            <v>304</v>
          </cell>
          <cell r="G45">
            <v>0.03</v>
          </cell>
          <cell r="H45">
            <v>0.03</v>
          </cell>
          <cell r="I45">
            <v>1</v>
          </cell>
          <cell r="J45">
            <v>9.1199999999999992</v>
          </cell>
          <cell r="L45">
            <v>393008.16</v>
          </cell>
          <cell r="M45">
            <v>156</v>
          </cell>
          <cell r="N45">
            <v>0.05</v>
          </cell>
          <cell r="O45">
            <v>0.05</v>
          </cell>
          <cell r="P45">
            <v>1</v>
          </cell>
          <cell r="Q45">
            <v>7.8000000000000007</v>
          </cell>
          <cell r="S45">
            <v>336125.4</v>
          </cell>
          <cell r="T45" t="e">
            <v>#REF!</v>
          </cell>
          <cell r="U45" t="e">
            <v>#REF!</v>
          </cell>
          <cell r="V45" t="e">
            <v>#REF!</v>
          </cell>
          <cell r="W45" t="e">
            <v>#REF!</v>
          </cell>
        </row>
        <row r="46">
          <cell r="A46" t="str">
            <v>Complemento serico c3 semiautomatizado</v>
          </cell>
          <cell r="B46">
            <v>906905</v>
          </cell>
          <cell r="C46" t="str">
            <v>prevencion secundaria</v>
          </cell>
          <cell r="D46" t="str">
            <v>Laboratorios</v>
          </cell>
          <cell r="E46">
            <v>12815</v>
          </cell>
          <cell r="F46">
            <v>304</v>
          </cell>
          <cell r="G46">
            <v>2.0999999999999996</v>
          </cell>
          <cell r="H46">
            <v>0.7</v>
          </cell>
          <cell r="I46">
            <v>3</v>
          </cell>
          <cell r="J46">
            <v>638.39999999999986</v>
          </cell>
          <cell r="L46">
            <v>8181095.9999999981</v>
          </cell>
          <cell r="M46">
            <v>156</v>
          </cell>
          <cell r="N46">
            <v>2.4000000000000004</v>
          </cell>
          <cell r="O46">
            <v>0.8</v>
          </cell>
          <cell r="P46">
            <v>3</v>
          </cell>
          <cell r="Q46">
            <v>374.40000000000003</v>
          </cell>
          <cell r="S46">
            <v>4797936</v>
          </cell>
          <cell r="T46" t="e">
            <v>#REF!</v>
          </cell>
          <cell r="U46" t="e">
            <v>#REF!</v>
          </cell>
          <cell r="V46" t="e">
            <v>#REF!</v>
          </cell>
          <cell r="W46" t="e">
            <v>#REF!</v>
          </cell>
        </row>
        <row r="47">
          <cell r="A47" t="str">
            <v>Complemento serico c4 semiautomatizado</v>
          </cell>
          <cell r="B47">
            <v>906907</v>
          </cell>
          <cell r="C47" t="str">
            <v>prevencion secundaria</v>
          </cell>
          <cell r="D47" t="str">
            <v>Laboratorios</v>
          </cell>
          <cell r="E47">
            <v>12815</v>
          </cell>
          <cell r="F47">
            <v>304</v>
          </cell>
          <cell r="G47">
            <v>2.0999999999999996</v>
          </cell>
          <cell r="H47">
            <v>0.7</v>
          </cell>
          <cell r="I47">
            <v>3</v>
          </cell>
          <cell r="J47">
            <v>638.39999999999986</v>
          </cell>
          <cell r="L47">
            <v>8181095.9999999981</v>
          </cell>
          <cell r="M47">
            <v>156</v>
          </cell>
          <cell r="N47">
            <v>2.4000000000000004</v>
          </cell>
          <cell r="O47">
            <v>0.8</v>
          </cell>
          <cell r="P47">
            <v>3</v>
          </cell>
          <cell r="Q47">
            <v>374.40000000000003</v>
          </cell>
          <cell r="S47">
            <v>4797936</v>
          </cell>
          <cell r="T47" t="e">
            <v>#REF!</v>
          </cell>
          <cell r="U47" t="e">
            <v>#REF!</v>
          </cell>
          <cell r="V47" t="e">
            <v>#REF!</v>
          </cell>
          <cell r="W47" t="e">
            <v>#REF!</v>
          </cell>
        </row>
        <row r="48">
          <cell r="A48" t="str">
            <v>Creatinina en suero u otros fluidos</v>
          </cell>
          <cell r="B48">
            <v>903895</v>
          </cell>
          <cell r="C48" t="str">
            <v>prevencion secundaria</v>
          </cell>
          <cell r="D48" t="str">
            <v>Laboratorios</v>
          </cell>
          <cell r="E48">
            <v>1485</v>
          </cell>
          <cell r="F48">
            <v>304</v>
          </cell>
          <cell r="G48">
            <v>4</v>
          </cell>
          <cell r="H48">
            <v>1</v>
          </cell>
          <cell r="I48">
            <v>4</v>
          </cell>
          <cell r="J48">
            <v>1216</v>
          </cell>
          <cell r="L48">
            <v>1805760</v>
          </cell>
          <cell r="M48">
            <v>156</v>
          </cell>
          <cell r="N48">
            <v>4</v>
          </cell>
          <cell r="O48">
            <v>1</v>
          </cell>
          <cell r="P48">
            <v>4</v>
          </cell>
          <cell r="Q48">
            <v>624</v>
          </cell>
          <cell r="S48">
            <v>926640</v>
          </cell>
          <cell r="T48" t="e">
            <v>#REF!</v>
          </cell>
          <cell r="U48" t="e">
            <v>#REF!</v>
          </cell>
          <cell r="V48" t="e">
            <v>#REF!</v>
          </cell>
          <cell r="W48" t="e">
            <v>#REF!</v>
          </cell>
        </row>
        <row r="49">
          <cell r="A49" t="str">
            <v>Eritrosedimentacion [velocidad sedimentacion globular - vsg] automatizada</v>
          </cell>
          <cell r="B49">
            <v>902205</v>
          </cell>
          <cell r="C49" t="str">
            <v>prevencion secundaria</v>
          </cell>
          <cell r="D49" t="str">
            <v>Laboratorios</v>
          </cell>
          <cell r="E49">
            <v>2340</v>
          </cell>
          <cell r="F49">
            <v>304</v>
          </cell>
          <cell r="G49">
            <v>4</v>
          </cell>
          <cell r="H49">
            <v>1</v>
          </cell>
          <cell r="I49">
            <v>4</v>
          </cell>
          <cell r="J49">
            <v>1216</v>
          </cell>
          <cell r="L49">
            <v>2845440</v>
          </cell>
          <cell r="M49">
            <v>156</v>
          </cell>
          <cell r="N49">
            <v>4</v>
          </cell>
          <cell r="O49">
            <v>1</v>
          </cell>
          <cell r="P49">
            <v>4</v>
          </cell>
          <cell r="Q49">
            <v>624</v>
          </cell>
          <cell r="S49">
            <v>1460160</v>
          </cell>
          <cell r="T49" t="e">
            <v>#REF!</v>
          </cell>
          <cell r="U49" t="e">
            <v>#REF!</v>
          </cell>
          <cell r="V49" t="e">
            <v>#REF!</v>
          </cell>
          <cell r="W49" t="e">
            <v>#REF!</v>
          </cell>
        </row>
        <row r="50">
          <cell r="A50" t="str">
            <v>Hemograma iv (hemoglobina hematocrito recuento de eritrocitos indices eritrocitarios leucograma recuento de plaquetas indices plaquetarios y morfologia electronica e histograma) automatizado</v>
          </cell>
          <cell r="B50">
            <v>902210</v>
          </cell>
          <cell r="C50" t="str">
            <v>prevencion secundaria</v>
          </cell>
          <cell r="D50" t="str">
            <v>Laboratorios</v>
          </cell>
          <cell r="E50">
            <v>4236</v>
          </cell>
          <cell r="F50">
            <v>304</v>
          </cell>
          <cell r="G50">
            <v>4</v>
          </cell>
          <cell r="H50">
            <v>1</v>
          </cell>
          <cell r="I50">
            <v>4</v>
          </cell>
          <cell r="J50">
            <v>1216</v>
          </cell>
          <cell r="L50">
            <v>5150976</v>
          </cell>
          <cell r="M50">
            <v>156</v>
          </cell>
          <cell r="N50">
            <v>4</v>
          </cell>
          <cell r="O50">
            <v>1</v>
          </cell>
          <cell r="P50">
            <v>4</v>
          </cell>
          <cell r="Q50">
            <v>624</v>
          </cell>
          <cell r="S50">
            <v>2643264</v>
          </cell>
          <cell r="T50" t="e">
            <v>#REF!</v>
          </cell>
          <cell r="U50" t="e">
            <v>#REF!</v>
          </cell>
          <cell r="V50" t="e">
            <v>#REF!</v>
          </cell>
          <cell r="W50" t="e">
            <v>#REF!</v>
          </cell>
        </row>
        <row r="51">
          <cell r="A51" t="str">
            <v>Proteina c reactiva manual o semiautomatizado</v>
          </cell>
          <cell r="B51">
            <v>906914</v>
          </cell>
          <cell r="C51" t="str">
            <v>prevencion secundaria</v>
          </cell>
          <cell r="D51" t="str">
            <v>Laboratorios</v>
          </cell>
          <cell r="E51">
            <v>2331</v>
          </cell>
          <cell r="F51">
            <v>304</v>
          </cell>
          <cell r="G51">
            <v>4</v>
          </cell>
          <cell r="H51">
            <v>1</v>
          </cell>
          <cell r="I51">
            <v>4</v>
          </cell>
          <cell r="J51">
            <v>1216</v>
          </cell>
          <cell r="L51">
            <v>2834496</v>
          </cell>
          <cell r="M51">
            <v>156</v>
          </cell>
          <cell r="N51">
            <v>4</v>
          </cell>
          <cell r="O51">
            <v>1</v>
          </cell>
          <cell r="P51">
            <v>4</v>
          </cell>
          <cell r="Q51">
            <v>624</v>
          </cell>
          <cell r="S51">
            <v>1454544</v>
          </cell>
          <cell r="T51" t="e">
            <v>#REF!</v>
          </cell>
          <cell r="U51" t="e">
            <v>#REF!</v>
          </cell>
          <cell r="V51" t="e">
            <v>#REF!</v>
          </cell>
          <cell r="W51" t="e">
            <v>#REF!</v>
          </cell>
        </row>
        <row r="52">
          <cell r="A52" t="str">
            <v>Transaminasa glutamico oxalacetica [aspartato amino transferasa]</v>
          </cell>
          <cell r="B52">
            <v>903867</v>
          </cell>
          <cell r="C52" t="str">
            <v>prevencion secundaria</v>
          </cell>
          <cell r="D52" t="str">
            <v>Laboratorios</v>
          </cell>
          <cell r="E52">
            <v>2174</v>
          </cell>
          <cell r="F52">
            <v>304</v>
          </cell>
          <cell r="G52">
            <v>3</v>
          </cell>
          <cell r="H52">
            <v>1</v>
          </cell>
          <cell r="I52">
            <v>3</v>
          </cell>
          <cell r="J52">
            <v>912</v>
          </cell>
          <cell r="L52">
            <v>1982688</v>
          </cell>
          <cell r="M52">
            <v>156</v>
          </cell>
          <cell r="N52">
            <v>3</v>
          </cell>
          <cell r="O52">
            <v>1</v>
          </cell>
          <cell r="P52">
            <v>3</v>
          </cell>
          <cell r="Q52">
            <v>468</v>
          </cell>
          <cell r="S52">
            <v>1017432</v>
          </cell>
          <cell r="T52" t="e">
            <v>#REF!</v>
          </cell>
          <cell r="U52" t="e">
            <v>#REF!</v>
          </cell>
          <cell r="V52" t="e">
            <v>#REF!</v>
          </cell>
          <cell r="W52" t="e">
            <v>#REF!</v>
          </cell>
        </row>
        <row r="53">
          <cell r="A53" t="str">
            <v>Transaminasa glutamico-piruvica [alanino amino transferasa]</v>
          </cell>
          <cell r="B53">
            <v>903866</v>
          </cell>
          <cell r="C53" t="str">
            <v>prevencion secundaria</v>
          </cell>
          <cell r="D53" t="str">
            <v>Laboratorios</v>
          </cell>
          <cell r="E53">
            <v>2174</v>
          </cell>
          <cell r="F53">
            <v>304</v>
          </cell>
          <cell r="G53">
            <v>3</v>
          </cell>
          <cell r="H53">
            <v>1</v>
          </cell>
          <cell r="I53">
            <v>3</v>
          </cell>
          <cell r="J53">
            <v>912</v>
          </cell>
          <cell r="L53">
            <v>1982688</v>
          </cell>
          <cell r="M53">
            <v>156</v>
          </cell>
          <cell r="N53">
            <v>3</v>
          </cell>
          <cell r="O53">
            <v>1</v>
          </cell>
          <cell r="P53">
            <v>3</v>
          </cell>
          <cell r="Q53">
            <v>468</v>
          </cell>
          <cell r="S53">
            <v>1017432</v>
          </cell>
          <cell r="T53" t="e">
            <v>#REF!</v>
          </cell>
          <cell r="U53" t="e">
            <v>#REF!</v>
          </cell>
          <cell r="V53" t="e">
            <v>#REF!</v>
          </cell>
          <cell r="W53" t="e">
            <v>#REF!</v>
          </cell>
        </row>
        <row r="54">
          <cell r="A54" t="str">
            <v>Scl-70 anticuerpos semiautomatizado o automatizado</v>
          </cell>
          <cell r="B54">
            <v>906455</v>
          </cell>
          <cell r="C54" t="str">
            <v>prevencion secundaria</v>
          </cell>
          <cell r="D54" t="str">
            <v>Laboratorios</v>
          </cell>
          <cell r="E54">
            <v>28301</v>
          </cell>
          <cell r="F54">
            <v>304</v>
          </cell>
          <cell r="G54">
            <v>0.01</v>
          </cell>
          <cell r="H54">
            <v>0.01</v>
          </cell>
          <cell r="I54">
            <v>1</v>
          </cell>
          <cell r="J54">
            <v>3.04</v>
          </cell>
          <cell r="L54">
            <v>86035.040000000008</v>
          </cell>
          <cell r="M54">
            <v>156</v>
          </cell>
          <cell r="N54">
            <v>0.03</v>
          </cell>
          <cell r="O54">
            <v>0.03</v>
          </cell>
          <cell r="P54">
            <v>1</v>
          </cell>
          <cell r="Q54">
            <v>4.68</v>
          </cell>
          <cell r="S54">
            <v>132448.68</v>
          </cell>
          <cell r="T54" t="e">
            <v>#REF!</v>
          </cell>
          <cell r="U54" t="e">
            <v>#REF!</v>
          </cell>
          <cell r="V54" t="e">
            <v>#REF!</v>
          </cell>
          <cell r="W54" t="e">
            <v>#REF!</v>
          </cell>
        </row>
        <row r="55">
          <cell r="A55" t="str">
            <v>Citrulina anticuerpos [anti peptido ciclico citrulinado] semiautomatizado o automatizado</v>
          </cell>
          <cell r="B55">
            <v>906466</v>
          </cell>
          <cell r="C55" t="str">
            <v>prevencion secundaria</v>
          </cell>
          <cell r="D55" t="str">
            <v>Laboratorios</v>
          </cell>
          <cell r="E55">
            <v>30596</v>
          </cell>
          <cell r="F55">
            <v>304</v>
          </cell>
          <cell r="G55">
            <v>0.02</v>
          </cell>
          <cell r="H55">
            <v>0.02</v>
          </cell>
          <cell r="I55">
            <v>1</v>
          </cell>
          <cell r="J55">
            <v>6.08</v>
          </cell>
          <cell r="L55">
            <v>186023.67999999999</v>
          </cell>
          <cell r="M55">
            <v>156</v>
          </cell>
          <cell r="N55">
            <v>0.05</v>
          </cell>
          <cell r="O55">
            <v>0.05</v>
          </cell>
          <cell r="P55">
            <v>1</v>
          </cell>
          <cell r="Q55">
            <v>7.8000000000000007</v>
          </cell>
          <cell r="S55">
            <v>238648.80000000002</v>
          </cell>
          <cell r="T55" t="e">
            <v>#REF!</v>
          </cell>
          <cell r="U55" t="e">
            <v>#REF!</v>
          </cell>
          <cell r="V55" t="e">
            <v>#REF!</v>
          </cell>
          <cell r="W55" t="e">
            <v>#REF!</v>
          </cell>
        </row>
        <row r="56">
          <cell r="A56" t="str">
            <v>Citoplasma de neutrofilos anticuerpos totales [c-anca o p-anca] manual o semiautomatizado</v>
          </cell>
          <cell r="B56">
            <v>906414</v>
          </cell>
          <cell r="C56" t="str">
            <v>prevencion secundaria</v>
          </cell>
          <cell r="D56" t="str">
            <v>Laboratorios</v>
          </cell>
          <cell r="E56">
            <v>26807</v>
          </cell>
          <cell r="F56">
            <v>304</v>
          </cell>
          <cell r="G56">
            <v>0.01</v>
          </cell>
          <cell r="H56">
            <v>0.01</v>
          </cell>
          <cell r="I56">
            <v>1</v>
          </cell>
          <cell r="J56">
            <v>3.04</v>
          </cell>
          <cell r="L56">
            <v>81493.279999999999</v>
          </cell>
          <cell r="M56">
            <v>156</v>
          </cell>
          <cell r="N56">
            <v>0.02</v>
          </cell>
          <cell r="O56">
            <v>0.02</v>
          </cell>
          <cell r="P56">
            <v>1</v>
          </cell>
          <cell r="Q56">
            <v>3.12</v>
          </cell>
          <cell r="S56">
            <v>83637.84</v>
          </cell>
          <cell r="T56" t="e">
            <v>#REF!</v>
          </cell>
          <cell r="U56" t="e">
            <v>#REF!</v>
          </cell>
          <cell r="V56" t="e">
            <v>#REF!</v>
          </cell>
          <cell r="W56" t="e">
            <v>#REF!</v>
          </cell>
        </row>
        <row r="57">
          <cell r="A57" t="str">
            <v>Musculo liso anticuerpos automatizado</v>
          </cell>
          <cell r="B57">
            <v>906436</v>
          </cell>
          <cell r="C57" t="str">
            <v>prevencion secundaria</v>
          </cell>
          <cell r="D57" t="str">
            <v>Laboratorios</v>
          </cell>
          <cell r="E57">
            <v>17672</v>
          </cell>
          <cell r="F57">
            <v>304</v>
          </cell>
          <cell r="G57">
            <v>0.1</v>
          </cell>
          <cell r="H57">
            <v>0.1</v>
          </cell>
          <cell r="I57">
            <v>1</v>
          </cell>
          <cell r="J57">
            <v>30.400000000000002</v>
          </cell>
          <cell r="L57">
            <v>537228.80000000005</v>
          </cell>
          <cell r="M57">
            <v>156</v>
          </cell>
          <cell r="N57">
            <v>0.1</v>
          </cell>
          <cell r="O57">
            <v>0.1</v>
          </cell>
          <cell r="P57">
            <v>1</v>
          </cell>
          <cell r="Q57">
            <v>15.600000000000001</v>
          </cell>
          <cell r="S57">
            <v>275683.20000000001</v>
          </cell>
          <cell r="T57" t="e">
            <v>#REF!</v>
          </cell>
          <cell r="U57" t="e">
            <v>#REF!</v>
          </cell>
          <cell r="V57" t="e">
            <v>#REF!</v>
          </cell>
          <cell r="W57" t="e">
            <v>#REF!</v>
          </cell>
        </row>
        <row r="58">
          <cell r="A58" t="str">
            <v>Tiroideos microsomales anticuerpos (tiroideos peroxidasa anticuerpos) automatizado</v>
          </cell>
          <cell r="B58">
            <v>906458</v>
          </cell>
          <cell r="C58" t="str">
            <v>prevencion secundaria</v>
          </cell>
          <cell r="D58" t="str">
            <v>Laboratorios</v>
          </cell>
          <cell r="E58">
            <v>15678</v>
          </cell>
          <cell r="F58">
            <v>304</v>
          </cell>
          <cell r="G58">
            <v>0.01</v>
          </cell>
          <cell r="H58">
            <v>0.01</v>
          </cell>
          <cell r="I58">
            <v>1</v>
          </cell>
          <cell r="J58">
            <v>3.04</v>
          </cell>
          <cell r="L58">
            <v>47661.120000000003</v>
          </cell>
          <cell r="M58">
            <v>156</v>
          </cell>
          <cell r="N58">
            <v>0.02</v>
          </cell>
          <cell r="O58">
            <v>0.02</v>
          </cell>
          <cell r="P58">
            <v>1</v>
          </cell>
          <cell r="Q58">
            <v>3.12</v>
          </cell>
          <cell r="S58">
            <v>48915.360000000001</v>
          </cell>
          <cell r="T58" t="e">
            <v>#REF!</v>
          </cell>
          <cell r="U58" t="e">
            <v>#REF!</v>
          </cell>
          <cell r="V58" t="e">
            <v>#REF!</v>
          </cell>
          <cell r="W58" t="e">
            <v>#REF!</v>
          </cell>
        </row>
        <row r="59">
          <cell r="A59" t="str">
            <v>Tiroideos tiroglobulinicos anticuerpos semiautomatizado</v>
          </cell>
          <cell r="B59">
            <v>906465</v>
          </cell>
          <cell r="C59" t="str">
            <v>prevencion secundaria</v>
          </cell>
          <cell r="D59" t="str">
            <v>Laboratorios</v>
          </cell>
          <cell r="E59">
            <v>17521</v>
          </cell>
          <cell r="F59">
            <v>304</v>
          </cell>
          <cell r="G59">
            <v>0.02</v>
          </cell>
          <cell r="H59">
            <v>0.02</v>
          </cell>
          <cell r="I59">
            <v>1</v>
          </cell>
          <cell r="J59">
            <v>6.08</v>
          </cell>
          <cell r="L59">
            <v>106527.68000000001</v>
          </cell>
          <cell r="M59">
            <v>156</v>
          </cell>
          <cell r="N59">
            <v>0.02</v>
          </cell>
          <cell r="O59">
            <v>0.02</v>
          </cell>
          <cell r="P59">
            <v>1</v>
          </cell>
          <cell r="Q59">
            <v>3.12</v>
          </cell>
          <cell r="S59">
            <v>54665.520000000004</v>
          </cell>
          <cell r="T59" t="e">
            <v>#REF!</v>
          </cell>
          <cell r="U59" t="e">
            <v>#REF!</v>
          </cell>
          <cell r="V59" t="e">
            <v>#REF!</v>
          </cell>
          <cell r="W59" t="e">
            <v>#REF!</v>
          </cell>
        </row>
        <row r="60">
          <cell r="A60" t="str">
            <v>Mieloperoxidasa anticuerpos semiautomatizado o automatizado</v>
          </cell>
          <cell r="B60">
            <v>906485</v>
          </cell>
          <cell r="C60" t="str">
            <v>prevencion secundaria</v>
          </cell>
          <cell r="D60" t="str">
            <v>Laboratorios</v>
          </cell>
          <cell r="E60">
            <v>62953</v>
          </cell>
          <cell r="F60">
            <v>304</v>
          </cell>
          <cell r="G60">
            <v>0.02</v>
          </cell>
          <cell r="H60">
            <v>0.02</v>
          </cell>
          <cell r="I60">
            <v>1</v>
          </cell>
          <cell r="J60">
            <v>6.08</v>
          </cell>
          <cell r="L60">
            <v>382754.24</v>
          </cell>
          <cell r="M60">
            <v>156</v>
          </cell>
          <cell r="N60">
            <v>0.03</v>
          </cell>
          <cell r="O60">
            <v>0.03</v>
          </cell>
          <cell r="P60">
            <v>1</v>
          </cell>
          <cell r="Q60">
            <v>4.68</v>
          </cell>
          <cell r="S60">
            <v>294620.03999999998</v>
          </cell>
          <cell r="T60" t="e">
            <v>#REF!</v>
          </cell>
          <cell r="U60" t="e">
            <v>#REF!</v>
          </cell>
          <cell r="V60" t="e">
            <v>#REF!</v>
          </cell>
          <cell r="W60" t="e">
            <v>#REF!</v>
          </cell>
        </row>
        <row r="61">
          <cell r="A61" t="str">
            <v>Mitocondria anticuerpos automatizado</v>
          </cell>
          <cell r="B61">
            <v>906432</v>
          </cell>
          <cell r="C61" t="str">
            <v>prevencion secundaria</v>
          </cell>
          <cell r="D61" t="str">
            <v>Laboratorios</v>
          </cell>
          <cell r="E61">
            <v>7447</v>
          </cell>
          <cell r="F61">
            <v>304</v>
          </cell>
          <cell r="G61">
            <v>0.02</v>
          </cell>
          <cell r="H61">
            <v>0.02</v>
          </cell>
          <cell r="I61">
            <v>1</v>
          </cell>
          <cell r="J61">
            <v>6.08</v>
          </cell>
          <cell r="L61">
            <v>45277.760000000002</v>
          </cell>
          <cell r="M61">
            <v>156</v>
          </cell>
          <cell r="N61">
            <v>0.02</v>
          </cell>
          <cell r="O61">
            <v>0.02</v>
          </cell>
          <cell r="P61">
            <v>1</v>
          </cell>
          <cell r="Q61">
            <v>3.12</v>
          </cell>
          <cell r="S61">
            <v>23234.639999999999</v>
          </cell>
          <cell r="T61" t="e">
            <v>#REF!</v>
          </cell>
          <cell r="U61" t="e">
            <v>#REF!</v>
          </cell>
          <cell r="V61" t="e">
            <v>#REF!</v>
          </cell>
          <cell r="W61" t="e">
            <v>#REF!</v>
          </cell>
        </row>
        <row r="62">
          <cell r="A62" t="str">
            <v>Jo1 anticuerpos semiautomatizado o automatizado</v>
          </cell>
          <cell r="B62">
            <v>906429</v>
          </cell>
          <cell r="C62" t="str">
            <v>prevencion secundaria</v>
          </cell>
          <cell r="D62" t="str">
            <v>Laboratorios</v>
          </cell>
          <cell r="E62">
            <v>30259</v>
          </cell>
          <cell r="F62">
            <v>304</v>
          </cell>
          <cell r="G62">
            <v>0.01</v>
          </cell>
          <cell r="H62">
            <v>0.01</v>
          </cell>
          <cell r="I62">
            <v>1</v>
          </cell>
          <cell r="J62">
            <v>3.04</v>
          </cell>
          <cell r="L62">
            <v>91987.36</v>
          </cell>
          <cell r="M62">
            <v>156</v>
          </cell>
          <cell r="N62">
            <v>0.01</v>
          </cell>
          <cell r="O62">
            <v>0.01</v>
          </cell>
          <cell r="P62">
            <v>1</v>
          </cell>
          <cell r="Q62">
            <v>1.56</v>
          </cell>
          <cell r="S62">
            <v>47204.04</v>
          </cell>
          <cell r="T62" t="e">
            <v>#REF!</v>
          </cell>
          <cell r="U62" t="e">
            <v>#REF!</v>
          </cell>
          <cell r="V62" t="e">
            <v>#REF!</v>
          </cell>
          <cell r="W62" t="e">
            <v>#REF!</v>
          </cell>
        </row>
        <row r="63">
          <cell r="A63" t="str">
            <v>DNA n ANTICUERPOS SEMIAUTOMATIZADO O AUTOMATIZADO</v>
          </cell>
          <cell r="B63">
            <v>906417</v>
          </cell>
          <cell r="C63" t="str">
            <v>prevencion secundaria</v>
          </cell>
          <cell r="D63" t="str">
            <v>Laboratorios</v>
          </cell>
          <cell r="E63">
            <v>12760</v>
          </cell>
          <cell r="F63">
            <v>304</v>
          </cell>
          <cell r="G63">
            <v>0.01</v>
          </cell>
          <cell r="H63">
            <v>0.01</v>
          </cell>
          <cell r="I63">
            <v>1</v>
          </cell>
          <cell r="J63">
            <v>3.04</v>
          </cell>
          <cell r="L63">
            <v>38790.400000000001</v>
          </cell>
          <cell r="M63">
            <v>156</v>
          </cell>
          <cell r="N63">
            <v>0.02</v>
          </cell>
          <cell r="O63">
            <v>0.02</v>
          </cell>
          <cell r="P63">
            <v>1</v>
          </cell>
          <cell r="Q63">
            <v>3.12</v>
          </cell>
          <cell r="S63">
            <v>39811.200000000004</v>
          </cell>
          <cell r="T63" t="e">
            <v>#REF!</v>
          </cell>
          <cell r="U63" t="e">
            <v>#REF!</v>
          </cell>
          <cell r="V63" t="e">
            <v>#REF!</v>
          </cell>
          <cell r="W63" t="e">
            <v>#REF!</v>
          </cell>
        </row>
        <row r="64">
          <cell r="A64" t="str">
            <v>DNA n ANTICUERPOS MANUAL</v>
          </cell>
          <cell r="B64">
            <v>906418</v>
          </cell>
          <cell r="C64" t="str">
            <v>prevencion secundaria</v>
          </cell>
          <cell r="D64" t="str">
            <v>Laboratorios</v>
          </cell>
          <cell r="E64">
            <v>12760</v>
          </cell>
          <cell r="F64">
            <v>304</v>
          </cell>
          <cell r="G64">
            <v>0.01</v>
          </cell>
          <cell r="H64">
            <v>0.01</v>
          </cell>
          <cell r="I64">
            <v>1</v>
          </cell>
          <cell r="J64">
            <v>3.04</v>
          </cell>
          <cell r="L64">
            <v>38790.400000000001</v>
          </cell>
          <cell r="M64">
            <v>156</v>
          </cell>
          <cell r="N64">
            <v>0.02</v>
          </cell>
          <cell r="O64">
            <v>0.02</v>
          </cell>
          <cell r="P64">
            <v>1</v>
          </cell>
          <cell r="Q64">
            <v>3.12</v>
          </cell>
          <cell r="S64">
            <v>39811.200000000004</v>
          </cell>
          <cell r="T64" t="e">
            <v>#REF!</v>
          </cell>
          <cell r="U64" t="e">
            <v>#REF!</v>
          </cell>
          <cell r="V64" t="e">
            <v>#REF!</v>
          </cell>
          <cell r="W64" t="e">
            <v>#REF!</v>
          </cell>
        </row>
        <row r="65">
          <cell r="A65" t="str">
            <v>Proteinasa 3 anticuerpos semiautomatizado o automatizado</v>
          </cell>
          <cell r="B65">
            <v>906486</v>
          </cell>
          <cell r="C65" t="str">
            <v>prevencion secundaria</v>
          </cell>
          <cell r="D65" t="str">
            <v>Laboratorios</v>
          </cell>
          <cell r="E65">
            <v>47684</v>
          </cell>
          <cell r="F65">
            <v>304</v>
          </cell>
          <cell r="G65">
            <v>0.01</v>
          </cell>
          <cell r="H65">
            <v>0.01</v>
          </cell>
          <cell r="I65">
            <v>1</v>
          </cell>
          <cell r="J65">
            <v>3.04</v>
          </cell>
          <cell r="L65">
            <v>144959.36000000002</v>
          </cell>
          <cell r="M65">
            <v>156</v>
          </cell>
          <cell r="N65">
            <v>0.02</v>
          </cell>
          <cell r="O65">
            <v>0.02</v>
          </cell>
          <cell r="P65">
            <v>1</v>
          </cell>
          <cell r="Q65">
            <v>3.12</v>
          </cell>
          <cell r="S65">
            <v>148774.08000000002</v>
          </cell>
          <cell r="T65" t="e">
            <v>#REF!</v>
          </cell>
          <cell r="U65" t="e">
            <v>#REF!</v>
          </cell>
          <cell r="V65" t="e">
            <v>#REF!</v>
          </cell>
          <cell r="W65" t="e">
            <v>#REF!</v>
          </cell>
        </row>
        <row r="66">
          <cell r="A66" t="str">
            <v>Creatin quinasa total [ck-cpk]</v>
          </cell>
          <cell r="B66">
            <v>903821</v>
          </cell>
          <cell r="C66" t="str">
            <v>prevencion secundaria</v>
          </cell>
          <cell r="D66" t="str">
            <v>Laboratorios</v>
          </cell>
          <cell r="E66">
            <v>3578</v>
          </cell>
          <cell r="F66">
            <v>304</v>
          </cell>
          <cell r="G66">
            <v>0.1</v>
          </cell>
          <cell r="H66">
            <v>0.1</v>
          </cell>
          <cell r="I66">
            <v>1</v>
          </cell>
          <cell r="J66">
            <v>30.400000000000002</v>
          </cell>
          <cell r="L66">
            <v>108771.20000000001</v>
          </cell>
          <cell r="M66">
            <v>156</v>
          </cell>
          <cell r="N66">
            <v>0.1</v>
          </cell>
          <cell r="O66">
            <v>0.1</v>
          </cell>
          <cell r="P66">
            <v>1</v>
          </cell>
          <cell r="Q66">
            <v>15.600000000000001</v>
          </cell>
          <cell r="S66">
            <v>55816.800000000003</v>
          </cell>
          <cell r="T66" t="e">
            <v>#REF!</v>
          </cell>
          <cell r="U66" t="e">
            <v>#REF!</v>
          </cell>
          <cell r="V66" t="e">
            <v>#REF!</v>
          </cell>
          <cell r="W66" t="e">
            <v>#REF!</v>
          </cell>
        </row>
        <row r="67">
          <cell r="A67" t="str">
            <v>CREATININA DEPURACION</v>
          </cell>
          <cell r="B67">
            <v>903823</v>
          </cell>
          <cell r="C67" t="str">
            <v>prevencion secundaria</v>
          </cell>
          <cell r="D67" t="str">
            <v>Laboratorios</v>
          </cell>
          <cell r="E67">
            <v>3390</v>
          </cell>
          <cell r="F67">
            <v>304</v>
          </cell>
          <cell r="G67">
            <v>0.05</v>
          </cell>
          <cell r="H67">
            <v>0.05</v>
          </cell>
          <cell r="I67">
            <v>1</v>
          </cell>
          <cell r="J67">
            <v>15.200000000000001</v>
          </cell>
          <cell r="L67">
            <v>51528</v>
          </cell>
          <cell r="M67">
            <v>156</v>
          </cell>
          <cell r="N67">
            <v>0.05</v>
          </cell>
          <cell r="O67">
            <v>0.05</v>
          </cell>
          <cell r="P67">
            <v>1</v>
          </cell>
          <cell r="Q67">
            <v>7.8000000000000007</v>
          </cell>
          <cell r="S67">
            <v>26442.000000000004</v>
          </cell>
          <cell r="T67" t="e">
            <v>#REF!</v>
          </cell>
          <cell r="U67" t="e">
            <v>#REF!</v>
          </cell>
          <cell r="V67" t="e">
            <v>#REF!</v>
          </cell>
          <cell r="W67" t="e">
            <v>#REF!</v>
          </cell>
        </row>
        <row r="68">
          <cell r="A68" t="str">
            <v>Uroanalisis</v>
          </cell>
          <cell r="B68">
            <v>907106</v>
          </cell>
          <cell r="C68" t="str">
            <v>prevencion secundaria</v>
          </cell>
          <cell r="D68" t="str">
            <v>Laboratorios</v>
          </cell>
          <cell r="E68">
            <v>2895</v>
          </cell>
          <cell r="F68">
            <v>304</v>
          </cell>
          <cell r="G68">
            <v>3</v>
          </cell>
          <cell r="H68">
            <v>1</v>
          </cell>
          <cell r="I68">
            <v>3</v>
          </cell>
          <cell r="J68">
            <v>912</v>
          </cell>
          <cell r="L68">
            <v>2640240</v>
          </cell>
          <cell r="M68">
            <v>156</v>
          </cell>
          <cell r="N68">
            <v>3</v>
          </cell>
          <cell r="O68">
            <v>1</v>
          </cell>
          <cell r="P68">
            <v>3</v>
          </cell>
          <cell r="Q68">
            <v>468</v>
          </cell>
          <cell r="S68">
            <v>1354860</v>
          </cell>
          <cell r="T68" t="e">
            <v>#REF!</v>
          </cell>
          <cell r="U68" t="e">
            <v>#REF!</v>
          </cell>
          <cell r="V68" t="e">
            <v>#REF!</v>
          </cell>
          <cell r="W68" t="e">
            <v>#REF!</v>
          </cell>
        </row>
        <row r="69">
          <cell r="A69" t="str">
            <v xml:space="preserve">COSTO TOTAL PARACLINICOS </v>
          </cell>
          <cell r="F69">
            <v>10336</v>
          </cell>
          <cell r="G69">
            <v>522.05792682926835</v>
          </cell>
          <cell r="H69">
            <v>9.0792682926829276</v>
          </cell>
          <cell r="I69">
            <v>57.5</v>
          </cell>
          <cell r="J69">
            <v>9344.9600000000064</v>
          </cell>
          <cell r="K69">
            <v>0</v>
          </cell>
          <cell r="L69">
            <v>129567476.72000003</v>
          </cell>
          <cell r="M69">
            <v>5304</v>
          </cell>
          <cell r="N69">
            <v>517.5</v>
          </cell>
          <cell r="O69">
            <v>9</v>
          </cell>
          <cell r="P69">
            <v>57.5</v>
          </cell>
          <cell r="Q69">
            <v>4922.5800000000017</v>
          </cell>
          <cell r="R69">
            <v>0</v>
          </cell>
          <cell r="S69">
            <v>68950950.12000002</v>
          </cell>
          <cell r="T69" t="e">
            <v>#REF!</v>
          </cell>
          <cell r="U69" t="e">
            <v>#REF!</v>
          </cell>
          <cell r="V69" t="e">
            <v>#REF!</v>
          </cell>
          <cell r="W69" t="e">
            <v>#REF!</v>
          </cell>
        </row>
        <row r="70">
          <cell r="A70" t="str">
            <v>COMPLEMENTARIOS</v>
          </cell>
          <cell r="G70">
            <v>0</v>
          </cell>
          <cell r="H70">
            <v>0</v>
          </cell>
          <cell r="N70">
            <v>0</v>
          </cell>
          <cell r="O70">
            <v>0</v>
          </cell>
        </row>
        <row r="71">
          <cell r="A71" t="str">
            <v>Consulta de control o de seguimiento por especialista en psiquiatria</v>
          </cell>
          <cell r="B71">
            <v>890384</v>
          </cell>
          <cell r="C71" t="str">
            <v>prevencion secundaria y terciaria</v>
          </cell>
          <cell r="D71" t="str">
            <v>Psiquiatra</v>
          </cell>
          <cell r="E71">
            <v>70411.034485070253</v>
          </cell>
          <cell r="F71">
            <v>304</v>
          </cell>
          <cell r="G71">
            <v>0.5</v>
          </cell>
          <cell r="H71">
            <v>0.5</v>
          </cell>
          <cell r="I71">
            <v>1</v>
          </cell>
          <cell r="J71">
            <v>152</v>
          </cell>
          <cell r="K71">
            <v>30</v>
          </cell>
          <cell r="L71">
            <v>5351238.6208653394</v>
          </cell>
          <cell r="M71">
            <v>156</v>
          </cell>
          <cell r="N71">
            <v>0.5</v>
          </cell>
          <cell r="O71">
            <v>0.5</v>
          </cell>
          <cell r="P71">
            <v>1</v>
          </cell>
          <cell r="Q71">
            <v>78</v>
          </cell>
          <cell r="R71">
            <v>30</v>
          </cell>
          <cell r="S71">
            <v>2746030.3449177397</v>
          </cell>
          <cell r="T71" t="e">
            <v>#REF!</v>
          </cell>
          <cell r="U71" t="e">
            <v>#REF!</v>
          </cell>
          <cell r="V71" t="e">
            <v>#REF!</v>
          </cell>
          <cell r="W71" t="e">
            <v>#REF!</v>
          </cell>
        </row>
        <row r="72">
          <cell r="A72" t="str">
            <v>Consulta de primera vez por especialista en psiquiatria</v>
          </cell>
          <cell r="B72">
            <v>890284</v>
          </cell>
          <cell r="C72" t="str">
            <v>prevencion secundaria y terciaria</v>
          </cell>
          <cell r="D72" t="str">
            <v>Psiquiatra</v>
          </cell>
          <cell r="E72">
            <v>70411.034485070253</v>
          </cell>
          <cell r="F72">
            <v>304</v>
          </cell>
          <cell r="G72">
            <v>4.0000000000000001E-3</v>
          </cell>
          <cell r="H72">
            <v>4.0000000000000001E-3</v>
          </cell>
          <cell r="I72">
            <v>1</v>
          </cell>
          <cell r="J72">
            <v>1.216</v>
          </cell>
          <cell r="K72">
            <v>30</v>
          </cell>
          <cell r="L72">
            <v>42809.908966922711</v>
          </cell>
          <cell r="M72">
            <v>156</v>
          </cell>
          <cell r="N72">
            <v>4.0000000000000001E-3</v>
          </cell>
          <cell r="O72">
            <v>4.0000000000000001E-3</v>
          </cell>
          <cell r="P72">
            <v>1</v>
          </cell>
          <cell r="Q72">
            <v>0.624</v>
          </cell>
          <cell r="R72">
            <v>30</v>
          </cell>
          <cell r="S72">
            <v>21968.24275934192</v>
          </cell>
        </row>
        <row r="73">
          <cell r="A73" t="str">
            <v>Consulta de primera vez por psicologia</v>
          </cell>
          <cell r="B73">
            <v>890208</v>
          </cell>
          <cell r="C73" t="str">
            <v>prevencion secundaria y terciaria</v>
          </cell>
          <cell r="D73" t="str">
            <v>Psicologo</v>
          </cell>
          <cell r="E73">
            <v>19383.47382949257</v>
          </cell>
          <cell r="F73">
            <v>304</v>
          </cell>
          <cell r="G73">
            <v>4.0000000000000001E-3</v>
          </cell>
          <cell r="H73">
            <v>4.0000000000000001E-3</v>
          </cell>
          <cell r="I73">
            <v>1</v>
          </cell>
          <cell r="J73">
            <v>1.216</v>
          </cell>
          <cell r="K73">
            <v>30</v>
          </cell>
          <cell r="L73">
            <v>11785.152088331482</v>
          </cell>
          <cell r="M73">
            <v>156</v>
          </cell>
          <cell r="N73">
            <v>4.0000000000000001E-3</v>
          </cell>
          <cell r="O73">
            <v>4.0000000000000001E-3</v>
          </cell>
          <cell r="P73">
            <v>1</v>
          </cell>
          <cell r="Q73">
            <v>0.624</v>
          </cell>
          <cell r="R73">
            <v>30</v>
          </cell>
          <cell r="S73">
            <v>6047.6438348016818</v>
          </cell>
        </row>
        <row r="74">
          <cell r="A74" t="str">
            <v>Consulta de control o de seguimiento por psicologia</v>
          </cell>
          <cell r="B74">
            <v>890308</v>
          </cell>
          <cell r="C74" t="str">
            <v>prevencion secundaria y terciaria</v>
          </cell>
          <cell r="D74" t="str">
            <v>Psicologo</v>
          </cell>
          <cell r="E74">
            <v>19383.47382949257</v>
          </cell>
          <cell r="F74">
            <v>304</v>
          </cell>
          <cell r="G74">
            <v>1</v>
          </cell>
          <cell r="H74">
            <v>1</v>
          </cell>
          <cell r="I74">
            <v>1</v>
          </cell>
          <cell r="J74">
            <v>304</v>
          </cell>
          <cell r="K74">
            <v>30</v>
          </cell>
          <cell r="L74">
            <v>2946288.0220828708</v>
          </cell>
          <cell r="M74">
            <v>156</v>
          </cell>
          <cell r="N74">
            <v>1</v>
          </cell>
          <cell r="O74">
            <v>1</v>
          </cell>
          <cell r="P74">
            <v>1</v>
          </cell>
          <cell r="Q74">
            <v>156</v>
          </cell>
          <cell r="R74">
            <v>30</v>
          </cell>
          <cell r="S74">
            <v>1511910.9587004206</v>
          </cell>
          <cell r="T74" t="e">
            <v>#REF!</v>
          </cell>
          <cell r="U74" t="e">
            <v>#REF!</v>
          </cell>
          <cell r="V74" t="e">
            <v>#REF!</v>
          </cell>
          <cell r="W74" t="e">
            <v>#REF!</v>
          </cell>
        </row>
        <row r="75">
          <cell r="A75" t="str">
            <v xml:space="preserve">consulta de primera vez por trabajo social </v>
          </cell>
          <cell r="B75">
            <v>890209</v>
          </cell>
          <cell r="C75" t="str">
            <v>prevencion secundaria y terciaria</v>
          </cell>
          <cell r="D75" t="str">
            <v>Trabajador Social</v>
          </cell>
          <cell r="E75">
            <v>19251.073363279964</v>
          </cell>
          <cell r="F75">
            <v>304</v>
          </cell>
          <cell r="G75">
            <v>4.0000000000000001E-3</v>
          </cell>
          <cell r="H75">
            <v>4.0000000000000001E-3</v>
          </cell>
          <cell r="I75">
            <v>1</v>
          </cell>
          <cell r="J75">
            <v>1.216</v>
          </cell>
          <cell r="K75">
            <v>30</v>
          </cell>
          <cell r="L75">
            <v>11704.652604874218</v>
          </cell>
          <cell r="M75">
            <v>156</v>
          </cell>
          <cell r="N75">
            <v>4.0000000000000001E-3</v>
          </cell>
          <cell r="O75">
            <v>4.0000000000000001E-3</v>
          </cell>
          <cell r="P75">
            <v>1</v>
          </cell>
          <cell r="Q75">
            <v>0.624</v>
          </cell>
          <cell r="R75">
            <v>30</v>
          </cell>
          <cell r="S75">
            <v>6006.3348893433486</v>
          </cell>
        </row>
        <row r="76">
          <cell r="A76" t="str">
            <v xml:space="preserve">consulta de control o seguimiento por trabajo social </v>
          </cell>
          <cell r="B76">
            <v>890309</v>
          </cell>
          <cell r="C76" t="str">
            <v>prevencion secundaria y terciaria</v>
          </cell>
          <cell r="D76" t="str">
            <v>Trabajador Social</v>
          </cell>
          <cell r="E76">
            <v>19251.073363279964</v>
          </cell>
          <cell r="F76">
            <v>304</v>
          </cell>
          <cell r="G76">
            <v>0.2</v>
          </cell>
          <cell r="H76">
            <v>0.2</v>
          </cell>
          <cell r="I76">
            <v>1</v>
          </cell>
          <cell r="J76">
            <v>60.800000000000004</v>
          </cell>
          <cell r="K76">
            <v>30</v>
          </cell>
          <cell r="L76">
            <v>585232.63024371094</v>
          </cell>
          <cell r="M76">
            <v>156</v>
          </cell>
          <cell r="N76">
            <v>0.3</v>
          </cell>
          <cell r="O76">
            <v>0.3</v>
          </cell>
          <cell r="P76">
            <v>1</v>
          </cell>
          <cell r="Q76">
            <v>46.8</v>
          </cell>
          <cell r="R76">
            <v>30</v>
          </cell>
          <cell r="S76">
            <v>450475.11670075112</v>
          </cell>
        </row>
        <row r="77">
          <cell r="A77" t="str">
            <v>Consulta de control o de seguimiento por especialista en endocrinologia</v>
          </cell>
          <cell r="B77">
            <v>890344</v>
          </cell>
          <cell r="C77" t="str">
            <v>prevencion secundaria</v>
          </cell>
          <cell r="D77" t="str">
            <v>Endocrinologo</v>
          </cell>
          <cell r="E77">
            <v>150000</v>
          </cell>
          <cell r="F77">
            <v>304</v>
          </cell>
          <cell r="G77">
            <v>0.18292682926829268</v>
          </cell>
          <cell r="H77">
            <v>0.18292682926829268</v>
          </cell>
          <cell r="I77">
            <v>1</v>
          </cell>
          <cell r="J77">
            <v>55.609756097560975</v>
          </cell>
          <cell r="K77">
            <v>30</v>
          </cell>
          <cell r="L77">
            <v>4170731.7073170734</v>
          </cell>
          <cell r="M77">
            <v>156</v>
          </cell>
          <cell r="N77">
            <v>0.18346774193548387</v>
          </cell>
          <cell r="O77">
            <v>0.18346774193548387</v>
          </cell>
          <cell r="P77">
            <v>1</v>
          </cell>
          <cell r="Q77">
            <v>28.620967741935484</v>
          </cell>
          <cell r="R77">
            <v>30</v>
          </cell>
          <cell r="S77">
            <v>2146572.5806451612</v>
          </cell>
          <cell r="T77" t="e">
            <v>#REF!</v>
          </cell>
          <cell r="U77" t="e">
            <v>#REF!</v>
          </cell>
          <cell r="V77" t="e">
            <v>#REF!</v>
          </cell>
          <cell r="W77" t="e">
            <v>#REF!</v>
          </cell>
        </row>
        <row r="78">
          <cell r="A78" t="str">
            <v>Consulta de primera vez por especialista en dolor y cuidados paliativos</v>
          </cell>
          <cell r="B78">
            <v>890243</v>
          </cell>
          <cell r="C78" t="str">
            <v>prevencion terciaria</v>
          </cell>
          <cell r="D78" t="str">
            <v>Paliativista</v>
          </cell>
          <cell r="E78">
            <v>150000</v>
          </cell>
          <cell r="F78">
            <v>304</v>
          </cell>
          <cell r="G78">
            <v>5.0000000000000001E-3</v>
          </cell>
          <cell r="H78">
            <v>5.0000000000000001E-3</v>
          </cell>
          <cell r="I78">
            <v>1</v>
          </cell>
          <cell r="J78">
            <v>1.52</v>
          </cell>
          <cell r="K78">
            <v>30</v>
          </cell>
          <cell r="L78">
            <v>114000</v>
          </cell>
          <cell r="M78">
            <v>156</v>
          </cell>
          <cell r="N78">
            <v>0.03</v>
          </cell>
          <cell r="O78">
            <v>0.03</v>
          </cell>
          <cell r="P78">
            <v>1</v>
          </cell>
          <cell r="Q78">
            <v>4.68</v>
          </cell>
          <cell r="R78">
            <v>30</v>
          </cell>
          <cell r="S78">
            <v>351000</v>
          </cell>
        </row>
        <row r="79">
          <cell r="A79" t="str">
            <v>Consulta de control o de seguimiento por especialista en dolor y cuidados paliativos</v>
          </cell>
          <cell r="B79">
            <v>890343</v>
          </cell>
          <cell r="C79" t="str">
            <v>prevencion terciaria</v>
          </cell>
          <cell r="D79" t="str">
            <v>Paliativista</v>
          </cell>
          <cell r="E79">
            <v>150000</v>
          </cell>
          <cell r="F79">
            <v>304</v>
          </cell>
          <cell r="G79">
            <v>0.05</v>
          </cell>
          <cell r="H79">
            <v>0.05</v>
          </cell>
          <cell r="I79">
            <v>1</v>
          </cell>
          <cell r="J79">
            <v>15.200000000000001</v>
          </cell>
          <cell r="K79">
            <v>30</v>
          </cell>
          <cell r="L79">
            <v>1140000</v>
          </cell>
          <cell r="M79">
            <v>156</v>
          </cell>
          <cell r="N79">
            <v>0.05</v>
          </cell>
          <cell r="O79">
            <v>0.05</v>
          </cell>
          <cell r="P79">
            <v>1</v>
          </cell>
          <cell r="Q79">
            <v>7.8000000000000007</v>
          </cell>
          <cell r="R79">
            <v>30</v>
          </cell>
          <cell r="S79">
            <v>585000</v>
          </cell>
          <cell r="T79" t="e">
            <v>#REF!</v>
          </cell>
          <cell r="U79" t="e">
            <v>#REF!</v>
          </cell>
          <cell r="V79" t="e">
            <v>#REF!</v>
          </cell>
          <cell r="W79" t="e">
            <v>#REF!</v>
          </cell>
        </row>
        <row r="80">
          <cell r="A80" t="str">
            <v>Consulta de control o de seguimiento por especialista en hematologia</v>
          </cell>
          <cell r="B80">
            <v>890351</v>
          </cell>
          <cell r="C80" t="str">
            <v>prevencion secundaria</v>
          </cell>
          <cell r="D80" t="str">
            <v>Hematologo</v>
          </cell>
          <cell r="E80">
            <v>150000</v>
          </cell>
          <cell r="F80">
            <v>304</v>
          </cell>
          <cell r="G80">
            <v>0.05</v>
          </cell>
          <cell r="H80">
            <v>0.05</v>
          </cell>
          <cell r="I80">
            <v>1</v>
          </cell>
          <cell r="J80">
            <v>15.200000000000001</v>
          </cell>
          <cell r="K80">
            <v>30</v>
          </cell>
          <cell r="L80">
            <v>1140000</v>
          </cell>
          <cell r="M80">
            <v>156</v>
          </cell>
          <cell r="N80">
            <v>0.1</v>
          </cell>
          <cell r="O80">
            <v>0.1</v>
          </cell>
          <cell r="P80">
            <v>1</v>
          </cell>
          <cell r="Q80">
            <v>15.600000000000001</v>
          </cell>
          <cell r="R80">
            <v>30</v>
          </cell>
          <cell r="S80">
            <v>1170000</v>
          </cell>
          <cell r="T80" t="e">
            <v>#REF!</v>
          </cell>
          <cell r="U80" t="e">
            <v>#REF!</v>
          </cell>
          <cell r="V80" t="e">
            <v>#REF!</v>
          </cell>
          <cell r="W80" t="e">
            <v>#REF!</v>
          </cell>
        </row>
        <row r="81">
          <cell r="A81" t="str">
            <v>Consulta de control o de seguimiento por especialista en cirugia general</v>
          </cell>
          <cell r="B81">
            <v>890335</v>
          </cell>
          <cell r="C81" t="str">
            <v>prevencion secundaria</v>
          </cell>
          <cell r="D81" t="str">
            <v>Cirujano general</v>
          </cell>
          <cell r="E81">
            <v>100000</v>
          </cell>
          <cell r="F81">
            <v>304</v>
          </cell>
          <cell r="G81">
            <v>0.05</v>
          </cell>
          <cell r="H81">
            <v>0.05</v>
          </cell>
          <cell r="I81">
            <v>1</v>
          </cell>
          <cell r="J81">
            <v>15.200000000000001</v>
          </cell>
          <cell r="K81">
            <v>30</v>
          </cell>
          <cell r="L81">
            <v>760000</v>
          </cell>
          <cell r="M81">
            <v>156</v>
          </cell>
          <cell r="N81">
            <v>5.2419354838709679E-2</v>
          </cell>
          <cell r="O81">
            <v>5.2419354838709679E-2</v>
          </cell>
          <cell r="P81">
            <v>1</v>
          </cell>
          <cell r="Q81">
            <v>8.17741935483871</v>
          </cell>
          <cell r="R81">
            <v>30</v>
          </cell>
          <cell r="S81">
            <v>408870.96774193551</v>
          </cell>
          <cell r="T81" t="e">
            <v>#REF!</v>
          </cell>
          <cell r="U81" t="e">
            <v>#REF!</v>
          </cell>
          <cell r="V81" t="e">
            <v>#REF!</v>
          </cell>
          <cell r="W81" t="e">
            <v>#REF!</v>
          </cell>
        </row>
        <row r="82">
          <cell r="A82" t="str">
            <v>Consulta de control o de seguimiento por especialista en cardiologia</v>
          </cell>
          <cell r="B82">
            <v>890328</v>
          </cell>
          <cell r="C82" t="str">
            <v>prevencion secundaria</v>
          </cell>
          <cell r="D82" t="str">
            <v>Cardiologo</v>
          </cell>
          <cell r="E82">
            <v>131038.41738950636</v>
          </cell>
          <cell r="F82">
            <v>304</v>
          </cell>
          <cell r="G82">
            <v>0.2</v>
          </cell>
          <cell r="H82">
            <v>0.2</v>
          </cell>
          <cell r="I82">
            <v>1</v>
          </cell>
          <cell r="J82">
            <v>60.800000000000004</v>
          </cell>
          <cell r="K82">
            <v>30</v>
          </cell>
          <cell r="L82">
            <v>3983567.8886409937</v>
          </cell>
          <cell r="M82">
            <v>156</v>
          </cell>
          <cell r="N82">
            <v>0.15</v>
          </cell>
          <cell r="O82">
            <v>0.15</v>
          </cell>
          <cell r="P82">
            <v>1</v>
          </cell>
          <cell r="Q82">
            <v>23.4</v>
          </cell>
          <cell r="R82">
            <v>30</v>
          </cell>
          <cell r="S82">
            <v>1533149.4834572242</v>
          </cell>
          <cell r="T82" t="e">
            <v>#REF!</v>
          </cell>
          <cell r="U82" t="e">
            <v>#REF!</v>
          </cell>
          <cell r="V82" t="e">
            <v>#REF!</v>
          </cell>
          <cell r="W82" t="e">
            <v>#REF!</v>
          </cell>
        </row>
        <row r="83">
          <cell r="A83" t="str">
            <v>Consulta de control o de seguimiento por especialista en hepatologia</v>
          </cell>
          <cell r="B83">
            <v>890353</v>
          </cell>
          <cell r="C83" t="str">
            <v>prevencion secundaria</v>
          </cell>
          <cell r="D83" t="str">
            <v>Hepatologo</v>
          </cell>
          <cell r="E83">
            <v>150000</v>
          </cell>
          <cell r="F83">
            <v>304</v>
          </cell>
          <cell r="G83">
            <v>2.4390243902439025E-2</v>
          </cell>
          <cell r="H83">
            <v>2.4390243902439025E-2</v>
          </cell>
          <cell r="I83">
            <v>1</v>
          </cell>
          <cell r="J83">
            <v>7.4146341463414638</v>
          </cell>
          <cell r="K83">
            <v>30</v>
          </cell>
          <cell r="L83">
            <v>556097.56097560981</v>
          </cell>
          <cell r="M83">
            <v>156</v>
          </cell>
          <cell r="N83">
            <v>2.2177419354838711E-2</v>
          </cell>
          <cell r="O83">
            <v>2.2177419354838711E-2</v>
          </cell>
          <cell r="P83">
            <v>1</v>
          </cell>
          <cell r="Q83">
            <v>3.459677419354839</v>
          </cell>
          <cell r="R83">
            <v>30</v>
          </cell>
          <cell r="S83">
            <v>259475.80645161291</v>
          </cell>
          <cell r="T83" t="e">
            <v>#REF!</v>
          </cell>
          <cell r="U83" t="e">
            <v>#REF!</v>
          </cell>
          <cell r="V83" t="e">
            <v>#REF!</v>
          </cell>
          <cell r="W83" t="e">
            <v>#REF!</v>
          </cell>
        </row>
        <row r="84">
          <cell r="A84" t="str">
            <v>Consulta de control o de seguimiento por especialista en gastroenterologia</v>
          </cell>
          <cell r="B84">
            <v>890346</v>
          </cell>
          <cell r="C84" t="str">
            <v>prevencion secundaria</v>
          </cell>
          <cell r="D84" t="str">
            <v>Gastroenterologo</v>
          </cell>
          <cell r="E84">
            <v>150000</v>
          </cell>
          <cell r="F84">
            <v>304</v>
          </cell>
          <cell r="G84">
            <v>0.05</v>
          </cell>
          <cell r="H84">
            <v>0.05</v>
          </cell>
          <cell r="I84">
            <v>1</v>
          </cell>
          <cell r="J84">
            <v>15.200000000000001</v>
          </cell>
          <cell r="K84">
            <v>30</v>
          </cell>
          <cell r="L84">
            <v>1140000</v>
          </cell>
          <cell r="M84">
            <v>156</v>
          </cell>
          <cell r="N84">
            <v>0.05</v>
          </cell>
          <cell r="O84">
            <v>0.05</v>
          </cell>
          <cell r="P84">
            <v>1</v>
          </cell>
          <cell r="Q84">
            <v>7.8000000000000007</v>
          </cell>
          <cell r="R84">
            <v>30</v>
          </cell>
          <cell r="S84">
            <v>585000</v>
          </cell>
          <cell r="T84" t="e">
            <v>#REF!</v>
          </cell>
          <cell r="U84" t="e">
            <v>#REF!</v>
          </cell>
          <cell r="V84" t="e">
            <v>#REF!</v>
          </cell>
          <cell r="W84" t="e">
            <v>#REF!</v>
          </cell>
        </row>
        <row r="85">
          <cell r="A85" t="str">
            <v>COSTO TOTAL CONSULTAS</v>
          </cell>
          <cell r="F85">
            <v>4256</v>
          </cell>
          <cell r="G85">
            <v>24.756097560975611</v>
          </cell>
          <cell r="H85">
            <v>1.7682926829268293</v>
          </cell>
          <cell r="I85">
            <v>14</v>
          </cell>
          <cell r="J85">
            <v>706.59239024390251</v>
          </cell>
          <cell r="K85">
            <v>420</v>
          </cell>
          <cell r="L85">
            <v>21953456.143785726</v>
          </cell>
          <cell r="M85">
            <v>2184</v>
          </cell>
          <cell r="N85">
            <v>23.45564516129032</v>
          </cell>
          <cell r="O85">
            <v>1.6754032258064515</v>
          </cell>
          <cell r="P85">
            <v>14</v>
          </cell>
          <cell r="Q85">
            <v>382.21006451612902</v>
          </cell>
          <cell r="R85">
            <v>420</v>
          </cell>
          <cell r="S85">
            <v>11781507.480098333</v>
          </cell>
          <cell r="T85" t="e">
            <v>#REF!</v>
          </cell>
          <cell r="U85" t="e">
            <v>#REF!</v>
          </cell>
          <cell r="V85" t="e">
            <v>#REF!</v>
          </cell>
          <cell r="W85" t="e">
            <v>#REF!</v>
          </cell>
        </row>
        <row r="86">
          <cell r="A86" t="str">
            <v>Radiografia de columna dorsolumbar</v>
          </cell>
          <cell r="B86">
            <v>871030</v>
          </cell>
          <cell r="C86" t="str">
            <v>prevencion secundaria</v>
          </cell>
          <cell r="D86" t="str">
            <v>Imágenes</v>
          </cell>
          <cell r="E86">
            <v>23545</v>
          </cell>
          <cell r="F86">
            <v>304</v>
          </cell>
          <cell r="G86">
            <v>0.05</v>
          </cell>
          <cell r="H86">
            <v>0.05</v>
          </cell>
          <cell r="I86">
            <v>1</v>
          </cell>
          <cell r="J86">
            <v>15.200000000000001</v>
          </cell>
          <cell r="L86">
            <v>357884</v>
          </cell>
          <cell r="M86">
            <v>156</v>
          </cell>
          <cell r="N86">
            <v>0.1</v>
          </cell>
          <cell r="O86">
            <v>0.1</v>
          </cell>
          <cell r="P86">
            <v>1</v>
          </cell>
          <cell r="Q86">
            <v>15.600000000000001</v>
          </cell>
          <cell r="S86">
            <v>367302.00000000006</v>
          </cell>
          <cell r="T86" t="e">
            <v>#REF!</v>
          </cell>
          <cell r="U86" t="e">
            <v>#REF!</v>
          </cell>
          <cell r="V86" t="e">
            <v>#REF!</v>
          </cell>
          <cell r="W86" t="e">
            <v>#REF!</v>
          </cell>
        </row>
        <row r="87">
          <cell r="A87" t="str">
            <v>RADIOGRAFIA DE COLUMNA LUMBOSACRA</v>
          </cell>
          <cell r="B87">
            <v>871040</v>
          </cell>
          <cell r="C87" t="str">
            <v>prevencion secundaria</v>
          </cell>
          <cell r="D87" t="str">
            <v>Imágenes</v>
          </cell>
          <cell r="E87">
            <v>27945</v>
          </cell>
          <cell r="F87">
            <v>304</v>
          </cell>
          <cell r="G87">
            <v>0.02</v>
          </cell>
          <cell r="H87">
            <v>0.02</v>
          </cell>
          <cell r="I87">
            <v>1</v>
          </cell>
          <cell r="J87">
            <v>6.08</v>
          </cell>
          <cell r="L87">
            <v>169905.6</v>
          </cell>
          <cell r="M87">
            <v>156</v>
          </cell>
          <cell r="N87">
            <v>0.03</v>
          </cell>
          <cell r="O87">
            <v>0.03</v>
          </cell>
          <cell r="P87">
            <v>1</v>
          </cell>
          <cell r="Q87">
            <v>4.68</v>
          </cell>
          <cell r="S87">
            <v>130782.59999999999</v>
          </cell>
        </row>
        <row r="88">
          <cell r="A88" t="str">
            <v>Osteodensitometria por absorcion dual</v>
          </cell>
          <cell r="B88">
            <v>886012</v>
          </cell>
          <cell r="C88" t="str">
            <v>prevencion secundaria</v>
          </cell>
          <cell r="D88" t="str">
            <v>Imágenes</v>
          </cell>
          <cell r="E88">
            <v>58000</v>
          </cell>
          <cell r="F88">
            <v>304</v>
          </cell>
          <cell r="G88">
            <v>0.25</v>
          </cell>
          <cell r="H88">
            <v>0.5</v>
          </cell>
          <cell r="I88">
            <v>0.5</v>
          </cell>
          <cell r="J88">
            <v>76</v>
          </cell>
          <cell r="L88">
            <v>4408000</v>
          </cell>
          <cell r="M88">
            <v>156</v>
          </cell>
          <cell r="N88">
            <v>0.25</v>
          </cell>
          <cell r="O88">
            <v>0.5</v>
          </cell>
          <cell r="P88">
            <v>0.5</v>
          </cell>
          <cell r="Q88">
            <v>39</v>
          </cell>
          <cell r="S88">
            <v>2262000</v>
          </cell>
          <cell r="T88" t="e">
            <v>#REF!</v>
          </cell>
          <cell r="U88" t="e">
            <v>#REF!</v>
          </cell>
          <cell r="V88" t="e">
            <v>#REF!</v>
          </cell>
          <cell r="W88" t="e">
            <v>#REF!</v>
          </cell>
        </row>
        <row r="89">
          <cell r="A89" t="str">
            <v>Electromiografia en cada extremidad (uno o mas musculos)</v>
          </cell>
          <cell r="B89">
            <v>930860</v>
          </cell>
          <cell r="C89" t="str">
            <v>prevencion secundaria</v>
          </cell>
          <cell r="D89" t="str">
            <v>Imágenes</v>
          </cell>
          <cell r="E89">
            <v>64170</v>
          </cell>
          <cell r="F89">
            <v>304</v>
          </cell>
          <cell r="G89">
            <v>0.05</v>
          </cell>
          <cell r="H89">
            <v>0.05</v>
          </cell>
          <cell r="I89">
            <v>1</v>
          </cell>
          <cell r="J89">
            <v>15.200000000000001</v>
          </cell>
          <cell r="L89">
            <v>975384.00000000012</v>
          </cell>
          <cell r="M89">
            <v>156</v>
          </cell>
          <cell r="N89">
            <v>0.1</v>
          </cell>
          <cell r="O89">
            <v>0.1</v>
          </cell>
          <cell r="P89">
            <v>1</v>
          </cell>
          <cell r="Q89">
            <v>15.600000000000001</v>
          </cell>
          <cell r="S89">
            <v>1001052.0000000001</v>
          </cell>
          <cell r="T89" t="e">
            <v>#REF!</v>
          </cell>
          <cell r="U89" t="e">
            <v>#REF!</v>
          </cell>
          <cell r="V89" t="e">
            <v>#REF!</v>
          </cell>
          <cell r="W89" t="e">
            <v>#REF!</v>
          </cell>
        </row>
        <row r="90">
          <cell r="A90" t="str">
            <v>Ecocardiograma transtoracico</v>
          </cell>
          <cell r="B90">
            <v>881202</v>
          </cell>
          <cell r="C90" t="str">
            <v>prevencion secundaria</v>
          </cell>
          <cell r="D90" t="str">
            <v>Imágenes</v>
          </cell>
          <cell r="E90">
            <v>157605</v>
          </cell>
          <cell r="F90">
            <v>304</v>
          </cell>
          <cell r="G90">
            <v>0.05</v>
          </cell>
          <cell r="H90">
            <v>0.05</v>
          </cell>
          <cell r="I90">
            <v>1</v>
          </cell>
          <cell r="J90">
            <v>15.200000000000001</v>
          </cell>
          <cell r="L90">
            <v>2395596</v>
          </cell>
          <cell r="M90">
            <v>156</v>
          </cell>
          <cell r="N90">
            <v>0.15</v>
          </cell>
          <cell r="O90">
            <v>0.15</v>
          </cell>
          <cell r="P90">
            <v>1</v>
          </cell>
          <cell r="Q90">
            <v>23.4</v>
          </cell>
          <cell r="S90">
            <v>3687957</v>
          </cell>
          <cell r="T90" t="e">
            <v>#REF!</v>
          </cell>
          <cell r="U90" t="e">
            <v>#REF!</v>
          </cell>
          <cell r="V90" t="e">
            <v>#REF!</v>
          </cell>
          <cell r="W90" t="e">
            <v>#REF!</v>
          </cell>
        </row>
        <row r="91">
          <cell r="A91" t="str">
            <v>Tomografia computada de torax</v>
          </cell>
          <cell r="B91">
            <v>879301</v>
          </cell>
          <cell r="C91" t="str">
            <v>prevencion secundaria</v>
          </cell>
          <cell r="D91" t="str">
            <v>Imágenes</v>
          </cell>
          <cell r="E91">
            <v>96180</v>
          </cell>
          <cell r="F91">
            <v>304</v>
          </cell>
          <cell r="G91">
            <v>0.25</v>
          </cell>
          <cell r="H91">
            <v>0.25</v>
          </cell>
          <cell r="I91">
            <v>1</v>
          </cell>
          <cell r="J91">
            <v>76</v>
          </cell>
          <cell r="L91">
            <v>7309680</v>
          </cell>
          <cell r="M91">
            <v>156</v>
          </cell>
          <cell r="N91">
            <v>0.25</v>
          </cell>
          <cell r="O91">
            <v>0.25</v>
          </cell>
          <cell r="P91">
            <v>1</v>
          </cell>
          <cell r="Q91">
            <v>39</v>
          </cell>
          <cell r="S91">
            <v>3751020</v>
          </cell>
          <cell r="T91" t="e">
            <v>#REF!</v>
          </cell>
          <cell r="U91" t="e">
            <v>#REF!</v>
          </cell>
          <cell r="V91" t="e">
            <v>#REF!</v>
          </cell>
          <cell r="W91" t="e">
            <v>#REF!</v>
          </cell>
        </row>
        <row r="92">
          <cell r="A92" t="str">
            <v>Radiografia de rodilla (ap, lateral)</v>
          </cell>
          <cell r="B92">
            <v>873420</v>
          </cell>
          <cell r="C92" t="str">
            <v>prevencion secundaria</v>
          </cell>
          <cell r="D92" t="str">
            <v>Imágenes</v>
          </cell>
          <cell r="E92">
            <v>18180</v>
          </cell>
          <cell r="F92">
            <v>304</v>
          </cell>
          <cell r="G92">
            <v>0.01</v>
          </cell>
          <cell r="H92">
            <v>0.01</v>
          </cell>
          <cell r="I92">
            <v>1</v>
          </cell>
          <cell r="J92">
            <v>3.04</v>
          </cell>
          <cell r="L92">
            <v>55267.199999999997</v>
          </cell>
          <cell r="M92">
            <v>156</v>
          </cell>
          <cell r="N92">
            <v>0.01</v>
          </cell>
          <cell r="O92">
            <v>0.01</v>
          </cell>
          <cell r="P92">
            <v>1</v>
          </cell>
          <cell r="Q92">
            <v>1.56</v>
          </cell>
          <cell r="S92">
            <v>28360.799999999999</v>
          </cell>
          <cell r="T92" t="e">
            <v>#REF!</v>
          </cell>
          <cell r="U92" t="e">
            <v>#REF!</v>
          </cell>
          <cell r="V92" t="e">
            <v>#REF!</v>
          </cell>
          <cell r="W92" t="e">
            <v>#REF!</v>
          </cell>
        </row>
        <row r="93">
          <cell r="A93" t="str">
            <v>RADIOGRAFIA DE RODILLAS COMPARATIVAS POSICION VERTICAL (UNICAMENTE VISTA ANTEROPOSTERIOR)</v>
          </cell>
          <cell r="B93">
            <v>873422</v>
          </cell>
          <cell r="C93" t="str">
            <v>prevencion secundaria</v>
          </cell>
          <cell r="D93" t="str">
            <v>Imágenes</v>
          </cell>
          <cell r="E93">
            <v>8440</v>
          </cell>
          <cell r="F93">
            <v>304</v>
          </cell>
          <cell r="G93">
            <v>0.01</v>
          </cell>
          <cell r="H93">
            <v>0.01</v>
          </cell>
          <cell r="I93">
            <v>1</v>
          </cell>
          <cell r="J93">
            <v>3.04</v>
          </cell>
          <cell r="L93">
            <v>25657.599999999999</v>
          </cell>
          <cell r="M93">
            <v>156</v>
          </cell>
          <cell r="N93">
            <v>0.02</v>
          </cell>
          <cell r="O93">
            <v>0.02</v>
          </cell>
          <cell r="P93">
            <v>1</v>
          </cell>
          <cell r="Q93">
            <v>3.12</v>
          </cell>
          <cell r="S93">
            <v>26332.799999999999</v>
          </cell>
        </row>
        <row r="94">
          <cell r="A94" t="str">
            <v>Electrocardiograma de ritmo o de superficie sod</v>
          </cell>
          <cell r="B94">
            <v>895100</v>
          </cell>
          <cell r="C94" t="str">
            <v>prevencion secundaria</v>
          </cell>
          <cell r="D94" t="str">
            <v>Imágenes</v>
          </cell>
          <cell r="E94">
            <v>12985</v>
          </cell>
          <cell r="F94">
            <v>304</v>
          </cell>
          <cell r="G94">
            <v>1</v>
          </cell>
          <cell r="H94">
            <v>1</v>
          </cell>
          <cell r="I94">
            <v>1</v>
          </cell>
          <cell r="J94">
            <v>304</v>
          </cell>
          <cell r="L94">
            <v>3947440</v>
          </cell>
          <cell r="M94">
            <v>156</v>
          </cell>
          <cell r="N94">
            <v>1</v>
          </cell>
          <cell r="O94">
            <v>1</v>
          </cell>
          <cell r="P94">
            <v>1</v>
          </cell>
          <cell r="Q94">
            <v>156</v>
          </cell>
          <cell r="S94">
            <v>2025660</v>
          </cell>
          <cell r="T94" t="e">
            <v>#REF!</v>
          </cell>
          <cell r="U94" t="e">
            <v>#REF!</v>
          </cell>
          <cell r="V94" t="e">
            <v>#REF!</v>
          </cell>
          <cell r="W94" t="e">
            <v>#REF!</v>
          </cell>
        </row>
        <row r="95">
          <cell r="A95" t="str">
            <v>Ecografia de abdomen total (higado, pancreas, vesicula, vias biliares, riñones, bazo, grandes vasos, pelvis y flancos)</v>
          </cell>
          <cell r="B95">
            <v>881302</v>
          </cell>
          <cell r="C95" t="str">
            <v>prevencion secundaria</v>
          </cell>
          <cell r="D95" t="str">
            <v>Imágenes</v>
          </cell>
          <cell r="E95">
            <v>49085</v>
          </cell>
          <cell r="F95">
            <v>304</v>
          </cell>
          <cell r="G95">
            <v>0.02</v>
          </cell>
          <cell r="H95">
            <v>0.02</v>
          </cell>
          <cell r="I95">
            <v>1</v>
          </cell>
          <cell r="J95">
            <v>6.08</v>
          </cell>
          <cell r="L95">
            <v>298436.8</v>
          </cell>
          <cell r="M95">
            <v>156</v>
          </cell>
          <cell r="N95">
            <v>0.02</v>
          </cell>
          <cell r="O95">
            <v>0.02</v>
          </cell>
          <cell r="P95">
            <v>1</v>
          </cell>
          <cell r="Q95">
            <v>3.12</v>
          </cell>
          <cell r="S95">
            <v>153145.20000000001</v>
          </cell>
          <cell r="T95" t="e">
            <v>#REF!</v>
          </cell>
          <cell r="U95" t="e">
            <v>#REF!</v>
          </cell>
          <cell r="V95" t="e">
            <v>#REF!</v>
          </cell>
          <cell r="W95" t="e">
            <v>#REF!</v>
          </cell>
        </row>
        <row r="96">
          <cell r="A96" t="str">
            <v>ECOGRAFIA DE ABDOMEN SUPERIOR (HIGADO, PANCREAS, VIAS BILIARES, RIÑONES, BAZO Y GRANDES VASOS)</v>
          </cell>
          <cell r="B96">
            <v>881305</v>
          </cell>
          <cell r="C96" t="str">
            <v>prevencion secundaria</v>
          </cell>
          <cell r="D96" t="str">
            <v>Imágenes</v>
          </cell>
          <cell r="E96">
            <v>39000</v>
          </cell>
          <cell r="F96">
            <v>304</v>
          </cell>
          <cell r="G96">
            <v>0.02</v>
          </cell>
          <cell r="H96">
            <v>0.02</v>
          </cell>
          <cell r="I96">
            <v>1</v>
          </cell>
          <cell r="J96">
            <v>6.08</v>
          </cell>
          <cell r="L96">
            <v>237120</v>
          </cell>
          <cell r="M96">
            <v>156</v>
          </cell>
          <cell r="N96">
            <v>0.02</v>
          </cell>
          <cell r="O96">
            <v>0.02</v>
          </cell>
          <cell r="P96">
            <v>1</v>
          </cell>
          <cell r="Q96">
            <v>3.12</v>
          </cell>
          <cell r="S96">
            <v>121680</v>
          </cell>
          <cell r="T96" t="e">
            <v>#REF!</v>
          </cell>
          <cell r="U96" t="e">
            <v>#REF!</v>
          </cell>
          <cell r="V96" t="e">
            <v>#REF!</v>
          </cell>
          <cell r="W96" t="e">
            <v>#REF!</v>
          </cell>
        </row>
        <row r="97">
          <cell r="A97" t="str">
            <v>Radiografia de pie (ap, lateral y oblicua)</v>
          </cell>
          <cell r="B97">
            <v>873333</v>
          </cell>
          <cell r="C97" t="str">
            <v>prevencion secundaria</v>
          </cell>
          <cell r="D97" t="str">
            <v>Imágenes</v>
          </cell>
          <cell r="E97">
            <v>14030</v>
          </cell>
          <cell r="F97">
            <v>304</v>
          </cell>
          <cell r="G97">
            <v>0.01</v>
          </cell>
          <cell r="H97">
            <v>0.02</v>
          </cell>
          <cell r="I97">
            <v>0.5</v>
          </cell>
          <cell r="J97">
            <v>3.04</v>
          </cell>
          <cell r="L97">
            <v>42651.199999999997</v>
          </cell>
          <cell r="M97">
            <v>156</v>
          </cell>
          <cell r="N97">
            <v>0.01</v>
          </cell>
          <cell r="O97">
            <v>0.02</v>
          </cell>
          <cell r="P97">
            <v>0.5</v>
          </cell>
          <cell r="Q97">
            <v>1.56</v>
          </cell>
          <cell r="S97">
            <v>21886.799999999999</v>
          </cell>
          <cell r="T97" t="e">
            <v>#REF!</v>
          </cell>
          <cell r="U97" t="e">
            <v>#REF!</v>
          </cell>
          <cell r="V97" t="e">
            <v>#REF!</v>
          </cell>
          <cell r="W97" t="e">
            <v>#REF!</v>
          </cell>
        </row>
        <row r="98">
          <cell r="A98" t="str">
            <v>RADIOGRAFIA DE CADERA COMPARATIVA</v>
          </cell>
          <cell r="B98">
            <v>873412</v>
          </cell>
          <cell r="C98" t="str">
            <v>prevencion secundaria</v>
          </cell>
          <cell r="D98" t="str">
            <v>Imágenes</v>
          </cell>
          <cell r="E98">
            <v>8440</v>
          </cell>
          <cell r="F98">
            <v>304</v>
          </cell>
          <cell r="G98">
            <v>0.02</v>
          </cell>
          <cell r="H98">
            <v>0.02</v>
          </cell>
          <cell r="I98">
            <v>1</v>
          </cell>
          <cell r="J98">
            <v>6.08</v>
          </cell>
          <cell r="L98">
            <v>51315.199999999997</v>
          </cell>
          <cell r="M98">
            <v>156</v>
          </cell>
          <cell r="N98">
            <v>0.01</v>
          </cell>
          <cell r="O98">
            <v>0.01</v>
          </cell>
          <cell r="P98">
            <v>1</v>
          </cell>
          <cell r="Q98">
            <v>1.56</v>
          </cell>
          <cell r="S98">
            <v>13166.4</v>
          </cell>
          <cell r="T98" t="e">
            <v>#REF!</v>
          </cell>
          <cell r="U98" t="e">
            <v>#REF!</v>
          </cell>
          <cell r="V98" t="e">
            <v>#REF!</v>
          </cell>
          <cell r="W98" t="e">
            <v>#REF!</v>
          </cell>
        </row>
        <row r="99">
          <cell r="A99" t="str">
            <v>Ecografia doppler de vasos venosos de miembros inferiores</v>
          </cell>
          <cell r="B99">
            <v>882317</v>
          </cell>
          <cell r="C99" t="str">
            <v>prevencion secundaria</v>
          </cell>
          <cell r="D99" t="str">
            <v>Imágenes</v>
          </cell>
          <cell r="E99">
            <v>77855</v>
          </cell>
          <cell r="F99">
            <v>304</v>
          </cell>
          <cell r="G99">
            <v>0.02</v>
          </cell>
          <cell r="H99">
            <v>0.02</v>
          </cell>
          <cell r="I99">
            <v>1</v>
          </cell>
          <cell r="J99">
            <v>6.08</v>
          </cell>
          <cell r="L99">
            <v>473358.4</v>
          </cell>
          <cell r="M99">
            <v>156</v>
          </cell>
          <cell r="N99">
            <v>0.03</v>
          </cell>
          <cell r="O99">
            <v>0.03</v>
          </cell>
          <cell r="P99">
            <v>1</v>
          </cell>
          <cell r="Q99">
            <v>4.68</v>
          </cell>
          <cell r="S99">
            <v>364361.39999999997</v>
          </cell>
          <cell r="T99" t="e">
            <v>#REF!</v>
          </cell>
          <cell r="U99" t="e">
            <v>#REF!</v>
          </cell>
          <cell r="V99" t="e">
            <v>#REF!</v>
          </cell>
          <cell r="W99" t="e">
            <v>#REF!</v>
          </cell>
        </row>
        <row r="100">
          <cell r="A100" t="str">
            <v>Esofagogastroduodenoscopia [egd] con o sin biopsia</v>
          </cell>
          <cell r="B100">
            <v>441302</v>
          </cell>
          <cell r="C100" t="str">
            <v>prevencion secundaria</v>
          </cell>
          <cell r="D100" t="str">
            <v>Imágenes</v>
          </cell>
          <cell r="E100">
            <v>170905</v>
          </cell>
          <cell r="F100">
            <v>304</v>
          </cell>
          <cell r="G100">
            <v>0.05</v>
          </cell>
          <cell r="H100">
            <v>0.05</v>
          </cell>
          <cell r="I100">
            <v>1</v>
          </cell>
          <cell r="J100">
            <v>15.200000000000001</v>
          </cell>
          <cell r="L100">
            <v>2597756</v>
          </cell>
          <cell r="M100">
            <v>156</v>
          </cell>
          <cell r="N100">
            <v>0.05</v>
          </cell>
          <cell r="O100">
            <v>0.05</v>
          </cell>
          <cell r="P100">
            <v>1</v>
          </cell>
          <cell r="Q100">
            <v>7.8000000000000007</v>
          </cell>
          <cell r="S100">
            <v>1333059.0000000002</v>
          </cell>
          <cell r="T100" t="e">
            <v>#REF!</v>
          </cell>
          <cell r="U100" t="e">
            <v>#REF!</v>
          </cell>
          <cell r="V100" t="e">
            <v>#REF!</v>
          </cell>
          <cell r="W100" t="e">
            <v>#REF!</v>
          </cell>
        </row>
        <row r="101">
          <cell r="A101" t="str">
            <v>Radiografia de articulaciones sacroiliacas</v>
          </cell>
          <cell r="B101">
            <v>871091</v>
          </cell>
          <cell r="C101" t="str">
            <v>prevencion secundaria</v>
          </cell>
          <cell r="D101" t="str">
            <v>Imágenes</v>
          </cell>
          <cell r="E101">
            <v>17310</v>
          </cell>
          <cell r="F101">
            <v>304</v>
          </cell>
          <cell r="G101">
            <v>0.15</v>
          </cell>
          <cell r="H101">
            <v>0.15</v>
          </cell>
          <cell r="I101">
            <v>1</v>
          </cell>
          <cell r="J101">
            <v>45.6</v>
          </cell>
          <cell r="L101">
            <v>789336</v>
          </cell>
          <cell r="M101">
            <v>156</v>
          </cell>
          <cell r="N101">
            <v>0.15</v>
          </cell>
          <cell r="O101">
            <v>0.15</v>
          </cell>
          <cell r="P101">
            <v>1</v>
          </cell>
          <cell r="Q101">
            <v>23.4</v>
          </cell>
          <cell r="S101">
            <v>405054</v>
          </cell>
          <cell r="T101" t="e">
            <v>#REF!</v>
          </cell>
          <cell r="U101" t="e">
            <v>#REF!</v>
          </cell>
          <cell r="V101" t="e">
            <v>#REF!</v>
          </cell>
          <cell r="W101" t="e">
            <v>#REF!</v>
          </cell>
        </row>
        <row r="102">
          <cell r="A102" t="str">
            <v>Ecografia articular de hombro</v>
          </cell>
          <cell r="B102">
            <v>881610</v>
          </cell>
          <cell r="C102" t="str">
            <v>prevencion secundaria</v>
          </cell>
          <cell r="D102" t="str">
            <v>Imágenes</v>
          </cell>
          <cell r="E102">
            <v>26775</v>
          </cell>
          <cell r="F102">
            <v>304</v>
          </cell>
          <cell r="G102">
            <v>0.05</v>
          </cell>
          <cell r="H102">
            <v>0.05</v>
          </cell>
          <cell r="I102">
            <v>1</v>
          </cell>
          <cell r="J102">
            <v>15.200000000000001</v>
          </cell>
          <cell r="L102">
            <v>406980</v>
          </cell>
          <cell r="M102">
            <v>156</v>
          </cell>
          <cell r="N102">
            <v>0.05</v>
          </cell>
          <cell r="O102">
            <v>0.05</v>
          </cell>
          <cell r="P102">
            <v>1</v>
          </cell>
          <cell r="Q102">
            <v>7.8000000000000007</v>
          </cell>
          <cell r="S102">
            <v>208845.00000000003</v>
          </cell>
          <cell r="T102" t="e">
            <v>#REF!</v>
          </cell>
          <cell r="U102" t="e">
            <v>#REF!</v>
          </cell>
          <cell r="V102" t="e">
            <v>#REF!</v>
          </cell>
          <cell r="W102" t="e">
            <v>#REF!</v>
          </cell>
        </row>
        <row r="103">
          <cell r="A103" t="str">
            <v>Ecografia de vias urinarias (riñones, vejiga y prostata transabdominal)</v>
          </cell>
          <cell r="B103">
            <v>881332</v>
          </cell>
          <cell r="C103" t="str">
            <v>prevencion secundaria</v>
          </cell>
          <cell r="D103" t="str">
            <v>Imágenes</v>
          </cell>
          <cell r="E103">
            <v>28750</v>
          </cell>
          <cell r="F103">
            <v>304</v>
          </cell>
          <cell r="G103">
            <v>0.03</v>
          </cell>
          <cell r="H103">
            <v>0.03</v>
          </cell>
          <cell r="I103">
            <v>1</v>
          </cell>
          <cell r="J103">
            <v>9.1199999999999992</v>
          </cell>
          <cell r="L103">
            <v>262200</v>
          </cell>
          <cell r="M103">
            <v>156</v>
          </cell>
          <cell r="N103">
            <v>0.03</v>
          </cell>
          <cell r="O103">
            <v>0.03</v>
          </cell>
          <cell r="P103">
            <v>1</v>
          </cell>
          <cell r="Q103">
            <v>4.68</v>
          </cell>
          <cell r="S103">
            <v>134550</v>
          </cell>
          <cell r="T103" t="e">
            <v>#REF!</v>
          </cell>
          <cell r="U103" t="e">
            <v>#REF!</v>
          </cell>
          <cell r="V103" t="e">
            <v>#REF!</v>
          </cell>
          <cell r="W103" t="e">
            <v>#REF!</v>
          </cell>
        </row>
        <row r="104">
          <cell r="A104" t="str">
            <v>Colonoscopia total</v>
          </cell>
          <cell r="B104">
            <v>452301</v>
          </cell>
          <cell r="C104" t="str">
            <v>prevencion secundaria</v>
          </cell>
          <cell r="D104" t="str">
            <v>Imágenes</v>
          </cell>
          <cell r="E104">
            <v>300263</v>
          </cell>
          <cell r="F104">
            <v>304</v>
          </cell>
          <cell r="G104">
            <v>0.05</v>
          </cell>
          <cell r="H104">
            <v>0.05</v>
          </cell>
          <cell r="I104">
            <v>1</v>
          </cell>
          <cell r="J104">
            <v>15.200000000000001</v>
          </cell>
          <cell r="L104">
            <v>4563997.6000000006</v>
          </cell>
          <cell r="M104">
            <v>156</v>
          </cell>
          <cell r="N104">
            <v>0.05</v>
          </cell>
          <cell r="O104">
            <v>0.05</v>
          </cell>
          <cell r="P104">
            <v>1</v>
          </cell>
          <cell r="Q104">
            <v>7.8000000000000007</v>
          </cell>
          <cell r="S104">
            <v>2342051.4000000004</v>
          </cell>
          <cell r="T104" t="e">
            <v>#REF!</v>
          </cell>
          <cell r="U104" t="e">
            <v>#REF!</v>
          </cell>
          <cell r="V104" t="e">
            <v>#REF!</v>
          </cell>
          <cell r="W104" t="e">
            <v>#REF!</v>
          </cell>
        </row>
        <row r="105">
          <cell r="A105" t="str">
            <v>Ecografia de higado, pancreas, via biliar y vesicula</v>
          </cell>
          <cell r="B105">
            <v>881306</v>
          </cell>
          <cell r="C105" t="str">
            <v>prevencion secundaria</v>
          </cell>
          <cell r="D105" t="str">
            <v>Imágenes</v>
          </cell>
          <cell r="E105">
            <v>24545</v>
          </cell>
          <cell r="F105">
            <v>304</v>
          </cell>
          <cell r="G105">
            <v>0.05</v>
          </cell>
          <cell r="H105">
            <v>0.05</v>
          </cell>
          <cell r="I105">
            <v>1</v>
          </cell>
          <cell r="J105">
            <v>15.200000000000001</v>
          </cell>
          <cell r="L105">
            <v>373084</v>
          </cell>
          <cell r="M105">
            <v>156</v>
          </cell>
          <cell r="N105">
            <v>5.040322580645161E-2</v>
          </cell>
          <cell r="O105">
            <v>5.040322580645161E-2</v>
          </cell>
          <cell r="P105">
            <v>1</v>
          </cell>
          <cell r="Q105">
            <v>7.8629032258064511</v>
          </cell>
          <cell r="S105">
            <v>192994.95967741933</v>
          </cell>
          <cell r="T105" t="e">
            <v>#REF!</v>
          </cell>
          <cell r="U105" t="e">
            <v>#REF!</v>
          </cell>
          <cell r="V105" t="e">
            <v>#REF!</v>
          </cell>
          <cell r="W105" t="e">
            <v>#REF!</v>
          </cell>
        </row>
        <row r="106">
          <cell r="A106" t="str">
            <v>Ecografía doppler de vasos arteriales de miembros inferiores</v>
          </cell>
          <cell r="B106">
            <v>882308</v>
          </cell>
          <cell r="C106" t="str">
            <v>prevencion secundaria</v>
          </cell>
          <cell r="D106" t="str">
            <v>Imágenes</v>
          </cell>
          <cell r="E106">
            <v>89975</v>
          </cell>
          <cell r="F106">
            <v>304</v>
          </cell>
          <cell r="G106">
            <v>0.05</v>
          </cell>
          <cell r="H106">
            <v>0.05</v>
          </cell>
          <cell r="I106">
            <v>1</v>
          </cell>
          <cell r="J106">
            <v>15.200000000000001</v>
          </cell>
          <cell r="L106">
            <v>1367620</v>
          </cell>
          <cell r="M106">
            <v>156</v>
          </cell>
          <cell r="N106">
            <v>5.040322580645161E-2</v>
          </cell>
          <cell r="O106">
            <v>5.040322580645161E-2</v>
          </cell>
          <cell r="P106">
            <v>1</v>
          </cell>
          <cell r="Q106">
            <v>7.8629032258064511</v>
          </cell>
          <cell r="S106">
            <v>707464.7177419354</v>
          </cell>
          <cell r="T106" t="e">
            <v>#REF!</v>
          </cell>
          <cell r="U106" t="e">
            <v>#REF!</v>
          </cell>
          <cell r="V106" t="e">
            <v>#REF!</v>
          </cell>
          <cell r="W106" t="e">
            <v>#REF!</v>
          </cell>
        </row>
        <row r="107">
          <cell r="A107" t="str">
            <v>Ecografia de cuello</v>
          </cell>
          <cell r="B107">
            <v>881132</v>
          </cell>
          <cell r="C107" t="str">
            <v>prevencion secundaria</v>
          </cell>
          <cell r="D107" t="str">
            <v>Imágenes</v>
          </cell>
          <cell r="E107">
            <v>28750</v>
          </cell>
          <cell r="F107">
            <v>304</v>
          </cell>
          <cell r="G107">
            <v>0.03</v>
          </cell>
          <cell r="H107">
            <v>0.03</v>
          </cell>
          <cell r="I107">
            <v>1</v>
          </cell>
          <cell r="J107">
            <v>9.1199999999999992</v>
          </cell>
          <cell r="L107">
            <v>262200</v>
          </cell>
          <cell r="M107">
            <v>156</v>
          </cell>
          <cell r="N107">
            <v>0.03</v>
          </cell>
          <cell r="O107">
            <v>0.03</v>
          </cell>
          <cell r="P107">
            <v>1</v>
          </cell>
          <cell r="Q107">
            <v>4.68</v>
          </cell>
          <cell r="S107">
            <v>134550</v>
          </cell>
          <cell r="T107" t="e">
            <v>#REF!</v>
          </cell>
          <cell r="U107" t="e">
            <v>#REF!</v>
          </cell>
          <cell r="V107" t="e">
            <v>#REF!</v>
          </cell>
          <cell r="W107" t="e">
            <v>#REF!</v>
          </cell>
        </row>
        <row r="108">
          <cell r="A108" t="str">
            <v>Espirometria o curva de flujo volumen simple</v>
          </cell>
          <cell r="B108">
            <v>893808</v>
          </cell>
          <cell r="C108" t="str">
            <v>prevencion secundaria</v>
          </cell>
          <cell r="D108" t="str">
            <v>Imágenes</v>
          </cell>
          <cell r="E108">
            <v>15510</v>
          </cell>
          <cell r="F108">
            <v>304</v>
          </cell>
          <cell r="G108">
            <v>0.05</v>
          </cell>
          <cell r="H108">
            <v>0.05</v>
          </cell>
          <cell r="I108">
            <v>1</v>
          </cell>
          <cell r="J108">
            <v>15.200000000000001</v>
          </cell>
          <cell r="L108">
            <v>235752.00000000003</v>
          </cell>
          <cell r="M108">
            <v>156</v>
          </cell>
          <cell r="N108">
            <v>0.05</v>
          </cell>
          <cell r="O108">
            <v>0.05</v>
          </cell>
          <cell r="P108">
            <v>1</v>
          </cell>
          <cell r="Q108">
            <v>7.8000000000000007</v>
          </cell>
          <cell r="S108">
            <v>120978.00000000001</v>
          </cell>
          <cell r="T108" t="e">
            <v>#REF!</v>
          </cell>
          <cell r="U108" t="e">
            <v>#REF!</v>
          </cell>
          <cell r="V108" t="e">
            <v>#REF!</v>
          </cell>
          <cell r="W108" t="e">
            <v>#REF!</v>
          </cell>
        </row>
        <row r="109">
          <cell r="A109" t="str">
            <v>Radiografia de cadera o articulacion coxo-femoral (ap, lateral)</v>
          </cell>
          <cell r="B109">
            <v>873411</v>
          </cell>
          <cell r="C109" t="str">
            <v>prevencion secundaria</v>
          </cell>
          <cell r="D109" t="str">
            <v>Imágenes</v>
          </cell>
          <cell r="E109">
            <v>17310</v>
          </cell>
          <cell r="F109">
            <v>304</v>
          </cell>
          <cell r="G109">
            <v>0.05</v>
          </cell>
          <cell r="H109">
            <v>0.05</v>
          </cell>
          <cell r="I109">
            <v>1</v>
          </cell>
          <cell r="J109">
            <v>15.200000000000001</v>
          </cell>
          <cell r="L109">
            <v>263112</v>
          </cell>
          <cell r="M109">
            <v>156</v>
          </cell>
          <cell r="N109">
            <v>0.05</v>
          </cell>
          <cell r="O109">
            <v>0.05</v>
          </cell>
          <cell r="P109">
            <v>1</v>
          </cell>
          <cell r="Q109">
            <v>7.8000000000000007</v>
          </cell>
          <cell r="S109">
            <v>135018</v>
          </cell>
          <cell r="T109" t="e">
            <v>#REF!</v>
          </cell>
          <cell r="U109" t="e">
            <v>#REF!</v>
          </cell>
          <cell r="V109" t="e">
            <v>#REF!</v>
          </cell>
          <cell r="W109" t="e">
            <v>#REF!</v>
          </cell>
        </row>
        <row r="110">
          <cell r="A110" t="str">
            <v>Radiografia de columna cervical</v>
          </cell>
          <cell r="B110">
            <v>871010</v>
          </cell>
          <cell r="C110" t="str">
            <v>prevencion secundaria</v>
          </cell>
          <cell r="D110" t="str">
            <v>Imágenes</v>
          </cell>
          <cell r="E110">
            <v>22910</v>
          </cell>
          <cell r="F110">
            <v>304</v>
          </cell>
          <cell r="G110">
            <v>0.01</v>
          </cell>
          <cell r="H110">
            <v>0.01</v>
          </cell>
          <cell r="I110">
            <v>1</v>
          </cell>
          <cell r="J110">
            <v>3.04</v>
          </cell>
          <cell r="L110">
            <v>69646.399999999994</v>
          </cell>
          <cell r="M110">
            <v>156</v>
          </cell>
          <cell r="N110">
            <v>0.01</v>
          </cell>
          <cell r="O110">
            <v>0.01</v>
          </cell>
          <cell r="P110">
            <v>1</v>
          </cell>
          <cell r="Q110">
            <v>1.56</v>
          </cell>
          <cell r="S110">
            <v>35739.599999999999</v>
          </cell>
          <cell r="T110" t="e">
            <v>#REF!</v>
          </cell>
          <cell r="U110" t="e">
            <v>#REF!</v>
          </cell>
          <cell r="V110" t="e">
            <v>#REF!</v>
          </cell>
          <cell r="W110" t="e">
            <v>#REF!</v>
          </cell>
        </row>
        <row r="111">
          <cell r="A111" t="str">
            <v>Hormona estimulante del tiroides</v>
          </cell>
          <cell r="B111">
            <v>904902</v>
          </cell>
          <cell r="C111" t="str">
            <v>prevencion secundaria</v>
          </cell>
          <cell r="D111" t="str">
            <v>Laboratorios</v>
          </cell>
          <cell r="E111">
            <v>14856</v>
          </cell>
          <cell r="F111">
            <v>304</v>
          </cell>
          <cell r="G111">
            <v>0.1</v>
          </cell>
          <cell r="H111">
            <v>0.1</v>
          </cell>
          <cell r="I111">
            <v>1</v>
          </cell>
          <cell r="J111">
            <v>30.400000000000002</v>
          </cell>
          <cell r="L111">
            <v>451622.40000000002</v>
          </cell>
          <cell r="M111">
            <v>156</v>
          </cell>
          <cell r="N111">
            <v>0.1</v>
          </cell>
          <cell r="O111">
            <v>0.1</v>
          </cell>
          <cell r="P111">
            <v>1</v>
          </cell>
          <cell r="Q111">
            <v>15.600000000000001</v>
          </cell>
          <cell r="S111">
            <v>231753.60000000003</v>
          </cell>
          <cell r="T111" t="e">
            <v>#REF!</v>
          </cell>
          <cell r="U111" t="e">
            <v>#REF!</v>
          </cell>
          <cell r="V111" t="e">
            <v>#REF!</v>
          </cell>
          <cell r="W111" t="e">
            <v>#REF!</v>
          </cell>
        </row>
        <row r="112">
          <cell r="A112" t="str">
            <v>Treponema pallidum anticuerpos (prueba treponemica) manual o semiautomatizada o automatizada</v>
          </cell>
          <cell r="B112">
            <v>906039</v>
          </cell>
          <cell r="C112" t="str">
            <v>prevencion secundaria</v>
          </cell>
          <cell r="D112" t="str">
            <v>Laboratorios</v>
          </cell>
          <cell r="E112">
            <v>15253</v>
          </cell>
          <cell r="F112">
            <v>304</v>
          </cell>
          <cell r="G112">
            <v>0.2</v>
          </cell>
          <cell r="H112">
            <v>0.2</v>
          </cell>
          <cell r="I112">
            <v>1</v>
          </cell>
          <cell r="J112">
            <v>60.800000000000004</v>
          </cell>
          <cell r="L112">
            <v>927382.4</v>
          </cell>
          <cell r="M112">
            <v>156</v>
          </cell>
          <cell r="N112">
            <v>0.2</v>
          </cell>
          <cell r="O112">
            <v>0.2</v>
          </cell>
          <cell r="P112">
            <v>1</v>
          </cell>
          <cell r="Q112">
            <v>31.200000000000003</v>
          </cell>
          <cell r="S112">
            <v>475893.60000000003</v>
          </cell>
          <cell r="T112" t="e">
            <v>#REF!</v>
          </cell>
          <cell r="U112" t="e">
            <v>#REF!</v>
          </cell>
          <cell r="V112" t="e">
            <v>#REF!</v>
          </cell>
          <cell r="W112" t="e">
            <v>#REF!</v>
          </cell>
        </row>
        <row r="113">
          <cell r="A113" t="str">
            <v>Hepatitis b anticuerpos central totales [anti-core hbc] semiautomatizado o automatizado</v>
          </cell>
          <cell r="B113">
            <v>906221</v>
          </cell>
          <cell r="C113" t="str">
            <v>prevencion secundaria</v>
          </cell>
          <cell r="D113" t="str">
            <v>Laboratorios</v>
          </cell>
          <cell r="E113">
            <v>12442</v>
          </cell>
          <cell r="F113">
            <v>304</v>
          </cell>
          <cell r="G113">
            <v>0.2</v>
          </cell>
          <cell r="H113">
            <v>0.2</v>
          </cell>
          <cell r="I113">
            <v>1</v>
          </cell>
          <cell r="J113">
            <v>60.800000000000004</v>
          </cell>
          <cell r="L113">
            <v>756473.60000000009</v>
          </cell>
          <cell r="M113">
            <v>156</v>
          </cell>
          <cell r="N113">
            <v>0.2</v>
          </cell>
          <cell r="O113">
            <v>0.2</v>
          </cell>
          <cell r="P113">
            <v>1</v>
          </cell>
          <cell r="Q113">
            <v>31.200000000000003</v>
          </cell>
          <cell r="S113">
            <v>388190.4</v>
          </cell>
          <cell r="T113" t="e">
            <v>#REF!</v>
          </cell>
          <cell r="U113" t="e">
            <v>#REF!</v>
          </cell>
          <cell r="V113" t="e">
            <v>#REF!</v>
          </cell>
          <cell r="W113" t="e">
            <v>#REF!</v>
          </cell>
        </row>
        <row r="114">
          <cell r="A114" t="str">
            <v>Hepatitis b anticuerpos s [anti-hbs] semiautomatizado o automatizado</v>
          </cell>
          <cell r="B114">
            <v>906223</v>
          </cell>
          <cell r="C114" t="str">
            <v>prevencion secundaria</v>
          </cell>
          <cell r="D114" t="str">
            <v>Laboratorios</v>
          </cell>
          <cell r="E114">
            <v>13165</v>
          </cell>
          <cell r="F114">
            <v>304</v>
          </cell>
          <cell r="G114">
            <v>0.2</v>
          </cell>
          <cell r="H114">
            <v>0.2</v>
          </cell>
          <cell r="I114">
            <v>1</v>
          </cell>
          <cell r="J114">
            <v>60.800000000000004</v>
          </cell>
          <cell r="L114">
            <v>800432</v>
          </cell>
          <cell r="M114">
            <v>156</v>
          </cell>
          <cell r="N114">
            <v>0.2</v>
          </cell>
          <cell r="O114">
            <v>0.2</v>
          </cell>
          <cell r="P114">
            <v>1</v>
          </cell>
          <cell r="Q114">
            <v>31.200000000000003</v>
          </cell>
          <cell r="S114">
            <v>410748.00000000006</v>
          </cell>
          <cell r="T114" t="e">
            <v>#REF!</v>
          </cell>
          <cell r="U114" t="e">
            <v>#REF!</v>
          </cell>
          <cell r="V114" t="e">
            <v>#REF!</v>
          </cell>
          <cell r="W114" t="e">
            <v>#REF!</v>
          </cell>
        </row>
        <row r="115">
          <cell r="A115" t="str">
            <v>Hepatitis b antigeno de superficie [ag hbs]</v>
          </cell>
          <cell r="B115">
            <v>906317</v>
          </cell>
          <cell r="C115" t="str">
            <v>prevencion secundaria</v>
          </cell>
          <cell r="D115" t="str">
            <v>Laboratorios</v>
          </cell>
          <cell r="E115">
            <v>11722</v>
          </cell>
          <cell r="F115">
            <v>304</v>
          </cell>
          <cell r="G115">
            <v>0.2</v>
          </cell>
          <cell r="H115">
            <v>0.2</v>
          </cell>
          <cell r="I115">
            <v>1</v>
          </cell>
          <cell r="J115">
            <v>60.800000000000004</v>
          </cell>
          <cell r="L115">
            <v>712697.60000000009</v>
          </cell>
          <cell r="M115">
            <v>156</v>
          </cell>
          <cell r="N115">
            <v>0.2</v>
          </cell>
          <cell r="O115">
            <v>0.2</v>
          </cell>
          <cell r="P115">
            <v>1</v>
          </cell>
          <cell r="Q115">
            <v>31.200000000000003</v>
          </cell>
          <cell r="S115">
            <v>365726.4</v>
          </cell>
          <cell r="T115" t="e">
            <v>#REF!</v>
          </cell>
          <cell r="U115" t="e">
            <v>#REF!</v>
          </cell>
          <cell r="V115" t="e">
            <v>#REF!</v>
          </cell>
          <cell r="W115" t="e">
            <v>#REF!</v>
          </cell>
        </row>
        <row r="116">
          <cell r="A116" t="str">
            <v>Hepatitis c anticuerpo semiautomatizado o automatizado</v>
          </cell>
          <cell r="B116">
            <v>906225</v>
          </cell>
          <cell r="C116" t="str">
            <v>prevencion secundaria</v>
          </cell>
          <cell r="D116" t="str">
            <v>Laboratorios</v>
          </cell>
          <cell r="E116">
            <v>17553</v>
          </cell>
          <cell r="F116">
            <v>304</v>
          </cell>
          <cell r="G116">
            <v>0.2</v>
          </cell>
          <cell r="H116">
            <v>0.2</v>
          </cell>
          <cell r="I116">
            <v>1</v>
          </cell>
          <cell r="J116">
            <v>60.800000000000004</v>
          </cell>
          <cell r="L116">
            <v>1067222.4000000001</v>
          </cell>
          <cell r="M116">
            <v>156</v>
          </cell>
          <cell r="N116">
            <v>0.2</v>
          </cell>
          <cell r="O116">
            <v>0.2</v>
          </cell>
          <cell r="P116">
            <v>1</v>
          </cell>
          <cell r="Q116">
            <v>31.200000000000003</v>
          </cell>
          <cell r="S116">
            <v>547653.60000000009</v>
          </cell>
          <cell r="T116" t="e">
            <v>#REF!</v>
          </cell>
          <cell r="U116" t="e">
            <v>#REF!</v>
          </cell>
          <cell r="V116" t="e">
            <v>#REF!</v>
          </cell>
          <cell r="W116" t="e">
            <v>#REF!</v>
          </cell>
        </row>
        <row r="117">
          <cell r="A117" t="str">
            <v>HEPATITIS B ANTICUERPOS E [ANTI-HBE] SEMIAUTOMATIZADO O AUTOMATIZADO</v>
          </cell>
          <cell r="B117">
            <v>906222</v>
          </cell>
          <cell r="C117" t="str">
            <v>prevencion secundaria</v>
          </cell>
          <cell r="D117" t="str">
            <v>Laboratorios</v>
          </cell>
          <cell r="E117">
            <v>27795</v>
          </cell>
          <cell r="F117">
            <v>304</v>
          </cell>
          <cell r="G117">
            <v>0.01</v>
          </cell>
          <cell r="H117">
            <v>0.01</v>
          </cell>
          <cell r="I117">
            <v>1</v>
          </cell>
          <cell r="J117">
            <v>3.04</v>
          </cell>
          <cell r="L117">
            <v>84496.8</v>
          </cell>
          <cell r="M117">
            <v>156</v>
          </cell>
          <cell r="N117">
            <v>0.01</v>
          </cell>
          <cell r="O117">
            <v>0.01</v>
          </cell>
          <cell r="P117">
            <v>1</v>
          </cell>
          <cell r="Q117">
            <v>1.56</v>
          </cell>
          <cell r="S117">
            <v>43360.200000000004</v>
          </cell>
          <cell r="T117" t="e">
            <v>#REF!</v>
          </cell>
          <cell r="U117" t="e">
            <v>#REF!</v>
          </cell>
          <cell r="V117" t="e">
            <v>#REF!</v>
          </cell>
          <cell r="W117" t="e">
            <v>#REF!</v>
          </cell>
        </row>
        <row r="118">
          <cell r="A118" t="str">
            <v>Tuberculina prueba [de mantoux]</v>
          </cell>
          <cell r="B118">
            <v>860205</v>
          </cell>
          <cell r="C118" t="str">
            <v>prevencion secundaria</v>
          </cell>
          <cell r="D118" t="str">
            <v>Laboratorios</v>
          </cell>
          <cell r="E118">
            <v>49992</v>
          </cell>
          <cell r="F118">
            <v>304</v>
          </cell>
          <cell r="G118">
            <v>0.2</v>
          </cell>
          <cell r="H118">
            <v>0.2</v>
          </cell>
          <cell r="I118">
            <v>1</v>
          </cell>
          <cell r="J118">
            <v>60.800000000000004</v>
          </cell>
          <cell r="L118">
            <v>3039513.6</v>
          </cell>
          <cell r="M118">
            <v>156</v>
          </cell>
          <cell r="N118">
            <v>0.2</v>
          </cell>
          <cell r="O118">
            <v>0.2</v>
          </cell>
          <cell r="P118">
            <v>1</v>
          </cell>
          <cell r="Q118">
            <v>31.200000000000003</v>
          </cell>
          <cell r="S118">
            <v>1559750.4000000001</v>
          </cell>
          <cell r="T118" t="e">
            <v>#REF!</v>
          </cell>
          <cell r="U118" t="e">
            <v>#REF!</v>
          </cell>
          <cell r="V118" t="e">
            <v>#REF!</v>
          </cell>
          <cell r="W118" t="e">
            <v>#REF!</v>
          </cell>
        </row>
        <row r="119">
          <cell r="A119" t="str">
            <v>Virus de inmunodeficiencia humana 1 y 2 anticuerpos</v>
          </cell>
          <cell r="B119">
            <v>906249</v>
          </cell>
          <cell r="C119" t="str">
            <v>prevencion secundaria</v>
          </cell>
          <cell r="D119" t="str">
            <v>Laboratorios</v>
          </cell>
          <cell r="E119">
            <v>11354</v>
          </cell>
          <cell r="F119">
            <v>304</v>
          </cell>
          <cell r="G119">
            <v>0.2</v>
          </cell>
          <cell r="H119">
            <v>0.2</v>
          </cell>
          <cell r="I119">
            <v>1</v>
          </cell>
          <cell r="J119">
            <v>60.800000000000004</v>
          </cell>
          <cell r="L119">
            <v>690323.20000000007</v>
          </cell>
          <cell r="M119">
            <v>156</v>
          </cell>
          <cell r="N119">
            <v>0.2</v>
          </cell>
          <cell r="O119">
            <v>0.2</v>
          </cell>
          <cell r="P119">
            <v>1</v>
          </cell>
          <cell r="Q119">
            <v>31.200000000000003</v>
          </cell>
          <cell r="S119">
            <v>354244.80000000005</v>
          </cell>
          <cell r="T119" t="e">
            <v>#REF!</v>
          </cell>
          <cell r="U119" t="e">
            <v>#REF!</v>
          </cell>
          <cell r="V119" t="e">
            <v>#REF!</v>
          </cell>
          <cell r="W119" t="e">
            <v>#REF!</v>
          </cell>
        </row>
        <row r="120">
          <cell r="A120" t="str">
            <v>Tiempo de protrombina [tp]</v>
          </cell>
          <cell r="B120">
            <v>902045</v>
          </cell>
          <cell r="C120" t="str">
            <v>prevencion secundaria</v>
          </cell>
          <cell r="D120" t="str">
            <v>Laboratorios</v>
          </cell>
          <cell r="E120">
            <v>4294</v>
          </cell>
          <cell r="F120">
            <v>304</v>
          </cell>
          <cell r="G120">
            <v>0.02</v>
          </cell>
          <cell r="H120">
            <v>0.02</v>
          </cell>
          <cell r="I120">
            <v>1</v>
          </cell>
          <cell r="J120">
            <v>6.08</v>
          </cell>
          <cell r="L120">
            <v>26107.52</v>
          </cell>
          <cell r="M120">
            <v>156</v>
          </cell>
          <cell r="N120">
            <v>0.02</v>
          </cell>
          <cell r="O120">
            <v>0.02</v>
          </cell>
          <cell r="P120">
            <v>1</v>
          </cell>
          <cell r="Q120">
            <v>3.12</v>
          </cell>
          <cell r="S120">
            <v>13397.28</v>
          </cell>
          <cell r="T120" t="e">
            <v>#REF!</v>
          </cell>
          <cell r="U120" t="e">
            <v>#REF!</v>
          </cell>
          <cell r="V120" t="e">
            <v>#REF!</v>
          </cell>
          <cell r="W120" t="e">
            <v>#REF!</v>
          </cell>
        </row>
        <row r="121">
          <cell r="A121" t="str">
            <v>Tiempo de tromboplastina parcial [ttp]</v>
          </cell>
          <cell r="B121">
            <v>902049</v>
          </cell>
          <cell r="C121" t="str">
            <v>prevencion secundaria</v>
          </cell>
          <cell r="D121" t="str">
            <v>Laboratorios</v>
          </cell>
          <cell r="E121">
            <v>4503</v>
          </cell>
          <cell r="F121">
            <v>304</v>
          </cell>
          <cell r="G121">
            <v>0.02</v>
          </cell>
          <cell r="H121">
            <v>0.02</v>
          </cell>
          <cell r="I121">
            <v>1</v>
          </cell>
          <cell r="J121">
            <v>6.08</v>
          </cell>
          <cell r="L121">
            <v>27378.240000000002</v>
          </cell>
          <cell r="M121">
            <v>156</v>
          </cell>
          <cell r="N121">
            <v>0.02</v>
          </cell>
          <cell r="O121">
            <v>0.02</v>
          </cell>
          <cell r="P121">
            <v>1</v>
          </cell>
          <cell r="Q121">
            <v>3.12</v>
          </cell>
          <cell r="S121">
            <v>14049.36</v>
          </cell>
          <cell r="T121" t="e">
            <v>#REF!</v>
          </cell>
          <cell r="U121" t="e">
            <v>#REF!</v>
          </cell>
          <cell r="V121" t="e">
            <v>#REF!</v>
          </cell>
          <cell r="W121" t="e">
            <v>#REF!</v>
          </cell>
        </row>
        <row r="122">
          <cell r="A122" t="str">
            <v>Baciloscopia coloracion acido alcohol resistente [zielh-neelsen] lectura seriada tres muestras</v>
          </cell>
          <cell r="B122">
            <v>901111</v>
          </cell>
          <cell r="C122" t="str">
            <v>prevencion secundaria</v>
          </cell>
          <cell r="D122" t="str">
            <v>Laboratorios</v>
          </cell>
          <cell r="E122">
            <v>9326</v>
          </cell>
          <cell r="F122">
            <v>304</v>
          </cell>
          <cell r="G122">
            <v>0.02</v>
          </cell>
          <cell r="H122">
            <v>0.02</v>
          </cell>
          <cell r="I122">
            <v>1</v>
          </cell>
          <cell r="J122">
            <v>6.08</v>
          </cell>
          <cell r="L122">
            <v>56702.080000000002</v>
          </cell>
          <cell r="M122">
            <v>156</v>
          </cell>
          <cell r="N122">
            <v>0.03</v>
          </cell>
          <cell r="O122">
            <v>0.03</v>
          </cell>
          <cell r="P122">
            <v>1</v>
          </cell>
          <cell r="Q122">
            <v>4.68</v>
          </cell>
          <cell r="S122">
            <v>43645.68</v>
          </cell>
          <cell r="T122" t="e">
            <v>#REF!</v>
          </cell>
          <cell r="U122" t="e">
            <v>#REF!</v>
          </cell>
          <cell r="V122" t="e">
            <v>#REF!</v>
          </cell>
          <cell r="W122" t="e">
            <v>#REF!</v>
          </cell>
        </row>
        <row r="123">
          <cell r="A123" t="str">
            <v>Hormona paratiroidea molecula intacta</v>
          </cell>
          <cell r="B123">
            <v>904912</v>
          </cell>
          <cell r="C123" t="str">
            <v>prevencion secundaria</v>
          </cell>
          <cell r="D123" t="str">
            <v>Laboratorios</v>
          </cell>
          <cell r="E123">
            <v>25565</v>
          </cell>
          <cell r="F123">
            <v>304</v>
          </cell>
          <cell r="G123">
            <v>0.05</v>
          </cell>
          <cell r="H123">
            <v>0.05</v>
          </cell>
          <cell r="I123">
            <v>1</v>
          </cell>
          <cell r="J123">
            <v>15.200000000000001</v>
          </cell>
          <cell r="L123">
            <v>388588</v>
          </cell>
          <cell r="M123">
            <v>156</v>
          </cell>
          <cell r="N123">
            <v>0.05</v>
          </cell>
          <cell r="O123">
            <v>0.05</v>
          </cell>
          <cell r="P123">
            <v>1</v>
          </cell>
          <cell r="Q123">
            <v>7.8000000000000007</v>
          </cell>
          <cell r="S123">
            <v>199407.00000000003</v>
          </cell>
          <cell r="T123" t="e">
            <v>#REF!</v>
          </cell>
          <cell r="U123" t="e">
            <v>#REF!</v>
          </cell>
          <cell r="V123" t="e">
            <v>#REF!</v>
          </cell>
          <cell r="W123" t="e">
            <v>#REF!</v>
          </cell>
        </row>
        <row r="124">
          <cell r="A124" t="str">
            <v>Vitamina d 25 hidroxi total [d2-d3] [calciferol]</v>
          </cell>
          <cell r="B124">
            <v>903706</v>
          </cell>
          <cell r="C124" t="str">
            <v>prevencion secundaria</v>
          </cell>
          <cell r="D124" t="str">
            <v>Laboratorios</v>
          </cell>
          <cell r="E124">
            <v>79628</v>
          </cell>
          <cell r="F124">
            <v>304</v>
          </cell>
          <cell r="G124">
            <v>0.1</v>
          </cell>
          <cell r="H124">
            <v>0.1</v>
          </cell>
          <cell r="I124">
            <v>1</v>
          </cell>
          <cell r="J124">
            <v>30.400000000000002</v>
          </cell>
          <cell r="L124">
            <v>2420691.2000000002</v>
          </cell>
          <cell r="M124">
            <v>156</v>
          </cell>
          <cell r="N124">
            <v>0.15</v>
          </cell>
          <cell r="O124">
            <v>0.15</v>
          </cell>
          <cell r="P124">
            <v>1</v>
          </cell>
          <cell r="Q124">
            <v>23.4</v>
          </cell>
          <cell r="S124">
            <v>1863295.2</v>
          </cell>
          <cell r="T124" t="e">
            <v>#REF!</v>
          </cell>
          <cell r="U124" t="e">
            <v>#REF!</v>
          </cell>
          <cell r="V124" t="e">
            <v>#REF!</v>
          </cell>
          <cell r="W124" t="e">
            <v>#REF!</v>
          </cell>
        </row>
        <row r="125">
          <cell r="A125" t="str">
            <v>Calcio semiautomatizado</v>
          </cell>
          <cell r="B125">
            <v>903810</v>
          </cell>
          <cell r="C125" t="str">
            <v>prevencion secundaria</v>
          </cell>
          <cell r="D125" t="str">
            <v>Laboratorios</v>
          </cell>
          <cell r="E125">
            <v>1655</v>
          </cell>
          <cell r="F125">
            <v>304</v>
          </cell>
          <cell r="G125">
            <v>0.05</v>
          </cell>
          <cell r="H125">
            <v>0.1</v>
          </cell>
          <cell r="I125">
            <v>0.5</v>
          </cell>
          <cell r="J125">
            <v>15.200000000000001</v>
          </cell>
          <cell r="L125">
            <v>25156</v>
          </cell>
          <cell r="M125">
            <v>156</v>
          </cell>
          <cell r="N125">
            <v>0.1</v>
          </cell>
          <cell r="O125">
            <v>0.2</v>
          </cell>
          <cell r="P125">
            <v>0.5</v>
          </cell>
          <cell r="Q125">
            <v>15.600000000000001</v>
          </cell>
          <cell r="S125">
            <v>25818.000000000004</v>
          </cell>
          <cell r="T125" t="e">
            <v>#REF!</v>
          </cell>
          <cell r="U125" t="e">
            <v>#REF!</v>
          </cell>
          <cell r="V125" t="e">
            <v>#REF!</v>
          </cell>
          <cell r="W125" t="e">
            <v>#REF!</v>
          </cell>
        </row>
        <row r="126">
          <cell r="A126" t="str">
            <v>Ferritina</v>
          </cell>
          <cell r="B126">
            <v>903016</v>
          </cell>
          <cell r="C126" t="str">
            <v>prevencion secundaria</v>
          </cell>
          <cell r="D126" t="str">
            <v>Laboratorios</v>
          </cell>
          <cell r="E126">
            <v>7746</v>
          </cell>
          <cell r="F126">
            <v>304</v>
          </cell>
          <cell r="G126">
            <v>0.02</v>
          </cell>
          <cell r="H126">
            <v>0.02</v>
          </cell>
          <cell r="I126">
            <v>1</v>
          </cell>
          <cell r="J126">
            <v>6.08</v>
          </cell>
          <cell r="L126">
            <v>47095.68</v>
          </cell>
          <cell r="M126">
            <v>156</v>
          </cell>
          <cell r="N126">
            <v>0.05</v>
          </cell>
          <cell r="O126">
            <v>0.05</v>
          </cell>
          <cell r="P126">
            <v>1</v>
          </cell>
          <cell r="Q126">
            <v>7.8000000000000007</v>
          </cell>
          <cell r="S126">
            <v>60418.8</v>
          </cell>
          <cell r="T126" t="e">
            <v>#REF!</v>
          </cell>
          <cell r="U126" t="e">
            <v>#REF!</v>
          </cell>
          <cell r="V126" t="e">
            <v>#REF!</v>
          </cell>
          <cell r="W126" t="e">
            <v>#REF!</v>
          </cell>
        </row>
        <row r="127">
          <cell r="A127" t="str">
            <v>Vitamina b12 [cianocobalamina]</v>
          </cell>
          <cell r="B127">
            <v>903703</v>
          </cell>
          <cell r="C127" t="str">
            <v>prevencion secundaria</v>
          </cell>
          <cell r="D127" t="str">
            <v>Laboratorios</v>
          </cell>
          <cell r="E127">
            <v>15678</v>
          </cell>
          <cell r="F127">
            <v>304</v>
          </cell>
          <cell r="G127">
            <v>0.05</v>
          </cell>
          <cell r="H127">
            <v>0.05</v>
          </cell>
          <cell r="I127">
            <v>1</v>
          </cell>
          <cell r="J127">
            <v>15.200000000000001</v>
          </cell>
          <cell r="L127">
            <v>238305.6</v>
          </cell>
          <cell r="M127">
            <v>156</v>
          </cell>
          <cell r="N127">
            <v>0.05</v>
          </cell>
          <cell r="O127">
            <v>0.05</v>
          </cell>
          <cell r="P127">
            <v>1</v>
          </cell>
          <cell r="Q127">
            <v>7.8000000000000007</v>
          </cell>
          <cell r="S127">
            <v>122288.40000000001</v>
          </cell>
          <cell r="T127" t="e">
            <v>#REF!</v>
          </cell>
          <cell r="U127" t="e">
            <v>#REF!</v>
          </cell>
          <cell r="V127" t="e">
            <v>#REF!</v>
          </cell>
          <cell r="W127" t="e">
            <v>#REF!</v>
          </cell>
        </row>
        <row r="128">
          <cell r="A128" t="str">
            <v>Hierro total</v>
          </cell>
          <cell r="B128">
            <v>903846</v>
          </cell>
          <cell r="C128" t="str">
            <v>prevencion secundaria</v>
          </cell>
          <cell r="D128" t="str">
            <v>Laboratorios</v>
          </cell>
          <cell r="E128">
            <v>8261</v>
          </cell>
          <cell r="F128">
            <v>304</v>
          </cell>
          <cell r="G128">
            <v>0.01</v>
          </cell>
          <cell r="H128">
            <v>0.01</v>
          </cell>
          <cell r="I128">
            <v>1</v>
          </cell>
          <cell r="J128">
            <v>3.04</v>
          </cell>
          <cell r="L128">
            <v>25113.439999999999</v>
          </cell>
          <cell r="M128">
            <v>156</v>
          </cell>
          <cell r="N128">
            <v>0.01</v>
          </cell>
          <cell r="O128">
            <v>0.01</v>
          </cell>
          <cell r="P128">
            <v>1</v>
          </cell>
          <cell r="Q128">
            <v>1.56</v>
          </cell>
          <cell r="S128">
            <v>12887.16</v>
          </cell>
          <cell r="T128" t="e">
            <v>#REF!</v>
          </cell>
          <cell r="U128" t="e">
            <v>#REF!</v>
          </cell>
          <cell r="V128" t="e">
            <v>#REF!</v>
          </cell>
          <cell r="W128" t="e">
            <v>#REF!</v>
          </cell>
        </row>
        <row r="129">
          <cell r="A129" t="str">
            <v>Albumina en suero u otros fluidos</v>
          </cell>
          <cell r="B129">
            <v>903803</v>
          </cell>
          <cell r="C129" t="str">
            <v>prevencion secundaria</v>
          </cell>
          <cell r="D129" t="str">
            <v>Laboratorios</v>
          </cell>
          <cell r="E129">
            <v>1430</v>
          </cell>
          <cell r="F129">
            <v>304</v>
          </cell>
          <cell r="G129">
            <v>0.1</v>
          </cell>
          <cell r="H129">
            <v>0.1</v>
          </cell>
          <cell r="I129">
            <v>1</v>
          </cell>
          <cell r="J129">
            <v>30.400000000000002</v>
          </cell>
          <cell r="L129">
            <v>43472</v>
          </cell>
          <cell r="M129">
            <v>156</v>
          </cell>
          <cell r="N129">
            <v>0.15</v>
          </cell>
          <cell r="O129">
            <v>0.15</v>
          </cell>
          <cell r="P129">
            <v>1</v>
          </cell>
          <cell r="Q129">
            <v>23.4</v>
          </cell>
          <cell r="S129">
            <v>33462</v>
          </cell>
          <cell r="T129" t="e">
            <v>#REF!</v>
          </cell>
          <cell r="U129" t="e">
            <v>#REF!</v>
          </cell>
          <cell r="V129" t="e">
            <v>#REF!</v>
          </cell>
          <cell r="W129" t="e">
            <v>#REF!</v>
          </cell>
        </row>
        <row r="130">
          <cell r="A130" t="str">
            <v>Fosfatasa alcalina</v>
          </cell>
          <cell r="B130">
            <v>903833</v>
          </cell>
          <cell r="C130" t="str">
            <v>prevencion secundaria</v>
          </cell>
          <cell r="D130" t="str">
            <v>Laboratorios</v>
          </cell>
          <cell r="E130">
            <v>1824</v>
          </cell>
          <cell r="F130">
            <v>304</v>
          </cell>
          <cell r="G130">
            <v>0.1</v>
          </cell>
          <cell r="H130">
            <v>0.1</v>
          </cell>
          <cell r="I130">
            <v>1</v>
          </cell>
          <cell r="J130">
            <v>30.400000000000002</v>
          </cell>
          <cell r="L130">
            <v>55449.600000000006</v>
          </cell>
          <cell r="M130">
            <v>156</v>
          </cell>
          <cell r="N130">
            <v>0.1</v>
          </cell>
          <cell r="O130">
            <v>0.1</v>
          </cell>
          <cell r="P130">
            <v>1</v>
          </cell>
          <cell r="Q130">
            <v>15.600000000000001</v>
          </cell>
          <cell r="S130">
            <v>28454.400000000001</v>
          </cell>
          <cell r="T130" t="e">
            <v>#REF!</v>
          </cell>
          <cell r="U130" t="e">
            <v>#REF!</v>
          </cell>
          <cell r="V130" t="e">
            <v>#REF!</v>
          </cell>
          <cell r="W130" t="e">
            <v>#REF!</v>
          </cell>
        </row>
        <row r="131">
          <cell r="A131" t="str">
            <v>Acido folico [folatos] en suero</v>
          </cell>
          <cell r="B131">
            <v>903105</v>
          </cell>
          <cell r="C131" t="str">
            <v>prevencion secundaria</v>
          </cell>
          <cell r="D131" t="str">
            <v>Laboratorios</v>
          </cell>
          <cell r="E131">
            <v>11124</v>
          </cell>
          <cell r="F131">
            <v>304</v>
          </cell>
          <cell r="G131">
            <v>0.05</v>
          </cell>
          <cell r="H131">
            <v>0.05</v>
          </cell>
          <cell r="I131">
            <v>1</v>
          </cell>
          <cell r="J131">
            <v>15.200000000000001</v>
          </cell>
          <cell r="L131">
            <v>169084.80000000002</v>
          </cell>
          <cell r="M131">
            <v>156</v>
          </cell>
          <cell r="N131">
            <v>0.05</v>
          </cell>
          <cell r="O131">
            <v>0.05</v>
          </cell>
          <cell r="P131">
            <v>1</v>
          </cell>
          <cell r="Q131">
            <v>7.8000000000000007</v>
          </cell>
          <cell r="S131">
            <v>86767.200000000012</v>
          </cell>
          <cell r="T131" t="e">
            <v>#REF!</v>
          </cell>
          <cell r="U131" t="e">
            <v>#REF!</v>
          </cell>
          <cell r="V131" t="e">
            <v>#REF!</v>
          </cell>
          <cell r="W131" t="e">
            <v>#REF!</v>
          </cell>
        </row>
        <row r="132">
          <cell r="A132" t="str">
            <v>Coombs directo cualitativo en tubo</v>
          </cell>
          <cell r="B132">
            <v>911010</v>
          </cell>
          <cell r="C132" t="str">
            <v>prevencion secundaria</v>
          </cell>
          <cell r="D132" t="str">
            <v>Laboratorios</v>
          </cell>
          <cell r="E132">
            <v>4878</v>
          </cell>
          <cell r="F132">
            <v>304</v>
          </cell>
          <cell r="G132">
            <v>0.02</v>
          </cell>
          <cell r="H132">
            <v>0.02</v>
          </cell>
          <cell r="I132">
            <v>1</v>
          </cell>
          <cell r="J132">
            <v>6.08</v>
          </cell>
          <cell r="L132">
            <v>29658.240000000002</v>
          </cell>
          <cell r="M132">
            <v>156</v>
          </cell>
          <cell r="N132">
            <v>0.02</v>
          </cell>
          <cell r="O132">
            <v>0.02</v>
          </cell>
          <cell r="P132">
            <v>1</v>
          </cell>
          <cell r="Q132">
            <v>3.12</v>
          </cell>
          <cell r="S132">
            <v>15219.36</v>
          </cell>
          <cell r="T132" t="e">
            <v>#REF!</v>
          </cell>
          <cell r="U132" t="e">
            <v>#REF!</v>
          </cell>
          <cell r="V132" t="e">
            <v>#REF!</v>
          </cell>
          <cell r="W132" t="e">
            <v>#REF!</v>
          </cell>
        </row>
        <row r="133">
          <cell r="A133" t="str">
            <v>Fosforo en suero u otros fluidos</v>
          </cell>
          <cell r="B133">
            <v>903835</v>
          </cell>
          <cell r="C133" t="str">
            <v>prevencion secundaria</v>
          </cell>
          <cell r="D133" t="str">
            <v>Laboratorios</v>
          </cell>
          <cell r="E133">
            <v>1871</v>
          </cell>
          <cell r="F133">
            <v>304</v>
          </cell>
          <cell r="G133">
            <v>0.02</v>
          </cell>
          <cell r="H133">
            <v>0.02</v>
          </cell>
          <cell r="I133">
            <v>1</v>
          </cell>
          <cell r="J133">
            <v>6.08</v>
          </cell>
          <cell r="L133">
            <v>11375.68</v>
          </cell>
          <cell r="M133">
            <v>156</v>
          </cell>
          <cell r="N133">
            <v>0.05</v>
          </cell>
          <cell r="O133">
            <v>0.05</v>
          </cell>
          <cell r="P133">
            <v>1</v>
          </cell>
          <cell r="Q133">
            <v>7.8000000000000007</v>
          </cell>
          <cell r="S133">
            <v>14593.800000000001</v>
          </cell>
          <cell r="T133" t="e">
            <v>#REF!</v>
          </cell>
          <cell r="U133" t="e">
            <v>#REF!</v>
          </cell>
          <cell r="V133" t="e">
            <v>#REF!</v>
          </cell>
          <cell r="W133" t="e">
            <v>#REF!</v>
          </cell>
        </row>
        <row r="134">
          <cell r="A134" t="str">
            <v>Gonadotropina corionica subunidad beta cualitativa prueba de embarazo en orina o suero</v>
          </cell>
          <cell r="B134">
            <v>904508</v>
          </cell>
          <cell r="C134" t="str">
            <v>prevencion secundaria</v>
          </cell>
          <cell r="D134" t="str">
            <v>Laboratorios</v>
          </cell>
          <cell r="E134">
            <v>7178</v>
          </cell>
          <cell r="F134">
            <v>304</v>
          </cell>
          <cell r="G134">
            <v>0.02</v>
          </cell>
          <cell r="H134">
            <v>0.02</v>
          </cell>
          <cell r="I134">
            <v>1</v>
          </cell>
          <cell r="J134">
            <v>6.08</v>
          </cell>
          <cell r="L134">
            <v>43642.239999999998</v>
          </cell>
          <cell r="M134">
            <v>156</v>
          </cell>
          <cell r="N134">
            <v>0.02</v>
          </cell>
          <cell r="O134">
            <v>0.02</v>
          </cell>
          <cell r="P134">
            <v>1</v>
          </cell>
          <cell r="Q134">
            <v>3.12</v>
          </cell>
          <cell r="S134">
            <v>22395.360000000001</v>
          </cell>
          <cell r="T134" t="e">
            <v>#REF!</v>
          </cell>
          <cell r="U134" t="e">
            <v>#REF!</v>
          </cell>
          <cell r="V134" t="e">
            <v>#REF!</v>
          </cell>
          <cell r="W134" t="e">
            <v>#REF!</v>
          </cell>
        </row>
        <row r="135">
          <cell r="A135" t="str">
            <v>Electroforesis de proteinas semiautomatizado y automatizado</v>
          </cell>
          <cell r="B135">
            <v>906812</v>
          </cell>
          <cell r="C135" t="str">
            <v>prevencion secundaria</v>
          </cell>
          <cell r="D135" t="str">
            <v>Laboratorios</v>
          </cell>
          <cell r="E135">
            <v>12238</v>
          </cell>
          <cell r="F135">
            <v>304</v>
          </cell>
          <cell r="G135">
            <v>0.1</v>
          </cell>
          <cell r="H135">
            <v>0.1</v>
          </cell>
          <cell r="I135">
            <v>1</v>
          </cell>
          <cell r="J135">
            <v>30.400000000000002</v>
          </cell>
          <cell r="L135">
            <v>372035.2</v>
          </cell>
          <cell r="M135">
            <v>156</v>
          </cell>
          <cell r="N135">
            <v>0.15</v>
          </cell>
          <cell r="O135">
            <v>0.15</v>
          </cell>
          <cell r="P135">
            <v>1</v>
          </cell>
          <cell r="Q135">
            <v>23.4</v>
          </cell>
          <cell r="S135">
            <v>286369.2</v>
          </cell>
          <cell r="T135" t="e">
            <v>#REF!</v>
          </cell>
          <cell r="U135" t="e">
            <v>#REF!</v>
          </cell>
          <cell r="V135" t="e">
            <v>#REF!</v>
          </cell>
          <cell r="W135" t="e">
            <v>#REF!</v>
          </cell>
        </row>
        <row r="136">
          <cell r="A136" t="str">
            <v>Espirometria o curva de flujo volumen pre y post broncodilatadores</v>
          </cell>
          <cell r="B136">
            <v>893805</v>
          </cell>
          <cell r="C136" t="str">
            <v>prevencion secundaria</v>
          </cell>
          <cell r="D136" t="str">
            <v>Laboratorios</v>
          </cell>
          <cell r="E136">
            <v>31075</v>
          </cell>
          <cell r="F136">
            <v>304</v>
          </cell>
          <cell r="G136">
            <v>0.05</v>
          </cell>
          <cell r="H136">
            <v>0.05</v>
          </cell>
          <cell r="I136">
            <v>1</v>
          </cell>
          <cell r="J136">
            <v>15.200000000000001</v>
          </cell>
          <cell r="L136">
            <v>472340.00000000006</v>
          </cell>
          <cell r="M136">
            <v>156</v>
          </cell>
          <cell r="N136">
            <v>0.1</v>
          </cell>
          <cell r="O136">
            <v>0.1</v>
          </cell>
          <cell r="P136">
            <v>1</v>
          </cell>
          <cell r="Q136">
            <v>15.600000000000001</v>
          </cell>
          <cell r="S136">
            <v>484770.00000000006</v>
          </cell>
          <cell r="T136" t="e">
            <v>#REF!</v>
          </cell>
          <cell r="U136" t="e">
            <v>#REF!</v>
          </cell>
          <cell r="V136" t="e">
            <v>#REF!</v>
          </cell>
          <cell r="W136" t="e">
            <v>#REF!</v>
          </cell>
        </row>
        <row r="137">
          <cell r="A137" t="str">
            <v>Recuento de reticulocitos metodo manual</v>
          </cell>
          <cell r="B137">
            <v>902223</v>
          </cell>
          <cell r="C137" t="str">
            <v>prevencion secundaria</v>
          </cell>
          <cell r="D137" t="str">
            <v>Laboratorios</v>
          </cell>
          <cell r="E137">
            <v>2691</v>
          </cell>
          <cell r="F137">
            <v>304</v>
          </cell>
          <cell r="G137">
            <v>0.05</v>
          </cell>
          <cell r="H137">
            <v>0.05</v>
          </cell>
          <cell r="I137">
            <v>1</v>
          </cell>
          <cell r="J137">
            <v>15.200000000000001</v>
          </cell>
          <cell r="L137">
            <v>40903.200000000004</v>
          </cell>
          <cell r="M137">
            <v>156</v>
          </cell>
          <cell r="N137">
            <v>0.05</v>
          </cell>
          <cell r="O137">
            <v>0.05</v>
          </cell>
          <cell r="P137">
            <v>1</v>
          </cell>
          <cell r="Q137">
            <v>7.8000000000000007</v>
          </cell>
          <cell r="S137">
            <v>20989.800000000003</v>
          </cell>
          <cell r="T137" t="e">
            <v>#REF!</v>
          </cell>
          <cell r="U137" t="e">
            <v>#REF!</v>
          </cell>
          <cell r="V137" t="e">
            <v>#REF!</v>
          </cell>
          <cell r="W137" t="e">
            <v>#REF!</v>
          </cell>
        </row>
        <row r="138">
          <cell r="A138" t="str">
            <v>Extendido de sangre periferica estudio de morfologia</v>
          </cell>
          <cell r="B138">
            <v>902206</v>
          </cell>
          <cell r="C138" t="str">
            <v>prevencion secundaria</v>
          </cell>
          <cell r="D138" t="str">
            <v>Laboratorios</v>
          </cell>
          <cell r="E138">
            <v>2662</v>
          </cell>
          <cell r="F138">
            <v>304</v>
          </cell>
          <cell r="G138">
            <v>0.01</v>
          </cell>
          <cell r="H138">
            <v>0.01</v>
          </cell>
          <cell r="I138">
            <v>1</v>
          </cell>
          <cell r="J138">
            <v>3.04</v>
          </cell>
          <cell r="L138">
            <v>8092.4800000000005</v>
          </cell>
          <cell r="M138">
            <v>156</v>
          </cell>
          <cell r="N138">
            <v>0.01</v>
          </cell>
          <cell r="O138">
            <v>0.01</v>
          </cell>
          <cell r="P138">
            <v>1</v>
          </cell>
          <cell r="Q138">
            <v>1.56</v>
          </cell>
          <cell r="S138">
            <v>4152.72</v>
          </cell>
          <cell r="T138" t="e">
            <v>#REF!</v>
          </cell>
          <cell r="U138" t="e">
            <v>#REF!</v>
          </cell>
          <cell r="V138" t="e">
            <v>#REF!</v>
          </cell>
          <cell r="W138" t="e">
            <v>#REF!</v>
          </cell>
        </row>
        <row r="139">
          <cell r="A139" t="str">
            <v>Factor reumatoideo semiautomatizado o automatizado</v>
          </cell>
          <cell r="B139">
            <v>906910</v>
          </cell>
          <cell r="C139" t="str">
            <v>prevencion secundaria</v>
          </cell>
          <cell r="D139" t="str">
            <v>Laboratorios</v>
          </cell>
          <cell r="E139">
            <v>14637</v>
          </cell>
          <cell r="F139">
            <v>304</v>
          </cell>
          <cell r="G139">
            <v>0.05</v>
          </cell>
          <cell r="H139">
            <v>0.05</v>
          </cell>
          <cell r="I139">
            <v>1</v>
          </cell>
          <cell r="J139">
            <v>15.200000000000001</v>
          </cell>
          <cell r="L139">
            <v>222482.40000000002</v>
          </cell>
          <cell r="M139">
            <v>156</v>
          </cell>
          <cell r="N139">
            <v>0.05</v>
          </cell>
          <cell r="O139">
            <v>0.05</v>
          </cell>
          <cell r="P139">
            <v>1</v>
          </cell>
          <cell r="Q139">
            <v>7.8000000000000007</v>
          </cell>
          <cell r="S139">
            <v>114168.6</v>
          </cell>
          <cell r="T139" t="e">
            <v>#REF!</v>
          </cell>
          <cell r="U139" t="e">
            <v>#REF!</v>
          </cell>
          <cell r="V139" t="e">
            <v>#REF!</v>
          </cell>
          <cell r="W139" t="e">
            <v>#REF!</v>
          </cell>
        </row>
        <row r="140">
          <cell r="A140" t="str">
            <v>Saturacion de transferrina</v>
          </cell>
          <cell r="B140">
            <v>903044</v>
          </cell>
          <cell r="C140" t="str">
            <v>prevencion secundaria</v>
          </cell>
          <cell r="D140" t="str">
            <v>Laboratorios</v>
          </cell>
          <cell r="E140">
            <v>14261</v>
          </cell>
          <cell r="F140">
            <v>304</v>
          </cell>
          <cell r="G140">
            <v>0.01</v>
          </cell>
          <cell r="H140">
            <v>0.01</v>
          </cell>
          <cell r="I140">
            <v>1</v>
          </cell>
          <cell r="J140">
            <v>3.04</v>
          </cell>
          <cell r="L140">
            <v>43353.440000000002</v>
          </cell>
          <cell r="M140">
            <v>156</v>
          </cell>
          <cell r="N140">
            <v>0.01</v>
          </cell>
          <cell r="O140">
            <v>0.01</v>
          </cell>
          <cell r="P140">
            <v>1</v>
          </cell>
          <cell r="Q140">
            <v>1.56</v>
          </cell>
          <cell r="S140">
            <v>22247.16</v>
          </cell>
          <cell r="T140" t="e">
            <v>#REF!</v>
          </cell>
          <cell r="U140" t="e">
            <v>#REF!</v>
          </cell>
          <cell r="V140" t="e">
            <v>#REF!</v>
          </cell>
          <cell r="W140" t="e">
            <v>#REF!</v>
          </cell>
        </row>
        <row r="141">
          <cell r="A141" t="str">
            <v>Gamma glutamil transferasa</v>
          </cell>
          <cell r="B141">
            <v>903838</v>
          </cell>
          <cell r="C141" t="str">
            <v>prevencion secundaria</v>
          </cell>
          <cell r="D141" t="str">
            <v>Laboratorios</v>
          </cell>
          <cell r="E141">
            <v>4683</v>
          </cell>
          <cell r="F141">
            <v>304</v>
          </cell>
          <cell r="G141">
            <v>0.02</v>
          </cell>
          <cell r="H141">
            <v>0.02</v>
          </cell>
          <cell r="I141">
            <v>1</v>
          </cell>
          <cell r="J141">
            <v>6.08</v>
          </cell>
          <cell r="L141">
            <v>28472.639999999999</v>
          </cell>
          <cell r="M141">
            <v>156</v>
          </cell>
          <cell r="N141">
            <v>0.02</v>
          </cell>
          <cell r="O141">
            <v>0.02</v>
          </cell>
          <cell r="P141">
            <v>1</v>
          </cell>
          <cell r="Q141">
            <v>3.12</v>
          </cell>
          <cell r="S141">
            <v>14610.960000000001</v>
          </cell>
          <cell r="T141" t="e">
            <v>#REF!</v>
          </cell>
          <cell r="U141" t="e">
            <v>#REF!</v>
          </cell>
          <cell r="V141" t="e">
            <v>#REF!</v>
          </cell>
          <cell r="W141" t="e">
            <v>#REF!</v>
          </cell>
        </row>
        <row r="142">
          <cell r="A142" t="str">
            <v>Glucosa en suero u otro fluido diferente a orina</v>
          </cell>
          <cell r="B142">
            <v>903841</v>
          </cell>
          <cell r="C142" t="str">
            <v>prevencion secundaria</v>
          </cell>
          <cell r="D142" t="str">
            <v>Laboratorios</v>
          </cell>
          <cell r="E142">
            <v>1485</v>
          </cell>
          <cell r="F142">
            <v>304</v>
          </cell>
          <cell r="G142">
            <v>0.1</v>
          </cell>
          <cell r="H142">
            <v>0.1</v>
          </cell>
          <cell r="I142">
            <v>1</v>
          </cell>
          <cell r="J142">
            <v>30.400000000000002</v>
          </cell>
          <cell r="L142">
            <v>45144</v>
          </cell>
          <cell r="M142">
            <v>156</v>
          </cell>
          <cell r="N142">
            <v>0.1</v>
          </cell>
          <cell r="O142">
            <v>0.1</v>
          </cell>
          <cell r="P142">
            <v>1</v>
          </cell>
          <cell r="Q142">
            <v>15.600000000000001</v>
          </cell>
          <cell r="S142">
            <v>23166.000000000004</v>
          </cell>
          <cell r="T142" t="e">
            <v>#REF!</v>
          </cell>
          <cell r="U142" t="e">
            <v>#REF!</v>
          </cell>
          <cell r="V142" t="e">
            <v>#REF!</v>
          </cell>
          <cell r="W142" t="e">
            <v>#REF!</v>
          </cell>
        </row>
        <row r="143">
          <cell r="A143" t="str">
            <v>Urocultivo (antibiograma de disco)</v>
          </cell>
          <cell r="B143">
            <v>901235</v>
          </cell>
          <cell r="C143" t="str">
            <v>prevencion secundaria</v>
          </cell>
          <cell r="D143" t="str">
            <v>Laboratorios</v>
          </cell>
          <cell r="E143">
            <v>13867</v>
          </cell>
          <cell r="F143">
            <v>304</v>
          </cell>
          <cell r="G143">
            <v>0.05</v>
          </cell>
          <cell r="H143">
            <v>0.05</v>
          </cell>
          <cell r="I143">
            <v>1</v>
          </cell>
          <cell r="J143">
            <v>15.200000000000001</v>
          </cell>
          <cell r="L143">
            <v>210778.40000000002</v>
          </cell>
          <cell r="M143">
            <v>156</v>
          </cell>
          <cell r="N143">
            <v>0.05</v>
          </cell>
          <cell r="O143">
            <v>0.05</v>
          </cell>
          <cell r="P143">
            <v>1</v>
          </cell>
          <cell r="Q143">
            <v>7.8000000000000007</v>
          </cell>
          <cell r="S143">
            <v>108162.6</v>
          </cell>
          <cell r="T143" t="e">
            <v>#REF!</v>
          </cell>
          <cell r="U143" t="e">
            <v>#REF!</v>
          </cell>
          <cell r="V143" t="e">
            <v>#REF!</v>
          </cell>
          <cell r="W143" t="e">
            <v>#REF!</v>
          </cell>
        </row>
        <row r="144">
          <cell r="A144" t="str">
            <v>Capacidad de difusion con monoxido de carbono</v>
          </cell>
          <cell r="B144">
            <v>893806</v>
          </cell>
          <cell r="C144" t="str">
            <v>prevencion secundaria</v>
          </cell>
          <cell r="D144" t="str">
            <v>Laboratorios</v>
          </cell>
          <cell r="E144">
            <v>126322</v>
          </cell>
          <cell r="F144">
            <v>304</v>
          </cell>
          <cell r="G144">
            <v>0.05</v>
          </cell>
          <cell r="H144">
            <v>0.05</v>
          </cell>
          <cell r="I144">
            <v>1</v>
          </cell>
          <cell r="J144">
            <v>15.200000000000001</v>
          </cell>
          <cell r="L144">
            <v>1920094.4000000001</v>
          </cell>
          <cell r="M144">
            <v>156</v>
          </cell>
          <cell r="N144">
            <v>0.1</v>
          </cell>
          <cell r="O144">
            <v>0.1</v>
          </cell>
          <cell r="P144">
            <v>1</v>
          </cell>
          <cell r="Q144">
            <v>15.600000000000001</v>
          </cell>
          <cell r="S144">
            <v>1970623.2000000002</v>
          </cell>
          <cell r="T144" t="e">
            <v>#REF!</v>
          </cell>
          <cell r="U144" t="e">
            <v>#REF!</v>
          </cell>
          <cell r="V144" t="e">
            <v>#REF!</v>
          </cell>
          <cell r="W144" t="e">
            <v>#REF!</v>
          </cell>
        </row>
        <row r="145">
          <cell r="A145" t="str">
            <v>Creatinina depuracion</v>
          </cell>
          <cell r="B145">
            <v>903823</v>
          </cell>
          <cell r="C145" t="str">
            <v>prevencion secundaria</v>
          </cell>
          <cell r="D145" t="str">
            <v>Laboratorios</v>
          </cell>
          <cell r="E145">
            <v>3390</v>
          </cell>
          <cell r="F145">
            <v>304</v>
          </cell>
          <cell r="G145">
            <v>0.05</v>
          </cell>
          <cell r="H145">
            <v>0.05</v>
          </cell>
          <cell r="I145">
            <v>1</v>
          </cell>
          <cell r="J145">
            <v>15.200000000000001</v>
          </cell>
          <cell r="L145">
            <v>51528</v>
          </cell>
          <cell r="M145">
            <v>156</v>
          </cell>
          <cell r="N145">
            <v>0.05</v>
          </cell>
          <cell r="O145">
            <v>0.05</v>
          </cell>
          <cell r="P145">
            <v>1</v>
          </cell>
          <cell r="Q145">
            <v>7.8000000000000007</v>
          </cell>
          <cell r="S145">
            <v>26442.000000000004</v>
          </cell>
          <cell r="T145" t="e">
            <v>#REF!</v>
          </cell>
          <cell r="U145" t="e">
            <v>#REF!</v>
          </cell>
          <cell r="V145" t="e">
            <v>#REF!</v>
          </cell>
          <cell r="W145" t="e">
            <v>#REF!</v>
          </cell>
        </row>
        <row r="146">
          <cell r="A146" t="str">
            <v>Nitrogeno ureico</v>
          </cell>
          <cell r="B146">
            <v>903856</v>
          </cell>
          <cell r="C146" t="str">
            <v>prevencion secundaria</v>
          </cell>
          <cell r="D146" t="str">
            <v>Laboratorios</v>
          </cell>
          <cell r="E146">
            <v>1760</v>
          </cell>
          <cell r="F146">
            <v>304</v>
          </cell>
          <cell r="G146">
            <v>0.01</v>
          </cell>
          <cell r="H146">
            <v>0.01</v>
          </cell>
          <cell r="I146">
            <v>1</v>
          </cell>
          <cell r="J146">
            <v>3.04</v>
          </cell>
          <cell r="L146">
            <v>5350.4</v>
          </cell>
          <cell r="M146">
            <v>156</v>
          </cell>
          <cell r="N146">
            <v>0.01</v>
          </cell>
          <cell r="O146">
            <v>0.01</v>
          </cell>
          <cell r="P146">
            <v>1</v>
          </cell>
          <cell r="Q146">
            <v>1.56</v>
          </cell>
          <cell r="S146">
            <v>2745.6</v>
          </cell>
          <cell r="T146" t="e">
            <v>#REF!</v>
          </cell>
          <cell r="U146" t="e">
            <v>#REF!</v>
          </cell>
          <cell r="V146" t="e">
            <v>#REF!</v>
          </cell>
          <cell r="W146" t="e">
            <v>#REF!</v>
          </cell>
        </row>
        <row r="147">
          <cell r="A147" t="str">
            <v>Tiroxina libre</v>
          </cell>
          <cell r="B147">
            <v>904921</v>
          </cell>
          <cell r="C147" t="str">
            <v>prevencion secundaria</v>
          </cell>
          <cell r="D147" t="str">
            <v>Laboratorios</v>
          </cell>
          <cell r="E147">
            <v>7645</v>
          </cell>
          <cell r="F147">
            <v>304</v>
          </cell>
          <cell r="G147">
            <v>0.01</v>
          </cell>
          <cell r="H147">
            <v>0.01</v>
          </cell>
          <cell r="I147">
            <v>1</v>
          </cell>
          <cell r="J147">
            <v>3.04</v>
          </cell>
          <cell r="L147">
            <v>23240.799999999999</v>
          </cell>
          <cell r="M147">
            <v>156</v>
          </cell>
          <cell r="N147">
            <v>0.01</v>
          </cell>
          <cell r="O147">
            <v>0.01</v>
          </cell>
          <cell r="P147">
            <v>1</v>
          </cell>
          <cell r="Q147">
            <v>1.56</v>
          </cell>
          <cell r="S147">
            <v>11926.2</v>
          </cell>
          <cell r="T147" t="e">
            <v>#REF!</v>
          </cell>
          <cell r="U147" t="e">
            <v>#REF!</v>
          </cell>
          <cell r="V147" t="e">
            <v>#REF!</v>
          </cell>
          <cell r="W147" t="e">
            <v>#REF!</v>
          </cell>
        </row>
        <row r="148">
          <cell r="A148" t="str">
            <v>anticoagulante lupico</v>
          </cell>
          <cell r="B148">
            <v>902004</v>
          </cell>
          <cell r="C148" t="str">
            <v>prevencion secundaria</v>
          </cell>
          <cell r="D148" t="str">
            <v>Laboratorios</v>
          </cell>
          <cell r="E148">
            <v>9109</v>
          </cell>
          <cell r="F148">
            <v>304</v>
          </cell>
          <cell r="G148">
            <v>5.0000000000000001E-3</v>
          </cell>
          <cell r="H148">
            <v>5.0000000000000001E-3</v>
          </cell>
          <cell r="I148">
            <v>1</v>
          </cell>
          <cell r="J148">
            <v>1.52</v>
          </cell>
          <cell r="L148">
            <v>13845.68</v>
          </cell>
          <cell r="M148">
            <v>156</v>
          </cell>
          <cell r="N148">
            <v>0.02</v>
          </cell>
          <cell r="O148">
            <v>0.02</v>
          </cell>
          <cell r="P148">
            <v>1</v>
          </cell>
          <cell r="Q148">
            <v>3.12</v>
          </cell>
          <cell r="S148">
            <v>28420.080000000002</v>
          </cell>
          <cell r="T148" t="e">
            <v>#REF!</v>
          </cell>
          <cell r="U148" t="e">
            <v>#REF!</v>
          </cell>
          <cell r="V148" t="e">
            <v>#REF!</v>
          </cell>
          <cell r="W148" t="e">
            <v>#REF!</v>
          </cell>
        </row>
        <row r="149">
          <cell r="A149" t="str">
            <v>Cardiolipina anticuerpos ig a semiautomatizado o automatizado</v>
          </cell>
          <cell r="B149">
            <v>906407</v>
          </cell>
          <cell r="C149" t="str">
            <v>prevencion secundaria</v>
          </cell>
          <cell r="D149" t="str">
            <v>Laboratorios</v>
          </cell>
          <cell r="E149">
            <v>35051</v>
          </cell>
          <cell r="F149">
            <v>304</v>
          </cell>
          <cell r="G149">
            <v>0.05</v>
          </cell>
          <cell r="H149">
            <v>0.05</v>
          </cell>
          <cell r="I149">
            <v>1</v>
          </cell>
          <cell r="J149">
            <v>15.200000000000001</v>
          </cell>
          <cell r="L149">
            <v>532775.20000000007</v>
          </cell>
          <cell r="M149">
            <v>156</v>
          </cell>
          <cell r="N149">
            <v>0.05</v>
          </cell>
          <cell r="O149">
            <v>0.05</v>
          </cell>
          <cell r="P149">
            <v>1</v>
          </cell>
          <cell r="Q149">
            <v>7.8000000000000007</v>
          </cell>
          <cell r="S149">
            <v>273397.80000000005</v>
          </cell>
          <cell r="T149" t="e">
            <v>#REF!</v>
          </cell>
          <cell r="U149" t="e">
            <v>#REF!</v>
          </cell>
          <cell r="V149" t="e">
            <v>#REF!</v>
          </cell>
          <cell r="W149" t="e">
            <v>#REF!</v>
          </cell>
        </row>
        <row r="150">
          <cell r="A150" t="str">
            <v>Hepatitis b anticuerpos e [anti-hbe] semiautomatizado o automatizado</v>
          </cell>
          <cell r="B150">
            <v>906222</v>
          </cell>
          <cell r="C150" t="str">
            <v>prevencion secundaria</v>
          </cell>
          <cell r="D150" t="str">
            <v>Laboratorios</v>
          </cell>
          <cell r="E150">
            <v>27795</v>
          </cell>
          <cell r="F150">
            <v>304</v>
          </cell>
          <cell r="G150">
            <v>0.05</v>
          </cell>
          <cell r="H150">
            <v>0.05</v>
          </cell>
          <cell r="I150">
            <v>1</v>
          </cell>
          <cell r="J150">
            <v>15.200000000000001</v>
          </cell>
          <cell r="L150">
            <v>422484.00000000006</v>
          </cell>
          <cell r="M150">
            <v>156</v>
          </cell>
          <cell r="N150">
            <v>0.05</v>
          </cell>
          <cell r="O150">
            <v>0.05</v>
          </cell>
          <cell r="P150">
            <v>1</v>
          </cell>
          <cell r="Q150">
            <v>7.8000000000000007</v>
          </cell>
          <cell r="S150">
            <v>216801.00000000003</v>
          </cell>
          <cell r="T150" t="e">
            <v>#REF!</v>
          </cell>
          <cell r="U150" t="e">
            <v>#REF!</v>
          </cell>
          <cell r="V150" t="e">
            <v>#REF!</v>
          </cell>
          <cell r="W150" t="e">
            <v>#REF!</v>
          </cell>
        </row>
        <row r="151">
          <cell r="A151" t="str">
            <v>Transferrina semiautomatizada</v>
          </cell>
          <cell r="B151">
            <v>903045</v>
          </cell>
          <cell r="C151" t="str">
            <v>prevencion secundaria</v>
          </cell>
          <cell r="D151" t="str">
            <v>Laboratorios</v>
          </cell>
          <cell r="E151">
            <v>14214</v>
          </cell>
          <cell r="F151">
            <v>304</v>
          </cell>
          <cell r="G151">
            <v>0.01</v>
          </cell>
          <cell r="H151">
            <v>0.01</v>
          </cell>
          <cell r="I151">
            <v>1</v>
          </cell>
          <cell r="J151">
            <v>3.04</v>
          </cell>
          <cell r="L151">
            <v>43210.559999999998</v>
          </cell>
          <cell r="M151">
            <v>156</v>
          </cell>
          <cell r="N151">
            <v>0.01</v>
          </cell>
          <cell r="O151">
            <v>0.01</v>
          </cell>
          <cell r="P151">
            <v>1</v>
          </cell>
          <cell r="Q151">
            <v>1.56</v>
          </cell>
          <cell r="S151">
            <v>22173.84</v>
          </cell>
          <cell r="T151" t="e">
            <v>#REF!</v>
          </cell>
          <cell r="U151" t="e">
            <v>#REF!</v>
          </cell>
          <cell r="V151" t="e">
            <v>#REF!</v>
          </cell>
          <cell r="W151" t="e">
            <v>#REF!</v>
          </cell>
        </row>
        <row r="152">
          <cell r="A152" t="str">
            <v>Examen directo fresco de cualquier muestra</v>
          </cell>
          <cell r="B152">
            <v>901304</v>
          </cell>
          <cell r="C152" t="str">
            <v>prevencion secundaria</v>
          </cell>
          <cell r="D152" t="str">
            <v>Laboratorios</v>
          </cell>
          <cell r="E152">
            <v>1665</v>
          </cell>
          <cell r="F152">
            <v>304</v>
          </cell>
          <cell r="G152">
            <v>0.01</v>
          </cell>
          <cell r="H152">
            <v>0.01</v>
          </cell>
          <cell r="I152">
            <v>1</v>
          </cell>
          <cell r="J152">
            <v>3.04</v>
          </cell>
          <cell r="L152">
            <v>5061.6000000000004</v>
          </cell>
          <cell r="M152">
            <v>156</v>
          </cell>
          <cell r="N152">
            <v>0.01</v>
          </cell>
          <cell r="O152">
            <v>0.01</v>
          </cell>
          <cell r="P152">
            <v>1</v>
          </cell>
          <cell r="Q152">
            <v>1.56</v>
          </cell>
          <cell r="S152">
            <v>2597.4</v>
          </cell>
          <cell r="T152" t="e">
            <v>#REF!</v>
          </cell>
          <cell r="U152" t="e">
            <v>#REF!</v>
          </cell>
          <cell r="V152" t="e">
            <v>#REF!</v>
          </cell>
          <cell r="W152" t="e">
            <v>#REF!</v>
          </cell>
        </row>
        <row r="153">
          <cell r="A153" t="str">
            <v>Examen directo para hongos (koh)</v>
          </cell>
          <cell r="B153">
            <v>901305</v>
          </cell>
          <cell r="C153" t="str">
            <v>prevencion secundaria</v>
          </cell>
          <cell r="D153" t="str">
            <v>Laboratorios</v>
          </cell>
          <cell r="E153">
            <v>1485</v>
          </cell>
          <cell r="F153">
            <v>304</v>
          </cell>
          <cell r="G153">
            <v>0.05</v>
          </cell>
          <cell r="H153">
            <v>0.05</v>
          </cell>
          <cell r="I153">
            <v>1</v>
          </cell>
          <cell r="J153">
            <v>15.200000000000001</v>
          </cell>
          <cell r="L153">
            <v>22572</v>
          </cell>
          <cell r="M153">
            <v>156</v>
          </cell>
          <cell r="N153">
            <v>0.05</v>
          </cell>
          <cell r="O153">
            <v>0.05</v>
          </cell>
          <cell r="P153">
            <v>1</v>
          </cell>
          <cell r="Q153">
            <v>7.8000000000000007</v>
          </cell>
          <cell r="S153">
            <v>11583.000000000002</v>
          </cell>
          <cell r="T153" t="e">
            <v>#REF!</v>
          </cell>
          <cell r="U153" t="e">
            <v>#REF!</v>
          </cell>
          <cell r="V153" t="e">
            <v>#REF!</v>
          </cell>
          <cell r="W153" t="e">
            <v>#REF!</v>
          </cell>
        </row>
        <row r="154">
          <cell r="A154" t="str">
            <v>Recuento de plaquetas automatizado</v>
          </cell>
          <cell r="B154">
            <v>902220</v>
          </cell>
          <cell r="C154" t="str">
            <v>prevencion secundaria</v>
          </cell>
          <cell r="D154" t="str">
            <v>Laboratorios</v>
          </cell>
          <cell r="E154">
            <v>1402</v>
          </cell>
          <cell r="F154">
            <v>304</v>
          </cell>
          <cell r="G154">
            <v>0.02</v>
          </cell>
          <cell r="H154">
            <v>0.02</v>
          </cell>
          <cell r="I154">
            <v>1</v>
          </cell>
          <cell r="J154">
            <v>6.08</v>
          </cell>
          <cell r="L154">
            <v>8524.16</v>
          </cell>
          <cell r="M154">
            <v>156</v>
          </cell>
          <cell r="N154">
            <v>0.02</v>
          </cell>
          <cell r="O154">
            <v>0.02</v>
          </cell>
          <cell r="P154">
            <v>1</v>
          </cell>
          <cell r="Q154">
            <v>3.12</v>
          </cell>
          <cell r="S154">
            <v>4374.24</v>
          </cell>
          <cell r="T154" t="e">
            <v>#REF!</v>
          </cell>
          <cell r="U154" t="e">
            <v>#REF!</v>
          </cell>
          <cell r="V154" t="e">
            <v>#REF!</v>
          </cell>
          <cell r="W154" t="e">
            <v>#REF!</v>
          </cell>
        </row>
        <row r="155">
          <cell r="A155" t="str">
            <v>Acido urico en suero u otros fluidos</v>
          </cell>
          <cell r="B155">
            <v>903801</v>
          </cell>
          <cell r="C155" t="str">
            <v>prevencion secundaria</v>
          </cell>
          <cell r="D155" t="str">
            <v>Laboratorios</v>
          </cell>
          <cell r="E155">
            <v>1589</v>
          </cell>
          <cell r="F155">
            <v>304</v>
          </cell>
          <cell r="G155">
            <v>0.02</v>
          </cell>
          <cell r="H155">
            <v>0.02</v>
          </cell>
          <cell r="I155">
            <v>1</v>
          </cell>
          <cell r="J155">
            <v>6.08</v>
          </cell>
          <cell r="L155">
            <v>9661.1200000000008</v>
          </cell>
          <cell r="M155">
            <v>156</v>
          </cell>
          <cell r="N155">
            <v>0.02</v>
          </cell>
          <cell r="O155">
            <v>0.02</v>
          </cell>
          <cell r="P155">
            <v>1</v>
          </cell>
          <cell r="Q155">
            <v>3.12</v>
          </cell>
          <cell r="S155">
            <v>4957.68</v>
          </cell>
          <cell r="T155" t="e">
            <v>#REF!</v>
          </cell>
          <cell r="U155" t="e">
            <v>#REF!</v>
          </cell>
          <cell r="V155" t="e">
            <v>#REF!</v>
          </cell>
          <cell r="W155" t="e">
            <v>#REF!</v>
          </cell>
        </row>
        <row r="156">
          <cell r="A156" t="str">
            <v>COLESTEROL DE ALTA DENSIDAD</v>
          </cell>
          <cell r="B156">
            <v>903815</v>
          </cell>
          <cell r="C156" t="str">
            <v>prevencion secundaria</v>
          </cell>
          <cell r="D156" t="str">
            <v>Laboratorios</v>
          </cell>
          <cell r="E156">
            <v>2647</v>
          </cell>
          <cell r="F156">
            <v>304</v>
          </cell>
          <cell r="G156">
            <v>0.02</v>
          </cell>
          <cell r="H156">
            <v>0.02</v>
          </cell>
          <cell r="I156">
            <v>1</v>
          </cell>
          <cell r="J156">
            <v>6.08</v>
          </cell>
          <cell r="L156">
            <v>16093.76</v>
          </cell>
          <cell r="M156">
            <v>156</v>
          </cell>
          <cell r="N156">
            <v>0.02</v>
          </cell>
          <cell r="O156">
            <v>0.02</v>
          </cell>
          <cell r="P156">
            <v>1</v>
          </cell>
          <cell r="Q156">
            <v>3.12</v>
          </cell>
          <cell r="S156">
            <v>8258.64</v>
          </cell>
        </row>
        <row r="157">
          <cell r="A157" t="str">
            <v>COLESTEROL DE BAJA DENSIDAD [LDL] AUTOMATIZADO</v>
          </cell>
          <cell r="B157">
            <v>903817</v>
          </cell>
          <cell r="C157" t="str">
            <v>prevencion secundaria</v>
          </cell>
          <cell r="D157" t="str">
            <v>Laboratorios</v>
          </cell>
          <cell r="E157">
            <v>2647</v>
          </cell>
          <cell r="F157">
            <v>304</v>
          </cell>
          <cell r="G157">
            <v>0.02</v>
          </cell>
          <cell r="H157">
            <v>0.02</v>
          </cell>
          <cell r="I157">
            <v>1</v>
          </cell>
          <cell r="J157">
            <v>6.08</v>
          </cell>
          <cell r="L157">
            <v>16093.76</v>
          </cell>
          <cell r="M157">
            <v>156</v>
          </cell>
          <cell r="N157">
            <v>0.02</v>
          </cell>
          <cell r="O157">
            <v>0.02</v>
          </cell>
          <cell r="P157">
            <v>1</v>
          </cell>
          <cell r="Q157">
            <v>3.12</v>
          </cell>
          <cell r="S157">
            <v>8258.64</v>
          </cell>
        </row>
        <row r="158">
          <cell r="A158" t="str">
            <v>COLESTEROL TOTAL</v>
          </cell>
          <cell r="B158">
            <v>903818</v>
          </cell>
          <cell r="C158" t="str">
            <v>prevencion secundaria</v>
          </cell>
          <cell r="D158" t="str">
            <v>Laboratorios</v>
          </cell>
          <cell r="E158">
            <v>2120</v>
          </cell>
          <cell r="F158">
            <v>304</v>
          </cell>
          <cell r="G158">
            <v>0.02</v>
          </cell>
          <cell r="H158">
            <v>0.02</v>
          </cell>
          <cell r="I158">
            <v>1</v>
          </cell>
          <cell r="J158">
            <v>6.08</v>
          </cell>
          <cell r="L158">
            <v>12889.6</v>
          </cell>
          <cell r="M158">
            <v>156</v>
          </cell>
          <cell r="N158">
            <v>0.02</v>
          </cell>
          <cell r="O158">
            <v>0.02</v>
          </cell>
          <cell r="P158">
            <v>1</v>
          </cell>
          <cell r="Q158">
            <v>3.12</v>
          </cell>
          <cell r="S158">
            <v>6614.4000000000005</v>
          </cell>
        </row>
        <row r="159">
          <cell r="A159" t="str">
            <v>TRIGLICERIDOS</v>
          </cell>
          <cell r="B159">
            <v>903868</v>
          </cell>
          <cell r="C159" t="str">
            <v>prevencion secundaria</v>
          </cell>
          <cell r="D159" t="str">
            <v>Laboratorios</v>
          </cell>
          <cell r="E159">
            <v>2480</v>
          </cell>
          <cell r="F159">
            <v>304</v>
          </cell>
          <cell r="G159">
            <v>0.02</v>
          </cell>
          <cell r="H159">
            <v>0.02</v>
          </cell>
          <cell r="I159">
            <v>1</v>
          </cell>
          <cell r="J159">
            <v>6.08</v>
          </cell>
          <cell r="L159">
            <v>15078.4</v>
          </cell>
          <cell r="M159">
            <v>156</v>
          </cell>
          <cell r="N159">
            <v>0.02</v>
          </cell>
          <cell r="O159">
            <v>0.02</v>
          </cell>
          <cell r="P159">
            <v>1</v>
          </cell>
          <cell r="Q159">
            <v>3.12</v>
          </cell>
          <cell r="S159">
            <v>7737.6</v>
          </cell>
        </row>
        <row r="160">
          <cell r="A160" t="str">
            <v>CAPILAROSCOPIA (VIDEO CAPILAROSCOPIA)</v>
          </cell>
          <cell r="B160">
            <v>382305</v>
          </cell>
          <cell r="C160" t="str">
            <v>prevencion secundaria</v>
          </cell>
          <cell r="D160" t="str">
            <v>Laboratorios</v>
          </cell>
          <cell r="E160">
            <v>213700</v>
          </cell>
          <cell r="F160">
            <v>304</v>
          </cell>
          <cell r="G160">
            <v>0.01</v>
          </cell>
          <cell r="H160">
            <v>0.01</v>
          </cell>
          <cell r="I160">
            <v>1</v>
          </cell>
          <cell r="J160">
            <v>3.04</v>
          </cell>
          <cell r="L160">
            <v>649648</v>
          </cell>
          <cell r="M160">
            <v>156</v>
          </cell>
          <cell r="N160">
            <v>0.02</v>
          </cell>
          <cell r="O160">
            <v>0.02</v>
          </cell>
          <cell r="P160">
            <v>1</v>
          </cell>
          <cell r="Q160">
            <v>3.12</v>
          </cell>
          <cell r="S160">
            <v>666744</v>
          </cell>
        </row>
        <row r="161">
          <cell r="A161" t="str">
            <v>Coproscopico</v>
          </cell>
          <cell r="B161">
            <v>907004</v>
          </cell>
          <cell r="C161" t="str">
            <v>prevencion secundaria</v>
          </cell>
          <cell r="D161" t="str">
            <v>Laboratorios</v>
          </cell>
          <cell r="E161">
            <v>4009</v>
          </cell>
          <cell r="F161">
            <v>304</v>
          </cell>
          <cell r="G161">
            <v>5.0000000000000001E-3</v>
          </cell>
          <cell r="H161">
            <v>5.0000000000000001E-3</v>
          </cell>
          <cell r="I161">
            <v>1</v>
          </cell>
          <cell r="J161">
            <v>1.52</v>
          </cell>
          <cell r="L161">
            <v>6093.68</v>
          </cell>
          <cell r="M161">
            <v>156</v>
          </cell>
          <cell r="N161">
            <v>5.0000000000000001E-3</v>
          </cell>
          <cell r="O161">
            <v>5.0000000000000001E-3</v>
          </cell>
          <cell r="P161">
            <v>1</v>
          </cell>
          <cell r="Q161">
            <v>0.78</v>
          </cell>
          <cell r="S161">
            <v>3127.02</v>
          </cell>
          <cell r="T161" t="e">
            <v>#REF!</v>
          </cell>
          <cell r="U161" t="e">
            <v>#REF!</v>
          </cell>
          <cell r="V161" t="e">
            <v>#REF!</v>
          </cell>
          <cell r="W161" t="e">
            <v>#REF!</v>
          </cell>
        </row>
        <row r="162">
          <cell r="A162" t="str">
            <v>Estudio de coloracion inmunohistoquimica en biopsia</v>
          </cell>
          <cell r="B162">
            <v>898103</v>
          </cell>
          <cell r="C162" t="str">
            <v>prevencion secundaria</v>
          </cell>
          <cell r="D162" t="str">
            <v>Laboratorios</v>
          </cell>
          <cell r="E162">
            <v>43514</v>
          </cell>
          <cell r="F162">
            <v>304</v>
          </cell>
          <cell r="G162">
            <v>0.01</v>
          </cell>
          <cell r="H162">
            <v>0.01</v>
          </cell>
          <cell r="I162">
            <v>1</v>
          </cell>
          <cell r="J162">
            <v>3.04</v>
          </cell>
          <cell r="L162">
            <v>132282.56</v>
          </cell>
          <cell r="M162">
            <v>156</v>
          </cell>
          <cell r="N162">
            <v>0.01</v>
          </cell>
          <cell r="O162">
            <v>0.01</v>
          </cell>
          <cell r="P162">
            <v>1</v>
          </cell>
          <cell r="Q162">
            <v>1.56</v>
          </cell>
          <cell r="S162">
            <v>67881.84</v>
          </cell>
          <cell r="T162" t="e">
            <v>#REF!</v>
          </cell>
          <cell r="U162" t="e">
            <v>#REF!</v>
          </cell>
          <cell r="V162" t="e">
            <v>#REF!</v>
          </cell>
          <cell r="W162" t="e">
            <v>#REF!</v>
          </cell>
        </row>
        <row r="163">
          <cell r="A163" t="str">
            <v>ESTUDIO DE COLORACION BASICA EN BIOPSIA</v>
          </cell>
          <cell r="B163">
            <v>898101</v>
          </cell>
          <cell r="C163" t="str">
            <v>prevencion secundaria</v>
          </cell>
          <cell r="D163" t="str">
            <v>Laboratorios</v>
          </cell>
          <cell r="E163">
            <v>14245</v>
          </cell>
          <cell r="F163">
            <v>304</v>
          </cell>
          <cell r="G163">
            <v>0.01</v>
          </cell>
          <cell r="H163">
            <v>0.01</v>
          </cell>
          <cell r="I163">
            <v>1</v>
          </cell>
          <cell r="J163">
            <v>3.04</v>
          </cell>
          <cell r="L163">
            <v>43304.800000000003</v>
          </cell>
          <cell r="M163">
            <v>156</v>
          </cell>
          <cell r="N163">
            <v>0.03</v>
          </cell>
          <cell r="O163">
            <v>0.03</v>
          </cell>
          <cell r="P163">
            <v>1</v>
          </cell>
          <cell r="Q163">
            <v>4.68</v>
          </cell>
          <cell r="S163">
            <v>66666.599999999991</v>
          </cell>
        </row>
        <row r="164">
          <cell r="A164" t="str">
            <v>Hemoglobina glicosilada manual o semiautomatizada</v>
          </cell>
          <cell r="B164">
            <v>903427</v>
          </cell>
          <cell r="C164" t="str">
            <v>prevencion secundaria</v>
          </cell>
          <cell r="D164" t="str">
            <v>Laboratorios</v>
          </cell>
          <cell r="E164">
            <v>7162</v>
          </cell>
          <cell r="F164">
            <v>304</v>
          </cell>
          <cell r="G164">
            <v>0.1</v>
          </cell>
          <cell r="H164">
            <v>0.1</v>
          </cell>
          <cell r="I164">
            <v>1</v>
          </cell>
          <cell r="J164">
            <v>30.400000000000002</v>
          </cell>
          <cell r="L164">
            <v>217724.80000000002</v>
          </cell>
          <cell r="M164">
            <v>156</v>
          </cell>
          <cell r="N164">
            <v>0.1</v>
          </cell>
          <cell r="O164">
            <v>0.1</v>
          </cell>
          <cell r="P164">
            <v>1</v>
          </cell>
          <cell r="Q164">
            <v>15.600000000000001</v>
          </cell>
          <cell r="S164">
            <v>111727.20000000001</v>
          </cell>
          <cell r="T164" t="e">
            <v>#REF!</v>
          </cell>
          <cell r="U164" t="e">
            <v>#REF!</v>
          </cell>
          <cell r="V164" t="e">
            <v>#REF!</v>
          </cell>
          <cell r="W164" t="e">
            <v>#REF!</v>
          </cell>
        </row>
        <row r="165">
          <cell r="A165" t="str">
            <v>Inmunoglobulina a [ig a] automatizado</v>
          </cell>
          <cell r="B165">
            <v>906827</v>
          </cell>
          <cell r="C165" t="str">
            <v>prevencion secundaria</v>
          </cell>
          <cell r="D165" t="str">
            <v>Laboratorios</v>
          </cell>
          <cell r="E165">
            <v>12815</v>
          </cell>
          <cell r="F165">
            <v>304</v>
          </cell>
          <cell r="G165">
            <v>0.02</v>
          </cell>
          <cell r="H165">
            <v>0.02</v>
          </cell>
          <cell r="I165">
            <v>1</v>
          </cell>
          <cell r="J165">
            <v>6.08</v>
          </cell>
          <cell r="L165">
            <v>77915.199999999997</v>
          </cell>
          <cell r="M165">
            <v>156</v>
          </cell>
          <cell r="N165">
            <v>0.02</v>
          </cell>
          <cell r="O165">
            <v>0.02</v>
          </cell>
          <cell r="P165">
            <v>1</v>
          </cell>
          <cell r="Q165">
            <v>3.12</v>
          </cell>
          <cell r="S165">
            <v>39982.800000000003</v>
          </cell>
          <cell r="T165" t="e">
            <v>#REF!</v>
          </cell>
          <cell r="U165" t="e">
            <v>#REF!</v>
          </cell>
          <cell r="V165" t="e">
            <v>#REF!</v>
          </cell>
          <cell r="W165" t="e">
            <v>#REF!</v>
          </cell>
        </row>
        <row r="166">
          <cell r="A166" t="str">
            <v>Inmunoglobulina g [ig g] automatizado</v>
          </cell>
          <cell r="B166">
            <v>906829</v>
          </cell>
          <cell r="C166" t="str">
            <v>prevencion secundaria</v>
          </cell>
          <cell r="D166" t="str">
            <v>Laboratorios</v>
          </cell>
          <cell r="E166">
            <v>12815</v>
          </cell>
          <cell r="F166">
            <v>304</v>
          </cell>
          <cell r="G166">
            <v>0.02</v>
          </cell>
          <cell r="H166">
            <v>0.02</v>
          </cell>
          <cell r="I166">
            <v>1</v>
          </cell>
          <cell r="J166">
            <v>6.08</v>
          </cell>
          <cell r="L166">
            <v>77915.199999999997</v>
          </cell>
          <cell r="M166">
            <v>156</v>
          </cell>
          <cell r="N166">
            <v>0.02</v>
          </cell>
          <cell r="O166">
            <v>0.02</v>
          </cell>
          <cell r="P166">
            <v>1</v>
          </cell>
          <cell r="Q166">
            <v>3.12</v>
          </cell>
          <cell r="S166">
            <v>39982.800000000003</v>
          </cell>
          <cell r="T166" t="e">
            <v>#REF!</v>
          </cell>
          <cell r="U166" t="e">
            <v>#REF!</v>
          </cell>
          <cell r="V166" t="e">
            <v>#REF!</v>
          </cell>
          <cell r="W166" t="e">
            <v>#REF!</v>
          </cell>
        </row>
        <row r="167">
          <cell r="A167" t="str">
            <v>Inmunoglobulina m [ig m] automatizado</v>
          </cell>
          <cell r="B167">
            <v>906832</v>
          </cell>
          <cell r="C167" t="str">
            <v>prevencion secundaria</v>
          </cell>
          <cell r="D167" t="str">
            <v>Laboratorios</v>
          </cell>
          <cell r="E167">
            <v>12815</v>
          </cell>
          <cell r="F167">
            <v>304</v>
          </cell>
          <cell r="G167">
            <v>0.02</v>
          </cell>
          <cell r="H167">
            <v>0.02</v>
          </cell>
          <cell r="I167">
            <v>1</v>
          </cell>
          <cell r="J167">
            <v>6.08</v>
          </cell>
          <cell r="L167">
            <v>77915.199999999997</v>
          </cell>
          <cell r="M167">
            <v>156</v>
          </cell>
          <cell r="N167">
            <v>0.02</v>
          </cell>
          <cell r="O167">
            <v>0.02</v>
          </cell>
          <cell r="P167">
            <v>1</v>
          </cell>
          <cell r="Q167">
            <v>3.12</v>
          </cell>
          <cell r="S167">
            <v>39982.800000000003</v>
          </cell>
          <cell r="T167" t="e">
            <v>#REF!</v>
          </cell>
          <cell r="U167" t="e">
            <v>#REF!</v>
          </cell>
          <cell r="V167" t="e">
            <v>#REF!</v>
          </cell>
          <cell r="W167" t="e">
            <v>#REF!</v>
          </cell>
        </row>
        <row r="168">
          <cell r="A168" t="str">
            <v>CURACION DE LESION EN PIEL O TEJIDO CELULAR SUBCUTANEO SOD</v>
          </cell>
          <cell r="B168">
            <v>869500</v>
          </cell>
          <cell r="C168" t="str">
            <v>prevencion terciaria</v>
          </cell>
          <cell r="D168" t="str">
            <v>Atención domiciliaria</v>
          </cell>
          <cell r="E168">
            <v>61800</v>
          </cell>
          <cell r="F168">
            <v>304</v>
          </cell>
          <cell r="G168">
            <v>0.02</v>
          </cell>
          <cell r="H168">
            <v>0.02</v>
          </cell>
          <cell r="I168">
            <v>1</v>
          </cell>
          <cell r="J168">
            <v>6.08</v>
          </cell>
          <cell r="L168">
            <v>375744</v>
          </cell>
          <cell r="M168">
            <v>156</v>
          </cell>
          <cell r="N168">
            <v>0.02</v>
          </cell>
          <cell r="O168">
            <v>0.02</v>
          </cell>
          <cell r="P168">
            <v>1</v>
          </cell>
          <cell r="Q168">
            <v>3.12</v>
          </cell>
          <cell r="S168">
            <v>192816</v>
          </cell>
        </row>
        <row r="169">
          <cell r="A169" t="str">
            <v>Ionograma [cloro sodio potasio y bicarbonato o calcio]</v>
          </cell>
          <cell r="B169">
            <v>903605</v>
          </cell>
          <cell r="C169" t="str">
            <v>prevencion secundaria</v>
          </cell>
          <cell r="D169" t="str">
            <v>Laboratorios</v>
          </cell>
          <cell r="E169">
            <v>10440</v>
          </cell>
          <cell r="F169">
            <v>304</v>
          </cell>
          <cell r="G169">
            <v>0.02</v>
          </cell>
          <cell r="H169">
            <v>0.02</v>
          </cell>
          <cell r="I169">
            <v>1</v>
          </cell>
          <cell r="J169">
            <v>6.08</v>
          </cell>
          <cell r="L169">
            <v>63475.200000000004</v>
          </cell>
          <cell r="M169">
            <v>156</v>
          </cell>
          <cell r="N169">
            <v>0.03</v>
          </cell>
          <cell r="O169">
            <v>0.03</v>
          </cell>
          <cell r="P169">
            <v>1</v>
          </cell>
          <cell r="Q169">
            <v>4.68</v>
          </cell>
          <cell r="S169">
            <v>48859.199999999997</v>
          </cell>
          <cell r="T169" t="e">
            <v>#REF!</v>
          </cell>
          <cell r="U169" t="e">
            <v>#REF!</v>
          </cell>
          <cell r="V169" t="e">
            <v>#REF!</v>
          </cell>
          <cell r="W169" t="e">
            <v>#REF!</v>
          </cell>
        </row>
        <row r="170">
          <cell r="A170" t="str">
            <v>Sangre oculta en materia fecal (determinacion de hemoglobina humana especifica)</v>
          </cell>
          <cell r="B170">
            <v>907009</v>
          </cell>
          <cell r="C170" t="str">
            <v>prevencion secundaria</v>
          </cell>
          <cell r="D170" t="str">
            <v>Laboratorios</v>
          </cell>
          <cell r="E170">
            <v>6334</v>
          </cell>
          <cell r="F170">
            <v>304</v>
          </cell>
          <cell r="G170">
            <v>0.05</v>
          </cell>
          <cell r="H170">
            <v>0.05</v>
          </cell>
          <cell r="I170">
            <v>1</v>
          </cell>
          <cell r="J170">
            <v>15.200000000000001</v>
          </cell>
          <cell r="L170">
            <v>96276.800000000003</v>
          </cell>
          <cell r="M170">
            <v>156</v>
          </cell>
          <cell r="N170">
            <v>5.040322580645161E-2</v>
          </cell>
          <cell r="O170">
            <v>5.040322580645161E-2</v>
          </cell>
          <cell r="P170">
            <v>1</v>
          </cell>
          <cell r="Q170">
            <v>7.8629032258064511</v>
          </cell>
          <cell r="S170">
            <v>49803.629032258061</v>
          </cell>
          <cell r="T170" t="e">
            <v>#REF!</v>
          </cell>
          <cell r="U170" t="e">
            <v>#REF!</v>
          </cell>
          <cell r="V170" t="e">
            <v>#REF!</v>
          </cell>
          <cell r="W170" t="e">
            <v>#REF!</v>
          </cell>
        </row>
        <row r="171">
          <cell r="A171" t="str">
            <v>Capacidad de combinacion del hierro</v>
          </cell>
          <cell r="B171">
            <v>903812</v>
          </cell>
          <cell r="C171" t="str">
            <v>prevencion secundaria</v>
          </cell>
          <cell r="D171" t="str">
            <v>Laboratorios</v>
          </cell>
          <cell r="E171">
            <v>15678</v>
          </cell>
          <cell r="F171">
            <v>304</v>
          </cell>
          <cell r="G171">
            <v>0.05</v>
          </cell>
          <cell r="H171">
            <v>0.05</v>
          </cell>
          <cell r="I171">
            <v>1</v>
          </cell>
          <cell r="J171">
            <v>15.200000000000001</v>
          </cell>
          <cell r="L171">
            <v>238305.6</v>
          </cell>
          <cell r="M171">
            <v>156</v>
          </cell>
          <cell r="N171">
            <v>0.05</v>
          </cell>
          <cell r="O171">
            <v>0.05</v>
          </cell>
          <cell r="P171">
            <v>1</v>
          </cell>
          <cell r="Q171">
            <v>7.8000000000000007</v>
          </cell>
          <cell r="S171">
            <v>122288.40000000001</v>
          </cell>
          <cell r="T171" t="e">
            <v>#REF!</v>
          </cell>
          <cell r="U171" t="e">
            <v>#REF!</v>
          </cell>
          <cell r="V171" t="e">
            <v>#REF!</v>
          </cell>
          <cell r="W171" t="e">
            <v>#REF!</v>
          </cell>
        </row>
        <row r="172">
          <cell r="A172" t="str">
            <v>Crioglobulinas</v>
          </cell>
          <cell r="B172">
            <v>906917</v>
          </cell>
          <cell r="C172" t="str">
            <v>prevencion secundaria</v>
          </cell>
          <cell r="D172" t="str">
            <v>Laboratorios</v>
          </cell>
          <cell r="E172">
            <v>5246</v>
          </cell>
          <cell r="F172">
            <v>304</v>
          </cell>
          <cell r="G172">
            <v>0.02</v>
          </cell>
          <cell r="H172">
            <v>0.02</v>
          </cell>
          <cell r="I172">
            <v>1</v>
          </cell>
          <cell r="J172">
            <v>6.08</v>
          </cell>
          <cell r="L172">
            <v>31895.68</v>
          </cell>
          <cell r="M172">
            <v>156</v>
          </cell>
          <cell r="N172">
            <v>0.05</v>
          </cell>
          <cell r="O172">
            <v>0.05</v>
          </cell>
          <cell r="P172">
            <v>1</v>
          </cell>
          <cell r="Q172">
            <v>7.8000000000000007</v>
          </cell>
          <cell r="S172">
            <v>40918.800000000003</v>
          </cell>
          <cell r="T172" t="e">
            <v>#REF!</v>
          </cell>
          <cell r="U172" t="e">
            <v>#REF!</v>
          </cell>
          <cell r="V172" t="e">
            <v>#REF!</v>
          </cell>
          <cell r="W172" t="e">
            <v>#REF!</v>
          </cell>
        </row>
        <row r="173">
          <cell r="A173" t="str">
            <v>Microalbuminuria semiautomatizada</v>
          </cell>
          <cell r="B173">
            <v>903028</v>
          </cell>
          <cell r="C173" t="str">
            <v>prevencion secundaria</v>
          </cell>
          <cell r="D173" t="str">
            <v>Laboratorios</v>
          </cell>
          <cell r="E173">
            <v>6562</v>
          </cell>
          <cell r="F173">
            <v>304</v>
          </cell>
          <cell r="G173">
            <v>0.02</v>
          </cell>
          <cell r="H173">
            <v>0.02</v>
          </cell>
          <cell r="I173">
            <v>1</v>
          </cell>
          <cell r="J173">
            <v>6.08</v>
          </cell>
          <cell r="L173">
            <v>39896.959999999999</v>
          </cell>
          <cell r="M173">
            <v>156</v>
          </cell>
          <cell r="N173">
            <v>0.02</v>
          </cell>
          <cell r="O173">
            <v>0.02</v>
          </cell>
          <cell r="P173">
            <v>1</v>
          </cell>
          <cell r="Q173">
            <v>3.12</v>
          </cell>
          <cell r="S173">
            <v>20473.440000000002</v>
          </cell>
          <cell r="T173" t="e">
            <v>#REF!</v>
          </cell>
          <cell r="U173" t="e">
            <v>#REF!</v>
          </cell>
          <cell r="V173" t="e">
            <v>#REF!</v>
          </cell>
          <cell r="W173" t="e">
            <v>#REF!</v>
          </cell>
        </row>
        <row r="174">
          <cell r="A174" t="str">
            <v>Potasio en suero u otros fluidos</v>
          </cell>
          <cell r="B174">
            <v>903859</v>
          </cell>
          <cell r="C174" t="str">
            <v>prevencion secundaria</v>
          </cell>
          <cell r="D174" t="str">
            <v>Laboratorios</v>
          </cell>
          <cell r="E174">
            <v>4017</v>
          </cell>
          <cell r="F174">
            <v>304</v>
          </cell>
          <cell r="G174">
            <v>0.02</v>
          </cell>
          <cell r="H174">
            <v>0.02</v>
          </cell>
          <cell r="I174">
            <v>1</v>
          </cell>
          <cell r="J174">
            <v>6.08</v>
          </cell>
          <cell r="L174">
            <v>24423.360000000001</v>
          </cell>
          <cell r="M174">
            <v>156</v>
          </cell>
          <cell r="N174">
            <v>0.02</v>
          </cell>
          <cell r="O174">
            <v>0.02</v>
          </cell>
          <cell r="P174">
            <v>1</v>
          </cell>
          <cell r="Q174">
            <v>3.12</v>
          </cell>
          <cell r="S174">
            <v>12533.04</v>
          </cell>
          <cell r="T174" t="e">
            <v>#REF!</v>
          </cell>
          <cell r="U174" t="e">
            <v>#REF!</v>
          </cell>
          <cell r="V174" t="e">
            <v>#REF!</v>
          </cell>
          <cell r="W174" t="e">
            <v>#REF!</v>
          </cell>
        </row>
        <row r="175">
          <cell r="A175" t="str">
            <v>Hepatitis b carga viral</v>
          </cell>
          <cell r="B175">
            <v>908806</v>
          </cell>
          <cell r="C175" t="str">
            <v>prevencion secundaria</v>
          </cell>
          <cell r="D175" t="str">
            <v>Laboratorios</v>
          </cell>
          <cell r="E175">
            <v>258195</v>
          </cell>
          <cell r="F175">
            <v>304</v>
          </cell>
          <cell r="G175">
            <v>0.05</v>
          </cell>
          <cell r="H175">
            <v>0.05</v>
          </cell>
          <cell r="I175">
            <v>1</v>
          </cell>
          <cell r="J175">
            <v>15.200000000000001</v>
          </cell>
          <cell r="L175">
            <v>3924564.0000000005</v>
          </cell>
          <cell r="M175">
            <v>156</v>
          </cell>
          <cell r="N175">
            <v>0.05</v>
          </cell>
          <cell r="O175">
            <v>0.05</v>
          </cell>
          <cell r="P175">
            <v>1</v>
          </cell>
          <cell r="Q175">
            <v>7.8000000000000007</v>
          </cell>
          <cell r="S175">
            <v>2013921.0000000002</v>
          </cell>
          <cell r="T175" t="e">
            <v>#REF!</v>
          </cell>
          <cell r="U175" t="e">
            <v>#REF!</v>
          </cell>
          <cell r="V175" t="e">
            <v>#REF!</v>
          </cell>
          <cell r="W175" t="e">
            <v>#REF!</v>
          </cell>
        </row>
        <row r="176">
          <cell r="A176" t="str">
            <v>Mycobacterium tuberculosis cultivo</v>
          </cell>
          <cell r="B176">
            <v>901230</v>
          </cell>
          <cell r="C176" t="str">
            <v>prevencion secundaria</v>
          </cell>
          <cell r="D176" t="str">
            <v>Laboratorios</v>
          </cell>
          <cell r="E176">
            <v>28068</v>
          </cell>
          <cell r="F176">
            <v>304</v>
          </cell>
          <cell r="G176">
            <v>0.02</v>
          </cell>
          <cell r="H176">
            <v>0.02</v>
          </cell>
          <cell r="I176">
            <v>1</v>
          </cell>
          <cell r="J176">
            <v>6.08</v>
          </cell>
          <cell r="L176">
            <v>170653.44</v>
          </cell>
          <cell r="M176">
            <v>156</v>
          </cell>
          <cell r="N176">
            <v>0.02</v>
          </cell>
          <cell r="O176">
            <v>0.02</v>
          </cell>
          <cell r="P176">
            <v>1</v>
          </cell>
          <cell r="Q176">
            <v>3.12</v>
          </cell>
          <cell r="S176">
            <v>87572.160000000003</v>
          </cell>
          <cell r="T176" t="e">
            <v>#REF!</v>
          </cell>
          <cell r="U176" t="e">
            <v>#REF!</v>
          </cell>
          <cell r="V176" t="e">
            <v>#REF!</v>
          </cell>
          <cell r="W176" t="e">
            <v>#REF!</v>
          </cell>
        </row>
        <row r="177">
          <cell r="A177" t="str">
            <v>Bilirrubinas total y directa</v>
          </cell>
          <cell r="B177">
            <v>903809</v>
          </cell>
          <cell r="C177" t="str">
            <v>prevencion secundaria</v>
          </cell>
          <cell r="D177" t="str">
            <v>Laboratorios</v>
          </cell>
          <cell r="E177">
            <v>2412</v>
          </cell>
          <cell r="F177">
            <v>304</v>
          </cell>
          <cell r="G177">
            <v>0.02</v>
          </cell>
          <cell r="H177">
            <v>0.02</v>
          </cell>
          <cell r="I177">
            <v>1</v>
          </cell>
          <cell r="J177">
            <v>6.08</v>
          </cell>
          <cell r="L177">
            <v>14664.960000000001</v>
          </cell>
          <cell r="M177">
            <v>156</v>
          </cell>
          <cell r="N177">
            <v>0.02</v>
          </cell>
          <cell r="O177">
            <v>0.02</v>
          </cell>
          <cell r="P177">
            <v>1</v>
          </cell>
          <cell r="Q177">
            <v>3.12</v>
          </cell>
          <cell r="S177">
            <v>7525.4400000000005</v>
          </cell>
          <cell r="T177" t="e">
            <v>#REF!</v>
          </cell>
          <cell r="U177" t="e">
            <v>#REF!</v>
          </cell>
          <cell r="V177" t="e">
            <v>#REF!</v>
          </cell>
          <cell r="W177" t="e">
            <v>#REF!</v>
          </cell>
        </row>
        <row r="178">
          <cell r="A178" t="str">
            <v>Deshidrogenasa lactica</v>
          </cell>
          <cell r="B178">
            <v>903828</v>
          </cell>
          <cell r="C178" t="str">
            <v>prevencion secundaria</v>
          </cell>
          <cell r="D178" t="str">
            <v>Laboratorios</v>
          </cell>
          <cell r="E178">
            <v>2759</v>
          </cell>
          <cell r="F178">
            <v>304</v>
          </cell>
          <cell r="G178">
            <v>0.02</v>
          </cell>
          <cell r="H178">
            <v>0.02</v>
          </cell>
          <cell r="I178">
            <v>1</v>
          </cell>
          <cell r="J178">
            <v>6.08</v>
          </cell>
          <cell r="L178">
            <v>16774.72</v>
          </cell>
          <cell r="M178">
            <v>156</v>
          </cell>
          <cell r="N178">
            <v>0.02</v>
          </cell>
          <cell r="O178">
            <v>0.02</v>
          </cell>
          <cell r="P178">
            <v>1</v>
          </cell>
          <cell r="Q178">
            <v>3.12</v>
          </cell>
          <cell r="S178">
            <v>8608.08</v>
          </cell>
          <cell r="T178" t="e">
            <v>#REF!</v>
          </cell>
          <cell r="U178" t="e">
            <v>#REF!</v>
          </cell>
          <cell r="V178" t="e">
            <v>#REF!</v>
          </cell>
          <cell r="W178" t="e">
            <v>#REF!</v>
          </cell>
        </row>
        <row r="179">
          <cell r="A179" t="str">
            <v>BIOPSIA DE TEJIDO BLANDO: MUSCULOS, TENDON, FASCIA Y BURSA (INCLUYENDO MANO) VIA ABIERTA</v>
          </cell>
          <cell r="B179">
            <v>832101</v>
          </cell>
          <cell r="C179" t="str">
            <v>prevencion secundaria</v>
          </cell>
          <cell r="D179" t="str">
            <v>Procedimientos</v>
          </cell>
          <cell r="E179">
            <v>214891</v>
          </cell>
          <cell r="F179">
            <v>304</v>
          </cell>
          <cell r="G179">
            <v>0.02</v>
          </cell>
          <cell r="H179">
            <v>0.02</v>
          </cell>
          <cell r="I179">
            <v>1</v>
          </cell>
          <cell r="J179">
            <v>6.08</v>
          </cell>
          <cell r="L179">
            <v>1306537.28</v>
          </cell>
          <cell r="M179">
            <v>156</v>
          </cell>
          <cell r="N179">
            <v>0.02</v>
          </cell>
          <cell r="O179">
            <v>0.02</v>
          </cell>
          <cell r="P179">
            <v>1</v>
          </cell>
          <cell r="Q179">
            <v>3.12</v>
          </cell>
          <cell r="S179">
            <v>670459.92000000004</v>
          </cell>
        </row>
        <row r="180">
          <cell r="A180" t="str">
            <v>BIOPSIA DE TEJIDO BLANDO: MUSCULOS, TENDON, FASCIA Y BURSA (INCLUYENDO MANO) VIA PERCUTANEA</v>
          </cell>
          <cell r="B180">
            <v>832102</v>
          </cell>
          <cell r="C180" t="str">
            <v>prevencion secundaria</v>
          </cell>
          <cell r="D180" t="str">
            <v>Procedimientos</v>
          </cell>
          <cell r="E180">
            <v>36715</v>
          </cell>
          <cell r="F180">
            <v>304</v>
          </cell>
          <cell r="G180">
            <v>5.0000000000000001E-3</v>
          </cell>
          <cell r="H180">
            <v>5.0000000000000001E-3</v>
          </cell>
          <cell r="I180">
            <v>1</v>
          </cell>
          <cell r="J180">
            <v>1.52</v>
          </cell>
          <cell r="L180">
            <v>55806.8</v>
          </cell>
          <cell r="M180">
            <v>156</v>
          </cell>
          <cell r="N180">
            <v>5.0000000000000001E-3</v>
          </cell>
          <cell r="O180">
            <v>5.0000000000000001E-3</v>
          </cell>
          <cell r="P180">
            <v>1</v>
          </cell>
          <cell r="Q180">
            <v>0.78</v>
          </cell>
          <cell r="S180">
            <v>28637.7</v>
          </cell>
        </row>
        <row r="181">
          <cell r="A181" t="str">
            <v>VACUNACION CONTRA NEUMOCOCO</v>
          </cell>
          <cell r="B181">
            <v>993106</v>
          </cell>
          <cell r="C181" t="str">
            <v>prevencion secundaria</v>
          </cell>
          <cell r="D181" t="str">
            <v>Vacunación</v>
          </cell>
          <cell r="E181">
            <v>250000</v>
          </cell>
          <cell r="F181">
            <v>304</v>
          </cell>
          <cell r="G181">
            <v>0.2</v>
          </cell>
          <cell r="H181">
            <v>0.2</v>
          </cell>
          <cell r="I181">
            <v>1</v>
          </cell>
          <cell r="J181">
            <v>60.800000000000004</v>
          </cell>
          <cell r="L181">
            <v>15200000.000000002</v>
          </cell>
          <cell r="M181">
            <v>156</v>
          </cell>
          <cell r="N181">
            <v>0.2</v>
          </cell>
          <cell r="O181">
            <v>0.2</v>
          </cell>
          <cell r="P181">
            <v>1</v>
          </cell>
          <cell r="Q181">
            <v>31.200000000000003</v>
          </cell>
          <cell r="S181">
            <v>7800000.0000000009</v>
          </cell>
        </row>
        <row r="182">
          <cell r="A182" t="str">
            <v>VACUNACION CONTRA Hepatitis B</v>
          </cell>
          <cell r="B182">
            <v>993503</v>
          </cell>
          <cell r="C182" t="str">
            <v>prevencion secundaria</v>
          </cell>
          <cell r="D182" t="str">
            <v>Vacunación</v>
          </cell>
          <cell r="E182">
            <v>250000</v>
          </cell>
          <cell r="F182">
            <v>304</v>
          </cell>
          <cell r="G182">
            <v>0.2</v>
          </cell>
          <cell r="H182">
            <v>0.2</v>
          </cell>
          <cell r="I182">
            <v>1</v>
          </cell>
          <cell r="J182">
            <v>60.800000000000004</v>
          </cell>
          <cell r="L182">
            <v>15200000.000000002</v>
          </cell>
          <cell r="M182">
            <v>156</v>
          </cell>
          <cell r="N182">
            <v>0.2</v>
          </cell>
          <cell r="O182">
            <v>0.2</v>
          </cell>
          <cell r="P182">
            <v>1</v>
          </cell>
          <cell r="Q182">
            <v>31.200000000000003</v>
          </cell>
          <cell r="S182">
            <v>7800000.0000000009</v>
          </cell>
        </row>
        <row r="183">
          <cell r="A183" t="str">
            <v>VACUNACION CONTRA INFLUENZA</v>
          </cell>
          <cell r="B183">
            <v>993510</v>
          </cell>
          <cell r="C183" t="str">
            <v>prevencion secundaria</v>
          </cell>
          <cell r="D183" t="str">
            <v>Vacunación</v>
          </cell>
          <cell r="E183">
            <v>35000</v>
          </cell>
          <cell r="F183">
            <v>304</v>
          </cell>
          <cell r="G183">
            <v>0.2</v>
          </cell>
          <cell r="H183">
            <v>0.2</v>
          </cell>
          <cell r="I183">
            <v>1</v>
          </cell>
          <cell r="J183">
            <v>60.800000000000004</v>
          </cell>
          <cell r="L183">
            <v>2128000</v>
          </cell>
          <cell r="M183">
            <v>156</v>
          </cell>
          <cell r="N183">
            <v>0.2</v>
          </cell>
          <cell r="O183">
            <v>0.2</v>
          </cell>
          <cell r="P183">
            <v>1</v>
          </cell>
          <cell r="Q183">
            <v>31.200000000000003</v>
          </cell>
          <cell r="S183">
            <v>1092000</v>
          </cell>
        </row>
        <row r="184">
          <cell r="A184" t="str">
            <v>ELABORACION Y ADAPTACION DE APARATO ORTOPEDICO</v>
          </cell>
          <cell r="B184">
            <v>893107</v>
          </cell>
          <cell r="C184" t="str">
            <v>prevencion terciaria</v>
          </cell>
          <cell r="D184" t="str">
            <v>Insumos</v>
          </cell>
          <cell r="E184">
            <v>229180</v>
          </cell>
          <cell r="F184">
            <v>304</v>
          </cell>
          <cell r="G184">
            <v>0.1</v>
          </cell>
          <cell r="H184">
            <v>0.1</v>
          </cell>
          <cell r="I184">
            <v>1</v>
          </cell>
          <cell r="J184">
            <v>30.400000000000002</v>
          </cell>
          <cell r="L184">
            <v>6967072.0000000009</v>
          </cell>
          <cell r="M184">
            <v>156</v>
          </cell>
          <cell r="N184">
            <v>0.1</v>
          </cell>
          <cell r="O184">
            <v>0.1</v>
          </cell>
          <cell r="P184">
            <v>1</v>
          </cell>
          <cell r="Q184">
            <v>15.600000000000001</v>
          </cell>
          <cell r="S184">
            <v>3575208.0000000005</v>
          </cell>
        </row>
        <row r="185">
          <cell r="A185" t="str">
            <v>DESCOMPRESION DE NERVIO EN TUNEL DEL CARPO VIA ENDOSCOPICA</v>
          </cell>
          <cell r="B185">
            <v>44301</v>
          </cell>
          <cell r="C185" t="str">
            <v>prevencion terciaria</v>
          </cell>
          <cell r="D185" t="str">
            <v>Procedimientos</v>
          </cell>
          <cell r="E185">
            <v>432220</v>
          </cell>
          <cell r="F185">
            <v>304</v>
          </cell>
          <cell r="G185">
            <v>2E-3</v>
          </cell>
          <cell r="H185">
            <v>2E-3</v>
          </cell>
          <cell r="I185">
            <v>1</v>
          </cell>
          <cell r="J185">
            <v>0.60799999999999998</v>
          </cell>
          <cell r="L185">
            <v>262789.76000000001</v>
          </cell>
          <cell r="M185">
            <v>156</v>
          </cell>
          <cell r="N185">
            <v>2E-3</v>
          </cell>
          <cell r="O185">
            <v>2E-3</v>
          </cell>
          <cell r="P185">
            <v>1</v>
          </cell>
          <cell r="Q185">
            <v>0.312</v>
          </cell>
          <cell r="S185">
            <v>134852.64000000001</v>
          </cell>
        </row>
        <row r="186">
          <cell r="A186" t="str">
            <v>DESCOMPRESION DE NERVIO EN TUNEL DEL CARPO VIA ABIERTA</v>
          </cell>
          <cell r="B186">
            <v>44303</v>
          </cell>
          <cell r="C186" t="str">
            <v>prevencion terciaria</v>
          </cell>
          <cell r="D186" t="str">
            <v>Procedimientos</v>
          </cell>
          <cell r="E186">
            <v>484055</v>
          </cell>
          <cell r="F186">
            <v>304</v>
          </cell>
          <cell r="G186">
            <v>0.01</v>
          </cell>
          <cell r="H186">
            <v>0.01</v>
          </cell>
          <cell r="I186">
            <v>1</v>
          </cell>
          <cell r="J186">
            <v>3.04</v>
          </cell>
          <cell r="L186">
            <v>1471527.2</v>
          </cell>
          <cell r="M186">
            <v>156</v>
          </cell>
          <cell r="N186">
            <v>0.01</v>
          </cell>
          <cell r="O186">
            <v>0.01</v>
          </cell>
          <cell r="P186">
            <v>1</v>
          </cell>
          <cell r="Q186">
            <v>1.56</v>
          </cell>
          <cell r="S186">
            <v>755125.8</v>
          </cell>
        </row>
        <row r="187">
          <cell r="A187" t="str">
            <v>DESCOMPRESION DE NERVIO EN TUNEL DEL CARPO CON NEUROLISIS VIA ABIERTA</v>
          </cell>
          <cell r="B187">
            <v>44304</v>
          </cell>
          <cell r="C187" t="str">
            <v>prevencion terciaria</v>
          </cell>
          <cell r="D187" t="str">
            <v>Procedimientos</v>
          </cell>
          <cell r="E187">
            <v>484055</v>
          </cell>
          <cell r="F187">
            <v>304</v>
          </cell>
          <cell r="G187">
            <v>0.01</v>
          </cell>
          <cell r="H187">
            <v>0.01</v>
          </cell>
          <cell r="I187">
            <v>1</v>
          </cell>
          <cell r="J187">
            <v>3.04</v>
          </cell>
          <cell r="L187">
            <v>1471527.2</v>
          </cell>
          <cell r="M187">
            <v>156</v>
          </cell>
          <cell r="N187">
            <v>0.01</v>
          </cell>
          <cell r="O187">
            <v>0.01</v>
          </cell>
          <cell r="P187">
            <v>1</v>
          </cell>
          <cell r="Q187">
            <v>1.56</v>
          </cell>
          <cell r="S187">
            <v>755125.8</v>
          </cell>
        </row>
        <row r="188">
          <cell r="A188" t="str">
            <v>DESCOMPRESION DE NERVIO EN TUNEL DEL CARPO CON NEUROLISIS VIA ENDOSCOPICA</v>
          </cell>
          <cell r="B188">
            <v>44305</v>
          </cell>
          <cell r="C188" t="str">
            <v>prevencion terciaria</v>
          </cell>
          <cell r="D188" t="str">
            <v>Procedimientos</v>
          </cell>
          <cell r="E188">
            <v>872037</v>
          </cell>
          <cell r="F188">
            <v>304</v>
          </cell>
          <cell r="G188">
            <v>2E-3</v>
          </cell>
          <cell r="H188">
            <v>2E-3</v>
          </cell>
          <cell r="I188">
            <v>1</v>
          </cell>
          <cell r="J188">
            <v>0.60799999999999998</v>
          </cell>
          <cell r="L188">
            <v>530198.49600000004</v>
          </cell>
          <cell r="M188">
            <v>156</v>
          </cell>
          <cell r="N188">
            <v>2E-3</v>
          </cell>
          <cell r="O188">
            <v>2E-3</v>
          </cell>
          <cell r="P188">
            <v>1</v>
          </cell>
          <cell r="Q188">
            <v>0.312</v>
          </cell>
          <cell r="S188">
            <v>272075.54399999999</v>
          </cell>
        </row>
        <row r="189">
          <cell r="A189" t="str">
            <v>CORRECCION QUIRURGICA DE DEDO EN GATILLO [DEDO DE RESORTE]</v>
          </cell>
          <cell r="B189">
            <v>828404</v>
          </cell>
          <cell r="C189" t="str">
            <v>prevencion terciaria</v>
          </cell>
          <cell r="D189" t="str">
            <v>Procedimientos</v>
          </cell>
          <cell r="E189">
            <v>278175</v>
          </cell>
          <cell r="F189">
            <v>304</v>
          </cell>
          <cell r="G189">
            <v>0.05</v>
          </cell>
          <cell r="H189">
            <v>0.05</v>
          </cell>
          <cell r="I189">
            <v>1</v>
          </cell>
          <cell r="J189">
            <v>15.200000000000001</v>
          </cell>
          <cell r="L189">
            <v>4228260</v>
          </cell>
          <cell r="M189">
            <v>156</v>
          </cell>
          <cell r="N189">
            <v>0.05</v>
          </cell>
          <cell r="O189">
            <v>0.05</v>
          </cell>
          <cell r="P189">
            <v>1</v>
          </cell>
          <cell r="Q189">
            <v>7.8000000000000007</v>
          </cell>
          <cell r="S189">
            <v>2169765</v>
          </cell>
        </row>
        <row r="190">
          <cell r="A190" t="str">
            <v>ATENCION (VISITA) DOMICILIARIA, POR MEDICINA GENERAL</v>
          </cell>
          <cell r="B190">
            <v>890101</v>
          </cell>
          <cell r="C190" t="str">
            <v>prevencion terciaria</v>
          </cell>
          <cell r="D190" t="str">
            <v>Atención domiciliaria</v>
          </cell>
          <cell r="E190">
            <v>86045</v>
          </cell>
          <cell r="F190">
            <v>304</v>
          </cell>
          <cell r="G190">
            <v>0.02</v>
          </cell>
          <cell r="H190">
            <v>0.02</v>
          </cell>
          <cell r="I190">
            <v>1</v>
          </cell>
          <cell r="J190">
            <v>6.08</v>
          </cell>
          <cell r="L190">
            <v>523153.60000000003</v>
          </cell>
          <cell r="M190">
            <v>156</v>
          </cell>
          <cell r="N190">
            <v>0.02</v>
          </cell>
          <cell r="O190">
            <v>0.02</v>
          </cell>
          <cell r="P190">
            <v>1</v>
          </cell>
          <cell r="Q190">
            <v>3.12</v>
          </cell>
          <cell r="S190">
            <v>268460.40000000002</v>
          </cell>
        </row>
        <row r="191">
          <cell r="A191" t="str">
            <v>ATENCION (VISITA) DOMICILIARIA, POR ENFERMERIA</v>
          </cell>
          <cell r="B191">
            <v>890105</v>
          </cell>
          <cell r="C191" t="str">
            <v>prevencion terciaria</v>
          </cell>
          <cell r="D191" t="str">
            <v>Atención domiciliaria</v>
          </cell>
          <cell r="E191">
            <v>230000</v>
          </cell>
          <cell r="F191">
            <v>304</v>
          </cell>
          <cell r="G191">
            <v>0.02</v>
          </cell>
          <cell r="H191">
            <v>0.02</v>
          </cell>
          <cell r="I191">
            <v>1</v>
          </cell>
          <cell r="J191">
            <v>6.08</v>
          </cell>
          <cell r="L191">
            <v>1398400</v>
          </cell>
          <cell r="M191">
            <v>156</v>
          </cell>
          <cell r="N191">
            <v>0.02</v>
          </cell>
          <cell r="O191">
            <v>0.02</v>
          </cell>
          <cell r="P191">
            <v>1</v>
          </cell>
          <cell r="Q191">
            <v>3.12</v>
          </cell>
          <cell r="S191">
            <v>717600</v>
          </cell>
        </row>
        <row r="192">
          <cell r="A192" t="str">
            <v>ATENCION (VISITA) DOMICILIARIA, POR FISIOTERAPIA</v>
          </cell>
          <cell r="B192">
            <v>890111</v>
          </cell>
          <cell r="C192" t="str">
            <v>prevencion terciaria</v>
          </cell>
          <cell r="D192" t="str">
            <v>Atención domiciliaria</v>
          </cell>
          <cell r="E192">
            <v>50000</v>
          </cell>
          <cell r="F192">
            <v>304</v>
          </cell>
          <cell r="G192">
            <v>5.0000000000000001E-3</v>
          </cell>
          <cell r="H192">
            <v>5.0000000000000001E-3</v>
          </cell>
          <cell r="I192">
            <v>1</v>
          </cell>
          <cell r="J192">
            <v>1.52</v>
          </cell>
          <cell r="L192">
            <v>76000</v>
          </cell>
          <cell r="M192">
            <v>156</v>
          </cell>
          <cell r="N192">
            <v>5.0000000000000001E-3</v>
          </cell>
          <cell r="O192">
            <v>5.0000000000000001E-3</v>
          </cell>
          <cell r="P192">
            <v>1</v>
          </cell>
          <cell r="Q192">
            <v>0.78</v>
          </cell>
          <cell r="S192">
            <v>39000</v>
          </cell>
        </row>
        <row r="193">
          <cell r="A193" t="str">
            <v>ATENCION (VISITA) DOMICILIARIA POR OTRO PROFESIONAL DE LA SALUD</v>
          </cell>
          <cell r="B193">
            <v>890116</v>
          </cell>
          <cell r="C193" t="str">
            <v>prevencion terciaria</v>
          </cell>
          <cell r="D193" t="str">
            <v>Atención domiciliaria</v>
          </cell>
          <cell r="E193">
            <v>50000</v>
          </cell>
          <cell r="F193">
            <v>304</v>
          </cell>
          <cell r="G193">
            <v>0.02</v>
          </cell>
          <cell r="H193">
            <v>0.02</v>
          </cell>
          <cell r="I193">
            <v>1</v>
          </cell>
          <cell r="J193">
            <v>6.08</v>
          </cell>
          <cell r="L193">
            <v>304000</v>
          </cell>
          <cell r="M193">
            <v>156</v>
          </cell>
          <cell r="N193">
            <v>0.02</v>
          </cell>
          <cell r="O193">
            <v>0.02</v>
          </cell>
          <cell r="P193">
            <v>1</v>
          </cell>
          <cell r="Q193">
            <v>3.12</v>
          </cell>
          <cell r="S193">
            <v>156000</v>
          </cell>
        </row>
        <row r="194">
          <cell r="A194" t="str">
            <v>TRASLADO ASISTENCIAL BÁSICO ACUÁTICO PRIMARIO</v>
          </cell>
          <cell r="B194" t="str">
            <v>601A01</v>
          </cell>
          <cell r="C194" t="str">
            <v>Transporte</v>
          </cell>
          <cell r="D194" t="str">
            <v>Transporte</v>
          </cell>
          <cell r="E194">
            <v>80000</v>
          </cell>
          <cell r="F194">
            <v>304</v>
          </cell>
          <cell r="G194">
            <v>0.01</v>
          </cell>
          <cell r="H194">
            <v>0.01</v>
          </cell>
          <cell r="I194">
            <v>1</v>
          </cell>
          <cell r="J194">
            <v>3.04</v>
          </cell>
          <cell r="L194">
            <v>243200</v>
          </cell>
          <cell r="M194">
            <v>156</v>
          </cell>
          <cell r="N194">
            <v>5.0000000000000001E-3</v>
          </cell>
          <cell r="O194">
            <v>5.0000000000000001E-3</v>
          </cell>
          <cell r="P194">
            <v>1</v>
          </cell>
          <cell r="Q194">
            <v>0.78</v>
          </cell>
          <cell r="S194">
            <v>62400</v>
          </cell>
        </row>
        <row r="195">
          <cell r="A195" t="str">
            <v>TRASLADO ASISTENCIAL BÁSICO ACUÁTICO SECUNDARIO</v>
          </cell>
          <cell r="B195" t="str">
            <v>601A02</v>
          </cell>
          <cell r="C195" t="str">
            <v>Transporte</v>
          </cell>
          <cell r="D195" t="str">
            <v>Transporte</v>
          </cell>
          <cell r="E195">
            <v>80000</v>
          </cell>
          <cell r="F195">
            <v>304</v>
          </cell>
          <cell r="G195">
            <v>0.01</v>
          </cell>
          <cell r="H195">
            <v>0.01</v>
          </cell>
          <cell r="I195">
            <v>1</v>
          </cell>
          <cell r="J195">
            <v>3.04</v>
          </cell>
          <cell r="L195">
            <v>243200</v>
          </cell>
          <cell r="M195">
            <v>156</v>
          </cell>
          <cell r="N195">
            <v>5.0000000000000001E-3</v>
          </cell>
          <cell r="O195">
            <v>5.0000000000000001E-3</v>
          </cell>
          <cell r="P195">
            <v>1</v>
          </cell>
          <cell r="Q195">
            <v>0.78</v>
          </cell>
          <cell r="S195">
            <v>62400</v>
          </cell>
        </row>
        <row r="196">
          <cell r="A196" t="str">
            <v>TRASLADO ASISTENCIAL BÁSICO TERRESTRE PRIMARIO</v>
          </cell>
          <cell r="B196" t="str">
            <v>601T01</v>
          </cell>
          <cell r="C196" t="str">
            <v>Transporte</v>
          </cell>
          <cell r="D196" t="str">
            <v>Transporte</v>
          </cell>
          <cell r="E196">
            <v>80000</v>
          </cell>
          <cell r="F196">
            <v>304</v>
          </cell>
          <cell r="G196">
            <v>0.01</v>
          </cell>
          <cell r="H196">
            <v>0.01</v>
          </cell>
          <cell r="I196">
            <v>1</v>
          </cell>
          <cell r="J196">
            <v>3.04</v>
          </cell>
          <cell r="L196">
            <v>243200</v>
          </cell>
          <cell r="M196">
            <v>156</v>
          </cell>
          <cell r="N196">
            <v>5.0000000000000001E-3</v>
          </cell>
          <cell r="O196">
            <v>5.0000000000000001E-3</v>
          </cell>
          <cell r="P196">
            <v>1</v>
          </cell>
          <cell r="Q196">
            <v>0.78</v>
          </cell>
          <cell r="S196">
            <v>62400</v>
          </cell>
        </row>
        <row r="197">
          <cell r="A197" t="str">
            <v>TRASLADO ASISTENCIAL BÁSICO TERRESTRE SECUNDARIO</v>
          </cell>
          <cell r="B197" t="str">
            <v>601T02</v>
          </cell>
          <cell r="C197" t="str">
            <v>Transporte</v>
          </cell>
          <cell r="D197" t="str">
            <v>Transporte</v>
          </cell>
          <cell r="E197">
            <v>80000</v>
          </cell>
          <cell r="F197">
            <v>304</v>
          </cell>
          <cell r="G197">
            <v>0.01</v>
          </cell>
          <cell r="H197">
            <v>0.01</v>
          </cell>
          <cell r="I197">
            <v>1</v>
          </cell>
          <cell r="J197">
            <v>3.04</v>
          </cell>
          <cell r="L197">
            <v>243200</v>
          </cell>
          <cell r="M197">
            <v>156</v>
          </cell>
          <cell r="N197">
            <v>5.0000000000000001E-3</v>
          </cell>
          <cell r="O197">
            <v>5.0000000000000001E-3</v>
          </cell>
          <cell r="P197">
            <v>1</v>
          </cell>
          <cell r="Q197">
            <v>0.78</v>
          </cell>
          <cell r="S197">
            <v>62400</v>
          </cell>
        </row>
        <row r="198">
          <cell r="A198" t="str">
            <v>TRASLADO ASISTENCIAL MEDICALIZADO ACUÁTICO PRIMARIO</v>
          </cell>
          <cell r="B198" t="str">
            <v>602A01</v>
          </cell>
          <cell r="C198" t="str">
            <v>Transporte</v>
          </cell>
          <cell r="D198" t="str">
            <v>Transporte</v>
          </cell>
          <cell r="E198">
            <v>300000</v>
          </cell>
          <cell r="F198">
            <v>304</v>
          </cell>
          <cell r="G198">
            <v>0.01</v>
          </cell>
          <cell r="H198">
            <v>0.01</v>
          </cell>
          <cell r="I198">
            <v>1</v>
          </cell>
          <cell r="J198">
            <v>3.04</v>
          </cell>
          <cell r="L198">
            <v>912000</v>
          </cell>
          <cell r="M198">
            <v>156</v>
          </cell>
          <cell r="N198">
            <v>5.0000000000000001E-3</v>
          </cell>
          <cell r="O198">
            <v>5.0000000000000001E-3</v>
          </cell>
          <cell r="P198">
            <v>1</v>
          </cell>
          <cell r="Q198">
            <v>0.78</v>
          </cell>
          <cell r="S198">
            <v>234000</v>
          </cell>
        </row>
        <row r="199">
          <cell r="A199" t="str">
            <v>TRASLADO ASISTENCIAL MEDICALIZADO ACUÁTICO SECUNDARIO</v>
          </cell>
          <cell r="B199" t="str">
            <v>602A02</v>
          </cell>
          <cell r="C199" t="str">
            <v>Transporte</v>
          </cell>
          <cell r="D199" t="str">
            <v>Transporte</v>
          </cell>
          <cell r="E199">
            <v>300000</v>
          </cell>
          <cell r="F199">
            <v>304</v>
          </cell>
          <cell r="G199">
            <v>0.01</v>
          </cell>
          <cell r="H199">
            <v>0.01</v>
          </cell>
          <cell r="I199">
            <v>1</v>
          </cell>
          <cell r="J199">
            <v>3.04</v>
          </cell>
          <cell r="L199">
            <v>912000</v>
          </cell>
          <cell r="M199">
            <v>156</v>
          </cell>
          <cell r="N199">
            <v>5.0000000000000001E-3</v>
          </cell>
          <cell r="O199">
            <v>5.0000000000000001E-3</v>
          </cell>
          <cell r="P199">
            <v>1</v>
          </cell>
          <cell r="Q199">
            <v>0.78</v>
          </cell>
          <cell r="S199">
            <v>234000</v>
          </cell>
        </row>
        <row r="200">
          <cell r="A200" t="str">
            <v>TRASLADO ASISTENCIAL MEDICALIZADO AÉREO PRIMARIO</v>
          </cell>
          <cell r="B200" t="str">
            <v>602E01</v>
          </cell>
          <cell r="C200" t="str">
            <v>Transporte</v>
          </cell>
          <cell r="D200" t="str">
            <v>Transporte</v>
          </cell>
          <cell r="E200">
            <v>300000</v>
          </cell>
          <cell r="F200">
            <v>304</v>
          </cell>
          <cell r="G200">
            <v>0.01</v>
          </cell>
          <cell r="H200">
            <v>0.01</v>
          </cell>
          <cell r="I200">
            <v>1</v>
          </cell>
          <cell r="J200">
            <v>3.04</v>
          </cell>
          <cell r="L200">
            <v>912000</v>
          </cell>
          <cell r="M200">
            <v>156</v>
          </cell>
          <cell r="N200">
            <v>5.0000000000000001E-3</v>
          </cell>
          <cell r="O200">
            <v>5.0000000000000001E-3</v>
          </cell>
          <cell r="P200">
            <v>1</v>
          </cell>
          <cell r="Q200">
            <v>0.78</v>
          </cell>
          <cell r="S200">
            <v>234000</v>
          </cell>
        </row>
        <row r="201">
          <cell r="A201" t="str">
            <v>TRASLADO ASISTENCIAL MEDICALIZADO AÉREO SECUNDARIO</v>
          </cell>
          <cell r="B201" t="str">
            <v>602E02</v>
          </cell>
          <cell r="C201" t="str">
            <v>Transporte</v>
          </cell>
          <cell r="D201" t="str">
            <v>Transporte</v>
          </cell>
          <cell r="E201">
            <v>300000</v>
          </cell>
          <cell r="F201">
            <v>304</v>
          </cell>
          <cell r="G201">
            <v>0.01</v>
          </cell>
          <cell r="H201">
            <v>0.01</v>
          </cell>
          <cell r="I201">
            <v>1</v>
          </cell>
          <cell r="J201">
            <v>3.04</v>
          </cell>
          <cell r="L201">
            <v>912000</v>
          </cell>
          <cell r="M201">
            <v>156</v>
          </cell>
          <cell r="N201">
            <v>5.0000000000000001E-3</v>
          </cell>
          <cell r="O201">
            <v>5.0000000000000001E-3</v>
          </cell>
          <cell r="P201">
            <v>1</v>
          </cell>
          <cell r="Q201">
            <v>0.78</v>
          </cell>
          <cell r="S201">
            <v>234000</v>
          </cell>
        </row>
        <row r="202">
          <cell r="A202" t="str">
            <v>TRASLADO ASISTENCIAL MEDICALIZADO TERRESTRE PRIMARIO</v>
          </cell>
          <cell r="B202" t="str">
            <v>602T01</v>
          </cell>
          <cell r="C202" t="str">
            <v>Transporte</v>
          </cell>
          <cell r="D202" t="str">
            <v>Transporte</v>
          </cell>
          <cell r="E202">
            <v>300000</v>
          </cell>
          <cell r="F202">
            <v>304</v>
          </cell>
          <cell r="G202">
            <v>0.01</v>
          </cell>
          <cell r="H202">
            <v>0.01</v>
          </cell>
          <cell r="I202">
            <v>1</v>
          </cell>
          <cell r="J202">
            <v>3.04</v>
          </cell>
          <cell r="L202">
            <v>912000</v>
          </cell>
          <cell r="M202">
            <v>156</v>
          </cell>
          <cell r="N202">
            <v>5.0000000000000001E-3</v>
          </cell>
          <cell r="O202">
            <v>5.0000000000000001E-3</v>
          </cell>
          <cell r="P202">
            <v>1</v>
          </cell>
          <cell r="Q202">
            <v>0.78</v>
          </cell>
          <cell r="S202">
            <v>234000</v>
          </cell>
        </row>
        <row r="203">
          <cell r="A203" t="str">
            <v>TRASLADO ASISTENCIAL MEDICALIZADO TERRESTRE SECUNDARIO</v>
          </cell>
          <cell r="B203" t="str">
            <v>602T02</v>
          </cell>
          <cell r="C203" t="str">
            <v>Transporte</v>
          </cell>
          <cell r="D203" t="str">
            <v>Transporte</v>
          </cell>
          <cell r="E203">
            <v>300000</v>
          </cell>
          <cell r="F203">
            <v>304</v>
          </cell>
          <cell r="G203">
            <v>0.01</v>
          </cell>
          <cell r="H203">
            <v>0.01</v>
          </cell>
          <cell r="I203">
            <v>1</v>
          </cell>
          <cell r="J203">
            <v>3.04</v>
          </cell>
          <cell r="L203">
            <v>912000</v>
          </cell>
          <cell r="M203">
            <v>156</v>
          </cell>
          <cell r="N203">
            <v>5.0000000000000001E-3</v>
          </cell>
          <cell r="O203">
            <v>5.0000000000000001E-3</v>
          </cell>
          <cell r="P203">
            <v>1</v>
          </cell>
          <cell r="Q203">
            <v>0.78</v>
          </cell>
          <cell r="S203">
            <v>234000</v>
          </cell>
        </row>
        <row r="204">
          <cell r="A204" t="str">
            <v>TRANSPORTE NO ASISTENCIAL DEL PACIENTE (SIN APH O APOYO TERAPÉUTICO DURANTE EL TRASLADO)</v>
          </cell>
          <cell r="B204" t="str">
            <v>T34001</v>
          </cell>
          <cell r="C204" t="str">
            <v>Transporte</v>
          </cell>
          <cell r="D204" t="str">
            <v>Transporte</v>
          </cell>
          <cell r="E204">
            <v>50000</v>
          </cell>
          <cell r="F204">
            <v>304</v>
          </cell>
          <cell r="G204">
            <v>0.01</v>
          </cell>
          <cell r="H204">
            <v>0.01</v>
          </cell>
          <cell r="I204">
            <v>1</v>
          </cell>
          <cell r="J204">
            <v>3.04</v>
          </cell>
          <cell r="L204">
            <v>152000</v>
          </cell>
          <cell r="M204">
            <v>156</v>
          </cell>
          <cell r="N204">
            <v>5.0000000000000001E-3</v>
          </cell>
          <cell r="O204">
            <v>5.0000000000000001E-3</v>
          </cell>
          <cell r="P204">
            <v>1</v>
          </cell>
          <cell r="Q204">
            <v>0.78</v>
          </cell>
          <cell r="S204">
            <v>39000</v>
          </cell>
        </row>
        <row r="205">
          <cell r="A205" t="str">
            <v>TRANSPORTE NO ASISTENCIAL ACUÁTICO EN ZONA DE DISPERSION</v>
          </cell>
          <cell r="B205" t="str">
            <v>T34002</v>
          </cell>
          <cell r="C205" t="str">
            <v>Transporte</v>
          </cell>
          <cell r="D205" t="str">
            <v>Transporte</v>
          </cell>
          <cell r="E205">
            <v>50000</v>
          </cell>
          <cell r="F205">
            <v>304</v>
          </cell>
          <cell r="G205">
            <v>0.01</v>
          </cell>
          <cell r="H205">
            <v>0.01</v>
          </cell>
          <cell r="I205">
            <v>1</v>
          </cell>
          <cell r="J205">
            <v>3.04</v>
          </cell>
          <cell r="L205">
            <v>152000</v>
          </cell>
          <cell r="M205">
            <v>156</v>
          </cell>
          <cell r="N205">
            <v>5.0000000000000001E-3</v>
          </cell>
          <cell r="O205">
            <v>5.0000000000000001E-3</v>
          </cell>
          <cell r="P205">
            <v>1</v>
          </cell>
          <cell r="Q205">
            <v>0.78</v>
          </cell>
          <cell r="S205">
            <v>39000</v>
          </cell>
        </row>
        <row r="206">
          <cell r="A206" t="str">
            <v>TRANSPORTE NO ASISTENCIAL AÉREO EN ZONA DE DISPERSION</v>
          </cell>
          <cell r="B206" t="str">
            <v>T34003</v>
          </cell>
          <cell r="C206" t="str">
            <v>Transporte</v>
          </cell>
          <cell r="D206" t="str">
            <v>Transporte</v>
          </cell>
          <cell r="E206">
            <v>50000</v>
          </cell>
          <cell r="F206">
            <v>304</v>
          </cell>
          <cell r="G206">
            <v>0.01</v>
          </cell>
          <cell r="H206">
            <v>0.01</v>
          </cell>
          <cell r="I206">
            <v>1</v>
          </cell>
          <cell r="J206">
            <v>3.04</v>
          </cell>
          <cell r="L206">
            <v>152000</v>
          </cell>
          <cell r="M206">
            <v>156</v>
          </cell>
          <cell r="N206">
            <v>5.0000000000000001E-3</v>
          </cell>
          <cell r="O206">
            <v>5.0000000000000001E-3</v>
          </cell>
          <cell r="P206">
            <v>1</v>
          </cell>
          <cell r="Q206">
            <v>0.78</v>
          </cell>
          <cell r="S206">
            <v>39000</v>
          </cell>
        </row>
        <row r="207">
          <cell r="A207" t="str">
            <v>TRANSPORTE NO ASISTENCIAL TERRESTRE  EN ZONA DE DISPERSION</v>
          </cell>
          <cell r="B207" t="str">
            <v>T34004</v>
          </cell>
          <cell r="C207" t="str">
            <v>Transporte</v>
          </cell>
          <cell r="D207" t="str">
            <v>Transporte</v>
          </cell>
          <cell r="E207">
            <v>50000</v>
          </cell>
          <cell r="F207">
            <v>304</v>
          </cell>
          <cell r="G207">
            <v>0.01</v>
          </cell>
          <cell r="H207">
            <v>0.01</v>
          </cell>
          <cell r="I207">
            <v>1</v>
          </cell>
          <cell r="J207">
            <v>3.04</v>
          </cell>
          <cell r="L207">
            <v>152000</v>
          </cell>
          <cell r="M207">
            <v>156</v>
          </cell>
          <cell r="N207">
            <v>5.0000000000000001E-3</v>
          </cell>
          <cell r="O207">
            <v>5.0000000000000001E-3</v>
          </cell>
          <cell r="P207">
            <v>1</v>
          </cell>
          <cell r="Q207">
            <v>0.78</v>
          </cell>
          <cell r="S207">
            <v>39000</v>
          </cell>
        </row>
        <row r="208">
          <cell r="A208" t="str">
            <v xml:space="preserve">COSTO TOTAL PARACLINICOS </v>
          </cell>
          <cell r="F208">
            <v>28272</v>
          </cell>
          <cell r="I208">
            <v>102.5</v>
          </cell>
          <cell r="J208">
            <v>2089.6959999999981</v>
          </cell>
          <cell r="K208">
            <v>0</v>
          </cell>
          <cell r="L208">
            <v>113095016.016</v>
          </cell>
          <cell r="M208">
            <v>14508</v>
          </cell>
          <cell r="P208">
            <v>91.5</v>
          </cell>
          <cell r="Q208">
            <v>1021.2087096774185</v>
          </cell>
          <cell r="R208">
            <v>0</v>
          </cell>
          <cell r="S208">
            <v>62009305.090451606</v>
          </cell>
          <cell r="T208" t="e">
            <v>#REF!</v>
          </cell>
          <cell r="U208" t="e">
            <v>#REF!</v>
          </cell>
          <cell r="V208" t="e">
            <v>#REF!</v>
          </cell>
          <cell r="W208" t="e">
            <v>#REF!</v>
          </cell>
        </row>
        <row r="212">
          <cell r="B212" t="str">
            <v>Bajo Riesgo</v>
          </cell>
          <cell r="E212" t="str">
            <v>Alto Riesgo</v>
          </cell>
        </row>
        <row r="213">
          <cell r="A213" t="str">
            <v>Total Artritis</v>
          </cell>
          <cell r="B213" t="str">
            <v>Consultas</v>
          </cell>
          <cell r="D213" t="str">
            <v>Ayudas Dx</v>
          </cell>
          <cell r="E213" t="str">
            <v>Consultas</v>
          </cell>
          <cell r="F213" t="str">
            <v>Ayudas Dx</v>
          </cell>
          <cell r="H213" t="str">
            <v>Bajo Riesgo</v>
          </cell>
          <cell r="I213" t="str">
            <v>Alto Riesgo</v>
          </cell>
          <cell r="J213" t="str">
            <v>Total generalaño</v>
          </cell>
        </row>
        <row r="214">
          <cell r="A214" t="str">
            <v>Linea de base</v>
          </cell>
          <cell r="B214">
            <v>242831295.34506652</v>
          </cell>
          <cell r="D214">
            <v>206517539.15000004</v>
          </cell>
          <cell r="E214">
            <v>1607198674.1301811</v>
          </cell>
          <cell r="F214">
            <v>68950950.12000002</v>
          </cell>
          <cell r="H214">
            <v>2056547508.6252475</v>
          </cell>
          <cell r="I214">
            <v>1676149624.2501812</v>
          </cell>
          <cell r="J214">
            <v>3732697132.8754287</v>
          </cell>
        </row>
        <row r="215">
          <cell r="A215" t="str">
            <v>Complementarios</v>
          </cell>
          <cell r="B215">
            <v>21953456.143785726</v>
          </cell>
          <cell r="D215">
            <v>180262091.91545475</v>
          </cell>
          <cell r="E215">
            <v>110674767.23728736</v>
          </cell>
          <cell r="F215">
            <v>62009305.090451606</v>
          </cell>
          <cell r="H215">
            <v>312890315.2965278</v>
          </cell>
          <cell r="I215">
            <v>172684072.32773897</v>
          </cell>
          <cell r="J215">
            <v>485574387.62426674</v>
          </cell>
        </row>
        <row r="216">
          <cell r="H216">
            <v>2369437823.9217753</v>
          </cell>
          <cell r="I216">
            <v>1848833696.5779202</v>
          </cell>
          <cell r="J216">
            <v>4218271520.4996953</v>
          </cell>
        </row>
      </sheetData>
      <sheetData sheetId="10" refreshError="1"/>
      <sheetData sheetId="11" refreshError="1"/>
      <sheetData sheetId="12" refreshError="1"/>
      <sheetData sheetId="13" refreshError="1"/>
      <sheetData sheetId="14">
        <row r="298">
          <cell r="D298">
            <v>103.16763714993198</v>
          </cell>
        </row>
      </sheetData>
      <sheetData sheetId="15" refreshError="1"/>
      <sheetData sheetId="16">
        <row r="92">
          <cell r="B92">
            <v>0.33878504672897197</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rtritis"/>
      <sheetName val="lupus "/>
      <sheetName val="otras"/>
      <sheetName val="espondilo"/>
      <sheetName val="Total general"/>
      <sheetName val="Transporte y albergues"/>
      <sheetName val="Cohorte"/>
      <sheetName val="Hx"/>
      <sheetName val="Dx EAI"/>
      <sheetName val="Medicamentos-Reumatologia "/>
      <sheetName val="medicamentos-Cohan"/>
      <sheetName val="datos art medica"/>
      <sheetName val="Hx 2020"/>
      <sheetName val="Hx 2019"/>
      <sheetName val="JUNIO 2021"/>
      <sheetName val="TOTAL POR GRUPO-SUBGR-Dx 2019"/>
      <sheetName val="TOTAL POR GRUPO-SUBGR-Dx 2020"/>
      <sheetName val="NT Ambulatorio"/>
      <sheetName val="NT Medicamentos"/>
      <sheetName val="Población"/>
      <sheetName val="Hospitalización"/>
    </sheetNames>
    <sheetDataSet>
      <sheetData sheetId="0"/>
      <sheetData sheetId="1">
        <row r="5">
          <cell r="A5" t="str">
            <v xml:space="preserve">Consulta de primera vez por especialista en reumatologia </v>
          </cell>
          <cell r="B5">
            <v>890288</v>
          </cell>
          <cell r="C5" t="str">
            <v>Prevencion secundaria</v>
          </cell>
          <cell r="D5" t="str">
            <v>Reumatologo</v>
          </cell>
          <cell r="E5">
            <v>50000</v>
          </cell>
          <cell r="F5" t="str">
            <v>Los pacientes con Artritis Reumatoide temprana deben ser manejados de forma integral (Reumatología, ortopedia, fisiatría, terapia física y ocupacional, psicología, enfermería y profesionales relacionados).</v>
          </cell>
          <cell r="G5">
            <v>1469</v>
          </cell>
          <cell r="H5">
            <v>1.2E-2</v>
          </cell>
          <cell r="I5">
            <v>1.2E-2</v>
          </cell>
          <cell r="J5">
            <v>1</v>
          </cell>
          <cell r="K5">
            <v>17.628</v>
          </cell>
          <cell r="L5">
            <v>30</v>
          </cell>
          <cell r="M5">
            <v>440700</v>
          </cell>
          <cell r="N5">
            <v>756</v>
          </cell>
          <cell r="O5">
            <v>0.03</v>
          </cell>
          <cell r="P5">
            <v>0.03</v>
          </cell>
          <cell r="Q5">
            <v>1</v>
          </cell>
          <cell r="R5">
            <v>22.68</v>
          </cell>
          <cell r="S5">
            <v>30</v>
          </cell>
          <cell r="T5">
            <v>567000</v>
          </cell>
          <cell r="U5">
            <v>40.308</v>
          </cell>
          <cell r="V5">
            <v>1007700</v>
          </cell>
        </row>
        <row r="6">
          <cell r="A6" t="str">
            <v xml:space="preserve">consulta de primera vez por enfermeria </v>
          </cell>
          <cell r="B6">
            <v>890205</v>
          </cell>
          <cell r="C6" t="str">
            <v>Prevencion secundaria</v>
          </cell>
          <cell r="D6" t="str">
            <v>Enfermera</v>
          </cell>
          <cell r="E6">
            <v>20192.495292194588</v>
          </cell>
          <cell r="F6"/>
          <cell r="G6">
            <v>1469</v>
          </cell>
          <cell r="H6">
            <v>1.2E-2</v>
          </cell>
          <cell r="I6">
            <v>1.2E-2</v>
          </cell>
          <cell r="J6">
            <v>1</v>
          </cell>
          <cell r="K6">
            <v>17.628</v>
          </cell>
          <cell r="L6">
            <v>20</v>
          </cell>
          <cell r="M6">
            <v>118651.10233693541</v>
          </cell>
          <cell r="N6">
            <v>756</v>
          </cell>
          <cell r="O6">
            <v>0.1</v>
          </cell>
          <cell r="P6">
            <v>0.1</v>
          </cell>
          <cell r="Q6">
            <v>1</v>
          </cell>
          <cell r="R6">
            <v>75.600000000000009</v>
          </cell>
          <cell r="S6">
            <v>20</v>
          </cell>
          <cell r="T6">
            <v>508850.88136330363</v>
          </cell>
          <cell r="U6">
            <v>93.228000000000009</v>
          </cell>
          <cell r="V6">
            <v>627501.9837002391</v>
          </cell>
        </row>
        <row r="7">
          <cell r="A7" t="str">
            <v xml:space="preserve">Consulta de primera vez por especialista en reumatologia pediatrica </v>
          </cell>
          <cell r="B7">
            <v>890289</v>
          </cell>
          <cell r="C7" t="str">
            <v>Prevencion secundaria</v>
          </cell>
          <cell r="D7" t="str">
            <v>Reumatologo pediatra</v>
          </cell>
          <cell r="E7">
            <v>50000</v>
          </cell>
          <cell r="F7"/>
          <cell r="G7">
            <v>1469</v>
          </cell>
          <cell r="H7">
            <v>0</v>
          </cell>
          <cell r="I7">
            <v>0</v>
          </cell>
          <cell r="J7"/>
          <cell r="K7">
            <v>0</v>
          </cell>
          <cell r="L7">
            <v>30</v>
          </cell>
          <cell r="M7">
            <v>0</v>
          </cell>
          <cell r="N7">
            <v>756</v>
          </cell>
          <cell r="O7">
            <v>0</v>
          </cell>
          <cell r="P7">
            <v>0</v>
          </cell>
          <cell r="Q7"/>
          <cell r="R7">
            <v>0</v>
          </cell>
          <cell r="S7">
            <v>30</v>
          </cell>
          <cell r="T7">
            <v>0</v>
          </cell>
          <cell r="U7">
            <v>0</v>
          </cell>
          <cell r="V7">
            <v>0</v>
          </cell>
        </row>
        <row r="8">
          <cell r="A8" t="str">
            <v>Consulta de control o de seguimiento por medicina general</v>
          </cell>
          <cell r="B8">
            <v>890301</v>
          </cell>
          <cell r="C8" t="str">
            <v>Prevencion secundaria</v>
          </cell>
          <cell r="D8" t="str">
            <v xml:space="preserve">Medico General </v>
          </cell>
          <cell r="E8">
            <v>38235.4792147806</v>
          </cell>
          <cell r="F8"/>
          <cell r="G8">
            <v>1469</v>
          </cell>
          <cell r="H8">
            <v>2</v>
          </cell>
          <cell r="I8">
            <v>1</v>
          </cell>
          <cell r="J8">
            <v>2</v>
          </cell>
          <cell r="K8">
            <v>2938</v>
          </cell>
          <cell r="L8">
            <v>20</v>
          </cell>
          <cell r="M8">
            <v>37445279.311008468</v>
          </cell>
          <cell r="N8">
            <v>756</v>
          </cell>
          <cell r="O8">
            <v>3</v>
          </cell>
          <cell r="P8">
            <v>1</v>
          </cell>
          <cell r="Q8">
            <v>3</v>
          </cell>
          <cell r="R8">
            <v>2268</v>
          </cell>
          <cell r="S8">
            <v>20</v>
          </cell>
          <cell r="T8">
            <v>28906022.286374133</v>
          </cell>
          <cell r="U8">
            <v>5206</v>
          </cell>
          <cell r="V8">
            <v>66351301.597382605</v>
          </cell>
        </row>
        <row r="9">
          <cell r="A9" t="str">
            <v>Consulta integral de control o de seguimiento por equipo interdisciplinario medico general, qf,ps (EMA)</v>
          </cell>
          <cell r="B9">
            <v>890315</v>
          </cell>
          <cell r="C9" t="str">
            <v>Prevencion secundaria</v>
          </cell>
          <cell r="D9" t="str">
            <v>Staff</v>
          </cell>
          <cell r="E9">
            <v>150000</v>
          </cell>
          <cell r="F9" t="str">
            <v xml:space="preserve">equipo multidisciplinario de seguimiento y educacion </v>
          </cell>
          <cell r="G9">
            <v>1469</v>
          </cell>
          <cell r="H9">
            <v>0</v>
          </cell>
          <cell r="I9">
            <v>0</v>
          </cell>
          <cell r="J9">
            <v>0</v>
          </cell>
          <cell r="K9">
            <v>0</v>
          </cell>
          <cell r="L9">
            <v>0</v>
          </cell>
          <cell r="M9">
            <v>0</v>
          </cell>
          <cell r="N9">
            <v>756</v>
          </cell>
          <cell r="O9">
            <v>1</v>
          </cell>
          <cell r="P9">
            <v>0.5</v>
          </cell>
          <cell r="Q9">
            <v>2</v>
          </cell>
          <cell r="R9">
            <v>756</v>
          </cell>
          <cell r="S9">
            <v>0</v>
          </cell>
          <cell r="T9">
            <v>0</v>
          </cell>
          <cell r="U9">
            <v>756</v>
          </cell>
          <cell r="V9">
            <v>0</v>
          </cell>
        </row>
        <row r="10">
          <cell r="A10" t="str">
            <v>Consulta de control o de seguimiento por especialista en reumatologia</v>
          </cell>
          <cell r="B10">
            <v>890388</v>
          </cell>
          <cell r="C10" t="str">
            <v>Prevencion secundaria</v>
          </cell>
          <cell r="D10" t="str">
            <v>Reumatologo</v>
          </cell>
          <cell r="E10">
            <v>50000</v>
          </cell>
          <cell r="F10" t="str">
            <v>Los pacientes con Artritis Reumatoide temprana deben ser manejados de forma integral (Reumatología, ortopedia, fisiatría, terapia física y ocupacional, psicología, enfermería y profesionales relacionados).</v>
          </cell>
          <cell r="G10">
            <v>1469</v>
          </cell>
          <cell r="H10">
            <v>1.96</v>
          </cell>
          <cell r="I10">
            <v>0.98</v>
          </cell>
          <cell r="J10">
            <v>2</v>
          </cell>
          <cell r="K10">
            <v>2879.24</v>
          </cell>
          <cell r="L10">
            <v>30</v>
          </cell>
          <cell r="M10">
            <v>71981000</v>
          </cell>
          <cell r="N10">
            <v>756</v>
          </cell>
          <cell r="O10">
            <v>3</v>
          </cell>
          <cell r="P10">
            <v>1</v>
          </cell>
          <cell r="Q10">
            <v>3</v>
          </cell>
          <cell r="R10">
            <v>2268</v>
          </cell>
          <cell r="S10">
            <v>30</v>
          </cell>
          <cell r="T10">
            <v>56700000</v>
          </cell>
          <cell r="U10">
            <v>5147.24</v>
          </cell>
          <cell r="V10">
            <v>128681000</v>
          </cell>
        </row>
        <row r="11">
          <cell r="A11" t="str">
            <v>Consulta de control o de seguimiento por especialista en reumatologia pediatrica</v>
          </cell>
          <cell r="B11">
            <v>890389</v>
          </cell>
          <cell r="C11" t="str">
            <v>Prevencion secundaria</v>
          </cell>
          <cell r="D11" t="str">
            <v>Reumatologo pediatra</v>
          </cell>
          <cell r="E11">
            <v>50000</v>
          </cell>
          <cell r="F11"/>
          <cell r="G11">
            <v>1469</v>
          </cell>
          <cell r="H11">
            <v>0.08</v>
          </cell>
          <cell r="I11">
            <v>0.02</v>
          </cell>
          <cell r="J11">
            <v>4</v>
          </cell>
          <cell r="K11">
            <v>117.52</v>
          </cell>
          <cell r="L11">
            <v>30</v>
          </cell>
          <cell r="M11">
            <v>2938000</v>
          </cell>
          <cell r="N11">
            <v>756</v>
          </cell>
          <cell r="O11">
            <v>0.12</v>
          </cell>
          <cell r="P11">
            <v>0.03</v>
          </cell>
          <cell r="Q11">
            <v>4</v>
          </cell>
          <cell r="R11">
            <v>90.72</v>
          </cell>
          <cell r="S11">
            <v>30</v>
          </cell>
          <cell r="T11">
            <v>2268000</v>
          </cell>
          <cell r="U11">
            <v>208.24</v>
          </cell>
          <cell r="V11">
            <v>5206000</v>
          </cell>
        </row>
        <row r="12">
          <cell r="A12" t="str">
            <v>Educacion individual en salud por quimico farmaceutico</v>
          </cell>
          <cell r="B12">
            <v>990211</v>
          </cell>
          <cell r="C12" t="str">
            <v>Prevencion secundaria</v>
          </cell>
          <cell r="D12" t="str">
            <v>Quimico farmaceutico</v>
          </cell>
          <cell r="E12">
            <v>20357.84710131228</v>
          </cell>
          <cell r="F12"/>
          <cell r="G12">
            <v>1469</v>
          </cell>
          <cell r="H12">
            <v>3</v>
          </cell>
          <cell r="I12">
            <v>1</v>
          </cell>
          <cell r="J12">
            <v>3</v>
          </cell>
          <cell r="K12">
            <v>4407</v>
          </cell>
          <cell r="L12">
            <v>20</v>
          </cell>
          <cell r="M12">
            <v>29905677.39182774</v>
          </cell>
          <cell r="N12">
            <v>756</v>
          </cell>
          <cell r="O12">
            <v>4</v>
          </cell>
          <cell r="P12">
            <v>1</v>
          </cell>
          <cell r="Q12">
            <v>4</v>
          </cell>
          <cell r="R12">
            <v>3024</v>
          </cell>
          <cell r="S12">
            <v>20</v>
          </cell>
          <cell r="T12">
            <v>20520709.87812278</v>
          </cell>
          <cell r="U12">
            <v>7431</v>
          </cell>
          <cell r="V12">
            <v>50426387.269950524</v>
          </cell>
        </row>
        <row r="13">
          <cell r="A13" t="str">
            <v>Inyeccion  o infiltracion de sustancia terapeutica dentro de bursa sod (infiltraciones-artrocentesis)</v>
          </cell>
          <cell r="B13">
            <v>839600</v>
          </cell>
          <cell r="C13" t="str">
            <v>Prevencion secundaria</v>
          </cell>
          <cell r="D13" t="str">
            <v>Procedimeintos menores</v>
          </cell>
          <cell r="E13">
            <v>685000</v>
          </cell>
          <cell r="F13" t="str">
            <v>Pueden utilizarse glucocorticoides intra-articulares y en tejidos blandos para el control de la sinovitis persistente y como medio para aliviar síntomas como el dolor y discapacidad.</v>
          </cell>
          <cell r="G13">
            <v>1469</v>
          </cell>
          <cell r="H13">
            <v>0.1</v>
          </cell>
          <cell r="I13">
            <v>0.1</v>
          </cell>
          <cell r="J13">
            <v>1</v>
          </cell>
          <cell r="K13">
            <v>146.9</v>
          </cell>
          <cell r="L13">
            <v>30</v>
          </cell>
          <cell r="M13">
            <v>50313250</v>
          </cell>
          <cell r="N13">
            <v>756</v>
          </cell>
          <cell r="O13">
            <v>9.9815157116451017E-2</v>
          </cell>
          <cell r="P13">
            <v>9.9815157116451017E-2</v>
          </cell>
          <cell r="Q13">
            <v>1</v>
          </cell>
          <cell r="R13">
            <v>75.460258780036966</v>
          </cell>
          <cell r="S13">
            <v>30</v>
          </cell>
          <cell r="T13">
            <v>25845138.632162657</v>
          </cell>
          <cell r="U13">
            <v>222.36025878003699</v>
          </cell>
          <cell r="V13">
            <v>76158388.63216266</v>
          </cell>
        </row>
        <row r="14">
          <cell r="A14" t="str">
            <v>Inyeccion o infiltracion de esteroide sod (terapia de rescate)</v>
          </cell>
          <cell r="B14">
            <v>992300</v>
          </cell>
          <cell r="C14" t="str">
            <v>prevencion terciaria</v>
          </cell>
          <cell r="D14" t="str">
            <v>Procedimeintos menores</v>
          </cell>
          <cell r="E14">
            <v>918526</v>
          </cell>
          <cell r="F14"/>
          <cell r="G14">
            <v>1469</v>
          </cell>
          <cell r="H14">
            <v>0.15</v>
          </cell>
          <cell r="I14">
            <v>0.15</v>
          </cell>
          <cell r="J14">
            <v>1</v>
          </cell>
          <cell r="K14">
            <v>220.35</v>
          </cell>
          <cell r="L14">
            <v>60</v>
          </cell>
          <cell r="M14">
            <v>202397204.09999999</v>
          </cell>
          <cell r="N14">
            <v>756</v>
          </cell>
          <cell r="O14">
            <v>0.4</v>
          </cell>
          <cell r="P14">
            <v>0.4</v>
          </cell>
          <cell r="Q14">
            <v>1</v>
          </cell>
          <cell r="R14">
            <v>302.40000000000003</v>
          </cell>
          <cell r="S14">
            <v>60</v>
          </cell>
          <cell r="T14">
            <v>277762262.40000004</v>
          </cell>
          <cell r="U14">
            <v>522.75</v>
          </cell>
          <cell r="V14">
            <v>480159466.5</v>
          </cell>
        </row>
        <row r="15">
          <cell r="A15" t="str">
            <v>Inyeccion o infusion de otra sustancia terapeutica o profilactica (aplicación de medicamentos)</v>
          </cell>
          <cell r="B15">
            <v>992990</v>
          </cell>
          <cell r="C15" t="str">
            <v>Prevencion secundaria</v>
          </cell>
          <cell r="D15" t="str">
            <v>Procedimeintos menores</v>
          </cell>
          <cell r="E15">
            <v>110000</v>
          </cell>
          <cell r="F15"/>
          <cell r="G15">
            <v>1469</v>
          </cell>
          <cell r="H15">
            <v>0.2</v>
          </cell>
          <cell r="I15">
            <v>0.1</v>
          </cell>
          <cell r="J15">
            <v>2</v>
          </cell>
          <cell r="K15">
            <v>293.8</v>
          </cell>
          <cell r="L15">
            <v>60</v>
          </cell>
          <cell r="M15">
            <v>32318000</v>
          </cell>
          <cell r="N15">
            <v>756</v>
          </cell>
          <cell r="O15">
            <v>3.5999999999999996</v>
          </cell>
          <cell r="P15">
            <v>0.3</v>
          </cell>
          <cell r="Q15">
            <v>12</v>
          </cell>
          <cell r="R15">
            <v>2721.6</v>
          </cell>
          <cell r="S15">
            <v>60</v>
          </cell>
          <cell r="T15">
            <v>299376000</v>
          </cell>
          <cell r="U15">
            <v>3015.4</v>
          </cell>
          <cell r="V15">
            <v>331694000</v>
          </cell>
        </row>
        <row r="16">
          <cell r="A16" t="str">
            <v>Biopsia cerrada de glandula o conducto salival</v>
          </cell>
          <cell r="B16">
            <v>261001</v>
          </cell>
          <cell r="C16" t="str">
            <v>Prevencion secundaria</v>
          </cell>
          <cell r="D16" t="str">
            <v>Procedimeintos menores</v>
          </cell>
          <cell r="E16">
            <v>36715</v>
          </cell>
          <cell r="F16"/>
          <cell r="G16">
            <v>1469</v>
          </cell>
          <cell r="H16">
            <v>0.03</v>
          </cell>
          <cell r="I16">
            <v>0.03</v>
          </cell>
          <cell r="J16">
            <v>1</v>
          </cell>
          <cell r="K16">
            <v>44.07</v>
          </cell>
          <cell r="L16">
            <v>30</v>
          </cell>
          <cell r="M16">
            <v>809015.02500000002</v>
          </cell>
          <cell r="N16">
            <v>756</v>
          </cell>
          <cell r="O16">
            <v>0.03</v>
          </cell>
          <cell r="P16">
            <v>0.03</v>
          </cell>
          <cell r="Q16">
            <v>1</v>
          </cell>
          <cell r="R16">
            <v>22.68</v>
          </cell>
          <cell r="S16">
            <v>30</v>
          </cell>
          <cell r="T16">
            <v>416348.1</v>
          </cell>
          <cell r="U16">
            <v>66.75</v>
          </cell>
          <cell r="V16">
            <v>1225363.125</v>
          </cell>
        </row>
        <row r="17">
          <cell r="A17" t="str">
            <v>Participacion en junta medica o equipo interdisciplinario por medicina especializada y caso paciente</v>
          </cell>
          <cell r="B17">
            <v>890502</v>
          </cell>
          <cell r="C17" t="str">
            <v>Prevencion secundaria</v>
          </cell>
          <cell r="D17" t="str">
            <v>Junta médica</v>
          </cell>
          <cell r="E17">
            <v>300000</v>
          </cell>
          <cell r="F17"/>
          <cell r="G17">
            <v>1469</v>
          </cell>
          <cell r="H17">
            <v>0</v>
          </cell>
          <cell r="I17">
            <v>0</v>
          </cell>
          <cell r="J17">
            <v>0</v>
          </cell>
          <cell r="K17">
            <v>0</v>
          </cell>
          <cell r="L17">
            <v>60</v>
          </cell>
          <cell r="M17">
            <v>0</v>
          </cell>
          <cell r="N17">
            <v>756</v>
          </cell>
          <cell r="O17">
            <v>0.3</v>
          </cell>
          <cell r="P17">
            <v>0.3</v>
          </cell>
          <cell r="Q17">
            <v>1</v>
          </cell>
          <cell r="R17">
            <v>226.79999999999998</v>
          </cell>
          <cell r="S17">
            <v>60</v>
          </cell>
          <cell r="T17">
            <v>68040000</v>
          </cell>
          <cell r="U17">
            <v>226.79999999999998</v>
          </cell>
          <cell r="V17">
            <v>68040000</v>
          </cell>
        </row>
        <row r="18">
          <cell r="A18" t="str">
            <v>Consulta de control o de seguimiento por especialista en medicina interna</v>
          </cell>
          <cell r="B18">
            <v>890366</v>
          </cell>
          <cell r="C18" t="str">
            <v>Prevencion secundaria</v>
          </cell>
          <cell r="D18" t="str">
            <v>Internista</v>
          </cell>
          <cell r="E18">
            <v>81079.626334876535</v>
          </cell>
          <cell r="F18"/>
          <cell r="G18">
            <v>1469</v>
          </cell>
          <cell r="H18">
            <v>0.02</v>
          </cell>
          <cell r="I18">
            <v>0.02</v>
          </cell>
          <cell r="J18">
            <v>1</v>
          </cell>
          <cell r="K18">
            <v>29.38</v>
          </cell>
          <cell r="L18">
            <v>30</v>
          </cell>
          <cell r="M18">
            <v>1191059.7108593362</v>
          </cell>
          <cell r="N18">
            <v>756</v>
          </cell>
          <cell r="O18">
            <v>0.02</v>
          </cell>
          <cell r="P18">
            <v>0.02</v>
          </cell>
          <cell r="Q18">
            <v>1</v>
          </cell>
          <cell r="R18">
            <v>15.120000000000001</v>
          </cell>
          <cell r="S18">
            <v>30</v>
          </cell>
          <cell r="T18">
            <v>612961.97509166668</v>
          </cell>
          <cell r="U18">
            <v>44.5</v>
          </cell>
          <cell r="V18">
            <v>1804021.6859510029</v>
          </cell>
        </row>
        <row r="19">
          <cell r="A19" t="str">
            <v xml:space="preserve">consulta de primera vez por nutricion y dietetica </v>
          </cell>
          <cell r="B19" t="str">
            <v>890206</v>
          </cell>
          <cell r="C19" t="str">
            <v>Prevencion secundaria</v>
          </cell>
          <cell r="D19" t="str">
            <v>Nutricionista</v>
          </cell>
          <cell r="E19">
            <v>19351.810993759751</v>
          </cell>
          <cell r="F19" t="str">
            <v>Se recomienda asesorar a los pacientes con Artritis Reumatoide con respecto a su cuidado nutricional.</v>
          </cell>
          <cell r="G19">
            <v>1469</v>
          </cell>
          <cell r="H19">
            <v>1.2E-2</v>
          </cell>
          <cell r="I19">
            <v>1.2E-2</v>
          </cell>
          <cell r="J19">
            <v>1</v>
          </cell>
          <cell r="K19">
            <v>17.628</v>
          </cell>
          <cell r="L19">
            <v>40</v>
          </cell>
          <cell r="M19">
            <v>227422.48279866457</v>
          </cell>
          <cell r="N19">
            <v>756</v>
          </cell>
          <cell r="O19">
            <v>0.5</v>
          </cell>
          <cell r="P19">
            <v>0.5</v>
          </cell>
          <cell r="Q19">
            <v>1</v>
          </cell>
          <cell r="R19">
            <v>378</v>
          </cell>
          <cell r="S19">
            <v>40</v>
          </cell>
          <cell r="T19">
            <v>4876656.3704274576</v>
          </cell>
          <cell r="U19">
            <v>395.62799999999999</v>
          </cell>
          <cell r="V19">
            <v>5104078.8532261224</v>
          </cell>
        </row>
        <row r="20">
          <cell r="A20" t="str">
            <v>Consulta de primera vez por especialista en ortopedia y traumatologia</v>
          </cell>
          <cell r="B20">
            <v>890280</v>
          </cell>
          <cell r="C20" t="str">
            <v>Prevencion secundaria</v>
          </cell>
          <cell r="D20" t="str">
            <v>Ortopedista</v>
          </cell>
          <cell r="E20">
            <v>104493.91928569542</v>
          </cell>
          <cell r="F20" t="str">
            <v>Los pacientes con Artritis Reumatoide temprana deben ser manejados de forma integral (Reumatología, ortopedia, fisiatría, terapia física y ocupacional, psicología, enfermería y profesionales relacionados). Se recomienda el uso del movimiento pasivo continuo en pacientes con Artritis Reumatoide durante el postoperatorio de remplazo total de rodilla.</v>
          </cell>
          <cell r="G20">
            <v>1469</v>
          </cell>
          <cell r="H20">
            <v>1.2E-2</v>
          </cell>
          <cell r="I20">
            <v>1.2E-2</v>
          </cell>
          <cell r="J20">
            <v>1</v>
          </cell>
          <cell r="K20">
            <v>17.628</v>
          </cell>
          <cell r="L20">
            <v>30</v>
          </cell>
          <cell r="M20">
            <v>921009.40458411945</v>
          </cell>
          <cell r="N20">
            <v>756</v>
          </cell>
          <cell r="O20">
            <v>0.2</v>
          </cell>
          <cell r="P20">
            <v>0.2</v>
          </cell>
          <cell r="Q20">
            <v>1</v>
          </cell>
          <cell r="R20">
            <v>151.20000000000002</v>
          </cell>
          <cell r="S20">
            <v>30</v>
          </cell>
          <cell r="T20">
            <v>7899740.2979985746</v>
          </cell>
          <cell r="U20">
            <v>168.82800000000003</v>
          </cell>
          <cell r="V20">
            <v>8820749.7025826946</v>
          </cell>
        </row>
        <row r="21">
          <cell r="A21" t="str">
            <v>Consulta de control o de seguimiento por especialista en ortopedia y traumatologia</v>
          </cell>
          <cell r="B21">
            <v>890380</v>
          </cell>
          <cell r="C21" t="str">
            <v>Prevencion secundaria</v>
          </cell>
          <cell r="D21" t="str">
            <v>Ortopedista</v>
          </cell>
          <cell r="E21">
            <v>104493.91928569542</v>
          </cell>
          <cell r="F21"/>
          <cell r="G21">
            <v>1469</v>
          </cell>
          <cell r="H21">
            <v>7.5000000000000011E-2</v>
          </cell>
          <cell r="I21">
            <v>0.05</v>
          </cell>
          <cell r="J21">
            <v>1.5</v>
          </cell>
          <cell r="K21">
            <v>110.17500000000001</v>
          </cell>
          <cell r="L21">
            <v>30</v>
          </cell>
          <cell r="M21">
            <v>5756308.7786507467</v>
          </cell>
          <cell r="N21">
            <v>756</v>
          </cell>
          <cell r="O21">
            <v>0.05</v>
          </cell>
          <cell r="P21">
            <v>0.1</v>
          </cell>
          <cell r="Q21">
            <v>0.5</v>
          </cell>
          <cell r="R21">
            <v>37.800000000000004</v>
          </cell>
          <cell r="S21">
            <v>30</v>
          </cell>
          <cell r="T21">
            <v>1974935.0744996436</v>
          </cell>
          <cell r="U21">
            <v>147.97500000000002</v>
          </cell>
          <cell r="V21">
            <v>7731243.8531503901</v>
          </cell>
        </row>
        <row r="22">
          <cell r="A22" t="str">
            <v>terapia fisica integral</v>
          </cell>
          <cell r="B22">
            <v>931001</v>
          </cell>
          <cell r="C22" t="str">
            <v>prevencion secundaria y terciaria</v>
          </cell>
          <cell r="D22" t="str">
            <v>Terapeuta</v>
          </cell>
          <cell r="E22">
            <v>15998.625499747881</v>
          </cell>
          <cell r="F22"/>
          <cell r="G22">
            <v>1469</v>
          </cell>
          <cell r="H22">
            <v>7.1999999999999993</v>
          </cell>
          <cell r="I22">
            <v>0.6</v>
          </cell>
          <cell r="J22">
            <v>12</v>
          </cell>
          <cell r="K22">
            <v>10576.8</v>
          </cell>
          <cell r="L22">
            <v>20</v>
          </cell>
          <cell r="M22">
            <v>56404754.061911121</v>
          </cell>
          <cell r="N22">
            <v>756</v>
          </cell>
          <cell r="O22">
            <v>14.399999999999999</v>
          </cell>
          <cell r="P22">
            <v>0.6</v>
          </cell>
          <cell r="Q22">
            <v>24</v>
          </cell>
          <cell r="R22">
            <v>10886.4</v>
          </cell>
          <cell r="S22">
            <v>60</v>
          </cell>
          <cell r="T22">
            <v>174167436.64045534</v>
          </cell>
          <cell r="U22">
            <v>21463.199999999997</v>
          </cell>
          <cell r="V22">
            <v>230572190.70236647</v>
          </cell>
        </row>
        <row r="23">
          <cell r="A23" t="str">
            <v xml:space="preserve">terapia ocupacional integral </v>
          </cell>
          <cell r="B23">
            <v>938303</v>
          </cell>
          <cell r="C23" t="str">
            <v>prevencion terciaria</v>
          </cell>
          <cell r="D23" t="str">
            <v>Terapeuta</v>
          </cell>
          <cell r="E23">
            <v>15998.625499747881</v>
          </cell>
          <cell r="F23"/>
          <cell r="G23">
            <v>1469</v>
          </cell>
          <cell r="H23">
            <v>3</v>
          </cell>
          <cell r="I23">
            <v>0.5</v>
          </cell>
          <cell r="J23">
            <v>6</v>
          </cell>
          <cell r="K23">
            <v>4407</v>
          </cell>
          <cell r="L23">
            <v>20</v>
          </cell>
          <cell r="M23">
            <v>23501980.859129634</v>
          </cell>
          <cell r="N23">
            <v>756</v>
          </cell>
          <cell r="O23">
            <v>6</v>
          </cell>
          <cell r="P23">
            <v>0.5</v>
          </cell>
          <cell r="Q23">
            <v>12</v>
          </cell>
          <cell r="R23">
            <v>4536</v>
          </cell>
          <cell r="S23">
            <v>60</v>
          </cell>
          <cell r="T23">
            <v>72569765.266856387</v>
          </cell>
          <cell r="U23">
            <v>8943</v>
          </cell>
          <cell r="V23">
            <v>96071746.125986025</v>
          </cell>
        </row>
        <row r="24">
          <cell r="A24" t="str">
            <v>EDUCACION INDIVIDUAL EN SALUD, POR MEDICINA GENERAL</v>
          </cell>
          <cell r="B24">
            <v>990201</v>
          </cell>
          <cell r="C24" t="str">
            <v>Prevencion secundaria</v>
          </cell>
          <cell r="D24" t="str">
            <v xml:space="preserve">Medico General </v>
          </cell>
          <cell r="E24">
            <v>38235.4792147806</v>
          </cell>
          <cell r="F24" t="str">
            <v>Se recomienda el uso de estrategias educativas para  el  tratamiento de los pacientes con Artritis Reumatoide. Programas de autocuidado, a educación en protección articular</v>
          </cell>
          <cell r="G24">
            <v>1469</v>
          </cell>
          <cell r="H24">
            <v>1</v>
          </cell>
          <cell r="I24">
            <v>1</v>
          </cell>
          <cell r="J24">
            <v>1</v>
          </cell>
          <cell r="K24">
            <v>1469</v>
          </cell>
          <cell r="L24">
            <v>20</v>
          </cell>
          <cell r="M24">
            <v>18722639.655504234</v>
          </cell>
          <cell r="N24">
            <v>756</v>
          </cell>
          <cell r="O24">
            <v>1</v>
          </cell>
          <cell r="P24">
            <v>1</v>
          </cell>
          <cell r="Q24">
            <v>1</v>
          </cell>
          <cell r="R24">
            <v>756</v>
          </cell>
          <cell r="S24">
            <v>20</v>
          </cell>
          <cell r="T24">
            <v>9635340.7621247116</v>
          </cell>
          <cell r="U24"/>
          <cell r="V24"/>
        </row>
        <row r="25">
          <cell r="A25" t="str">
            <v>Consulta de primera vez por especialista en medicina interna</v>
          </cell>
          <cell r="B25">
            <v>890266</v>
          </cell>
          <cell r="C25" t="str">
            <v>Prevencion secundaria</v>
          </cell>
          <cell r="D25" t="str">
            <v>Internista</v>
          </cell>
          <cell r="E25">
            <v>81079.626334876535</v>
          </cell>
          <cell r="F25"/>
          <cell r="G25">
            <v>1469</v>
          </cell>
          <cell r="H25">
            <v>1.2E-2</v>
          </cell>
          <cell r="I25">
            <v>1.2E-2</v>
          </cell>
          <cell r="J25">
            <v>1</v>
          </cell>
          <cell r="K25">
            <v>17.628</v>
          </cell>
          <cell r="L25">
            <v>30</v>
          </cell>
          <cell r="M25">
            <v>714635.82651560183</v>
          </cell>
          <cell r="N25">
            <v>756</v>
          </cell>
          <cell r="O25">
            <v>0.05</v>
          </cell>
          <cell r="P25">
            <v>0.05</v>
          </cell>
          <cell r="Q25">
            <v>1</v>
          </cell>
          <cell r="R25">
            <v>37.800000000000004</v>
          </cell>
          <cell r="S25">
            <v>30</v>
          </cell>
          <cell r="T25">
            <v>1532404.9377291666</v>
          </cell>
          <cell r="U25">
            <v>55.428000000000004</v>
          </cell>
          <cell r="V25">
            <v>2247040.7642447683</v>
          </cell>
        </row>
        <row r="26">
          <cell r="A26" t="str">
            <v>COSTO TOTAL CONSULTAS</v>
          </cell>
          <cell r="B26"/>
          <cell r="C26"/>
          <cell r="D26"/>
          <cell r="E26"/>
          <cell r="F26"/>
          <cell r="G26">
            <v>15453</v>
          </cell>
          <cell r="H26">
            <v>314.34463443396231</v>
          </cell>
          <cell r="I26">
            <v>9.1114386792452837</v>
          </cell>
          <cell r="J26">
            <v>34.5</v>
          </cell>
          <cell r="K26">
            <v>27727.374999999996</v>
          </cell>
          <cell r="L26">
            <v>640</v>
          </cell>
          <cell r="M26">
            <v>536106587.71012652</v>
          </cell>
          <cell r="N26">
            <v>5467</v>
          </cell>
          <cell r="O26">
            <v>378.9510166358595</v>
          </cell>
          <cell r="P26">
            <v>10.105360443622921</v>
          </cell>
          <cell r="Q26">
            <v>37.5</v>
          </cell>
          <cell r="R26">
            <v>12436.060258780037</v>
          </cell>
          <cell r="S26">
            <v>720</v>
          </cell>
          <cell r="T26">
            <v>1054179573.5032059</v>
          </cell>
          <cell r="U26">
            <v>40163.435258780031</v>
          </cell>
          <cell r="V26">
            <v>1590286161.2133324</v>
          </cell>
        </row>
        <row r="27">
          <cell r="A27" t="str">
            <v>Radiografia de torax (p.a. O a.p. Y lateral, decubito lateral, oblicuas o lateral)</v>
          </cell>
          <cell r="B27">
            <v>871121</v>
          </cell>
          <cell r="C27" t="str">
            <v>Prevencion secundaria</v>
          </cell>
          <cell r="D27" t="str">
            <v>Imágenes</v>
          </cell>
          <cell r="E27">
            <v>19675</v>
          </cell>
          <cell r="F27" t="str">
            <v xml:space="preserve">descartar TB latente </v>
          </cell>
          <cell r="G27">
            <v>1469</v>
          </cell>
          <cell r="H27">
            <v>0.25</v>
          </cell>
          <cell r="I27">
            <v>0.25</v>
          </cell>
          <cell r="J27">
            <v>1</v>
          </cell>
          <cell r="K27">
            <v>367.25</v>
          </cell>
          <cell r="L27"/>
          <cell r="M27">
            <v>7225643.75</v>
          </cell>
          <cell r="N27">
            <v>756</v>
          </cell>
          <cell r="O27">
            <v>0.1</v>
          </cell>
          <cell r="P27">
            <v>0.1</v>
          </cell>
          <cell r="Q27">
            <v>1</v>
          </cell>
          <cell r="R27">
            <v>75.600000000000009</v>
          </cell>
          <cell r="S27"/>
          <cell r="T27">
            <v>1487430.0000000002</v>
          </cell>
          <cell r="U27">
            <v>442.85</v>
          </cell>
          <cell r="V27">
            <v>8713073.75</v>
          </cell>
        </row>
        <row r="28">
          <cell r="A28" t="str">
            <v>Radiografia de pie (ap, lateral y oblicua)</v>
          </cell>
          <cell r="B28">
            <v>873333</v>
          </cell>
          <cell r="C28" t="str">
            <v>Prevencion secundaria</v>
          </cell>
          <cell r="D28" t="str">
            <v>Imágenes</v>
          </cell>
          <cell r="E28">
            <v>14030</v>
          </cell>
          <cell r="F28" t="str">
            <v>Se sugiere el uso de la radiografía de las manos o de los pies para establecer el pronóstico de los pacientes con Artritis Reumatoide temprana</v>
          </cell>
          <cell r="G28">
            <v>1469</v>
          </cell>
          <cell r="H28">
            <v>1</v>
          </cell>
          <cell r="I28">
            <v>1</v>
          </cell>
          <cell r="J28">
            <v>1</v>
          </cell>
          <cell r="K28">
            <v>1469</v>
          </cell>
          <cell r="L28"/>
          <cell r="M28">
            <v>20610070</v>
          </cell>
          <cell r="N28">
            <v>756</v>
          </cell>
          <cell r="O28">
            <v>1</v>
          </cell>
          <cell r="P28">
            <v>1</v>
          </cell>
          <cell r="Q28">
            <v>1</v>
          </cell>
          <cell r="R28">
            <v>756</v>
          </cell>
          <cell r="S28"/>
          <cell r="T28">
            <v>10606680</v>
          </cell>
          <cell r="U28">
            <v>2225</v>
          </cell>
          <cell r="V28">
            <v>31216750</v>
          </cell>
        </row>
        <row r="29">
          <cell r="A29" t="str">
            <v>Radiografia de mano</v>
          </cell>
          <cell r="B29">
            <v>873210</v>
          </cell>
          <cell r="C29" t="str">
            <v>Prevencion secundaria</v>
          </cell>
          <cell r="D29" t="str">
            <v>Imágenes</v>
          </cell>
          <cell r="E29">
            <v>14030</v>
          </cell>
          <cell r="F29"/>
          <cell r="G29">
            <v>1469</v>
          </cell>
          <cell r="H29">
            <v>1</v>
          </cell>
          <cell r="I29">
            <v>1</v>
          </cell>
          <cell r="J29">
            <v>1</v>
          </cell>
          <cell r="K29">
            <v>1469</v>
          </cell>
          <cell r="L29"/>
          <cell r="M29">
            <v>20610070</v>
          </cell>
          <cell r="N29">
            <v>756</v>
          </cell>
          <cell r="O29">
            <v>1</v>
          </cell>
          <cell r="P29">
            <v>1</v>
          </cell>
          <cell r="Q29">
            <v>1</v>
          </cell>
          <cell r="R29">
            <v>756</v>
          </cell>
          <cell r="S29"/>
          <cell r="T29">
            <v>10606680</v>
          </cell>
          <cell r="U29">
            <v>2225</v>
          </cell>
          <cell r="V29">
            <v>31216750</v>
          </cell>
        </row>
        <row r="30">
          <cell r="A30" t="str">
            <v>Transaminasa glutamico-piruvica [alanino amino transferasa]</v>
          </cell>
          <cell r="B30">
            <v>903866</v>
          </cell>
          <cell r="C30" t="str">
            <v>Prevencion secundaria</v>
          </cell>
          <cell r="D30" t="str">
            <v>Laboratorios</v>
          </cell>
          <cell r="E30">
            <v>2174</v>
          </cell>
          <cell r="F30" t="str">
            <v>previo a inicio de tto FARME y seguimiento En pacientes con Artritis Reumatoide que reciben Metotrexate, se debe realizar hemograma y transaminasas cada mes del inicio del tratamiento por tres meses y posteriormente, cada tres meses durante el tiempo que reciben la medicación. Si se documenta un incremento de dos veces o más con respecto a los valores de referencia para las transaminasas o se evidencia agranulocitosis, anemia o trombocitopenia en el hemograma o se presentan efectos gastrointestinales que no mejoran con el cambio de la vía de administración o con dosis óptimas de ácido fólico, el Metotrexate debe ser suspendido.</v>
          </cell>
          <cell r="G30">
            <v>1469</v>
          </cell>
          <cell r="H30">
            <v>4</v>
          </cell>
          <cell r="I30">
            <v>1</v>
          </cell>
          <cell r="J30">
            <v>4</v>
          </cell>
          <cell r="K30">
            <v>5876</v>
          </cell>
          <cell r="L30"/>
          <cell r="M30">
            <v>12774424</v>
          </cell>
          <cell r="N30">
            <v>756</v>
          </cell>
          <cell r="O30">
            <v>4</v>
          </cell>
          <cell r="P30">
            <v>1</v>
          </cell>
          <cell r="Q30">
            <v>4</v>
          </cell>
          <cell r="R30">
            <v>3024</v>
          </cell>
          <cell r="S30"/>
          <cell r="T30">
            <v>6574176</v>
          </cell>
          <cell r="U30">
            <v>8900</v>
          </cell>
          <cell r="V30">
            <v>19348600</v>
          </cell>
        </row>
        <row r="31">
          <cell r="A31" t="str">
            <v>Transaminasa glutamico oxalacetica [aspartato amino transferasa]</v>
          </cell>
          <cell r="B31">
            <v>903867</v>
          </cell>
          <cell r="C31" t="str">
            <v>Prevencion secundaria</v>
          </cell>
          <cell r="D31" t="str">
            <v>Laboratorios</v>
          </cell>
          <cell r="E31">
            <v>2174</v>
          </cell>
          <cell r="F31"/>
          <cell r="G31">
            <v>1469</v>
          </cell>
          <cell r="H31">
            <v>4</v>
          </cell>
          <cell r="I31">
            <v>1</v>
          </cell>
          <cell r="J31">
            <v>4</v>
          </cell>
          <cell r="K31">
            <v>5876</v>
          </cell>
          <cell r="L31"/>
          <cell r="M31">
            <v>12774424</v>
          </cell>
          <cell r="N31">
            <v>756</v>
          </cell>
          <cell r="O31">
            <v>4</v>
          </cell>
          <cell r="P31">
            <v>1</v>
          </cell>
          <cell r="Q31">
            <v>4</v>
          </cell>
          <cell r="R31">
            <v>3024</v>
          </cell>
          <cell r="S31"/>
          <cell r="T31">
            <v>6574176</v>
          </cell>
          <cell r="U31">
            <v>8900</v>
          </cell>
          <cell r="V31">
            <v>19348600</v>
          </cell>
        </row>
        <row r="32">
          <cell r="A32" t="str">
            <v>Hemograma iv (hemoglobina hematocrito recuento de eritrocitos indices eritrocitarios leucograma recuento de plaquetas indices plaquetarios y morfologia electronica e histograma) automatizado</v>
          </cell>
          <cell r="B32">
            <v>902210</v>
          </cell>
          <cell r="C32" t="str">
            <v>Prevencion secundaria</v>
          </cell>
          <cell r="D32" t="str">
            <v>Laboratorios</v>
          </cell>
          <cell r="E32">
            <v>4236</v>
          </cell>
          <cell r="F32"/>
          <cell r="G32">
            <v>1469</v>
          </cell>
          <cell r="H32">
            <v>4</v>
          </cell>
          <cell r="I32">
            <v>1</v>
          </cell>
          <cell r="J32">
            <v>4</v>
          </cell>
          <cell r="K32">
            <v>5876</v>
          </cell>
          <cell r="L32"/>
          <cell r="M32">
            <v>24890736</v>
          </cell>
          <cell r="N32">
            <v>756</v>
          </cell>
          <cell r="O32">
            <v>4</v>
          </cell>
          <cell r="P32">
            <v>1</v>
          </cell>
          <cell r="Q32">
            <v>4</v>
          </cell>
          <cell r="R32">
            <v>3024</v>
          </cell>
          <cell r="S32"/>
          <cell r="T32">
            <v>12809664</v>
          </cell>
          <cell r="U32">
            <v>8900</v>
          </cell>
          <cell r="V32">
            <v>37700400</v>
          </cell>
        </row>
        <row r="33">
          <cell r="A33" t="str">
            <v>Eritrosedimentacion [velocidad sedimentacion globular - vsg] automatizada</v>
          </cell>
          <cell r="B33">
            <v>902205</v>
          </cell>
          <cell r="C33" t="str">
            <v>Prevencion secundaria</v>
          </cell>
          <cell r="D33" t="str">
            <v>Laboratorios</v>
          </cell>
          <cell r="E33">
            <v>2340</v>
          </cell>
          <cell r="F33" t="str">
            <v>Se sugiere el uso de la Proteína C Reactiva y de la Velocidad de Sedimentación Globular para establecer el diagnóstico de Artritis Reumatoide temprana.</v>
          </cell>
          <cell r="G33">
            <v>1469</v>
          </cell>
          <cell r="H33">
            <v>3</v>
          </cell>
          <cell r="I33">
            <v>1</v>
          </cell>
          <cell r="J33">
            <v>3</v>
          </cell>
          <cell r="K33">
            <v>4407</v>
          </cell>
          <cell r="L33"/>
          <cell r="M33">
            <v>10312380</v>
          </cell>
          <cell r="N33">
            <v>756</v>
          </cell>
          <cell r="O33">
            <v>3</v>
          </cell>
          <cell r="P33">
            <v>1</v>
          </cell>
          <cell r="Q33">
            <v>3</v>
          </cell>
          <cell r="R33">
            <v>2268</v>
          </cell>
          <cell r="S33"/>
          <cell r="T33">
            <v>5307120</v>
          </cell>
          <cell r="U33">
            <v>6675</v>
          </cell>
          <cell r="V33">
            <v>15619500</v>
          </cell>
        </row>
        <row r="34">
          <cell r="A34" t="str">
            <v>Creatinina en suero u otros fluidos</v>
          </cell>
          <cell r="B34">
            <v>903895</v>
          </cell>
          <cell r="C34" t="str">
            <v>Prevencion secundaria</v>
          </cell>
          <cell r="D34" t="str">
            <v>Laboratorios</v>
          </cell>
          <cell r="E34">
            <v>1485</v>
          </cell>
          <cell r="F34" t="str">
            <v xml:space="preserve">previo a inicio de tto FARME y seguimiento </v>
          </cell>
          <cell r="G34">
            <v>1469</v>
          </cell>
          <cell r="H34">
            <v>3</v>
          </cell>
          <cell r="I34">
            <v>1</v>
          </cell>
          <cell r="J34">
            <v>3</v>
          </cell>
          <cell r="K34">
            <v>4407</v>
          </cell>
          <cell r="L34"/>
          <cell r="M34">
            <v>6544395</v>
          </cell>
          <cell r="N34">
            <v>756</v>
          </cell>
          <cell r="O34">
            <v>3</v>
          </cell>
          <cell r="P34">
            <v>1</v>
          </cell>
          <cell r="Q34">
            <v>3</v>
          </cell>
          <cell r="R34">
            <v>2268</v>
          </cell>
          <cell r="S34"/>
          <cell r="T34">
            <v>3367980</v>
          </cell>
          <cell r="U34">
            <v>6675</v>
          </cell>
          <cell r="V34">
            <v>9912375</v>
          </cell>
        </row>
        <row r="35">
          <cell r="A35" t="str">
            <v>Proteina c reactiva manual o semiautomatizado</v>
          </cell>
          <cell r="B35">
            <v>906914</v>
          </cell>
          <cell r="C35" t="str">
            <v>Prevencion secundaria</v>
          </cell>
          <cell r="D35" t="str">
            <v>Laboratorios</v>
          </cell>
          <cell r="E35">
            <v>2331</v>
          </cell>
          <cell r="F35" t="str">
            <v>Se sugiere el uso de la Proteína C Reactiva y de la Velocidad de Sedimentación Globular para establecer el diagnóstico de Artritis Reumatoide temprana.</v>
          </cell>
          <cell r="G35">
            <v>1469</v>
          </cell>
          <cell r="H35">
            <v>3</v>
          </cell>
          <cell r="I35">
            <v>1</v>
          </cell>
          <cell r="J35">
            <v>3</v>
          </cell>
          <cell r="K35">
            <v>4407</v>
          </cell>
          <cell r="L35"/>
          <cell r="M35">
            <v>10272717</v>
          </cell>
          <cell r="N35">
            <v>756</v>
          </cell>
          <cell r="O35">
            <v>3</v>
          </cell>
          <cell r="P35">
            <v>1</v>
          </cell>
          <cell r="Q35">
            <v>3</v>
          </cell>
          <cell r="R35">
            <v>2268</v>
          </cell>
          <cell r="S35"/>
          <cell r="T35">
            <v>5286708</v>
          </cell>
          <cell r="U35">
            <v>6675</v>
          </cell>
          <cell r="V35">
            <v>15559425</v>
          </cell>
        </row>
        <row r="36">
          <cell r="A36" t="str">
            <v>Uroanalisis</v>
          </cell>
          <cell r="B36">
            <v>907106</v>
          </cell>
          <cell r="C36" t="str">
            <v>Prevencion secundaria</v>
          </cell>
          <cell r="D36" t="str">
            <v>Laboratorios</v>
          </cell>
          <cell r="E36">
            <v>2895</v>
          </cell>
          <cell r="F36" t="str">
            <v xml:space="preserve">previo a inicio de tto FARME y seguimiento </v>
          </cell>
          <cell r="G36">
            <v>1469</v>
          </cell>
          <cell r="H36">
            <v>2</v>
          </cell>
          <cell r="I36">
            <v>1</v>
          </cell>
          <cell r="J36">
            <v>2</v>
          </cell>
          <cell r="K36">
            <v>2938</v>
          </cell>
          <cell r="L36"/>
          <cell r="M36">
            <v>8505510</v>
          </cell>
          <cell r="N36">
            <v>756</v>
          </cell>
          <cell r="O36">
            <v>3</v>
          </cell>
          <cell r="P36">
            <v>1</v>
          </cell>
          <cell r="Q36">
            <v>3</v>
          </cell>
          <cell r="R36">
            <v>2268</v>
          </cell>
          <cell r="S36"/>
          <cell r="T36">
            <v>6565860</v>
          </cell>
          <cell r="U36">
            <v>5206</v>
          </cell>
          <cell r="V36">
            <v>15071370</v>
          </cell>
        </row>
        <row r="37">
          <cell r="A37" t="str">
            <v>Citrulina anticuerpos [anti peptido ciclico citrulinado] semiautomatizado o automatizado</v>
          </cell>
          <cell r="B37">
            <v>906466</v>
          </cell>
          <cell r="C37" t="str">
            <v>Prevencion secundaria</v>
          </cell>
          <cell r="D37" t="str">
            <v>Laboratorios</v>
          </cell>
          <cell r="E37">
            <v>30596</v>
          </cell>
          <cell r="F37" t="str">
            <v>Se recomienda el uso de los anticuerpos Anti-Citrulina y del Factor Reumatoide IgM para establecer el diagnóstico y el pronóstico de los pacientes con Artritis Reumatoide.</v>
          </cell>
          <cell r="G37">
            <v>1469</v>
          </cell>
          <cell r="H37">
            <v>1</v>
          </cell>
          <cell r="I37">
            <v>1</v>
          </cell>
          <cell r="J37">
            <v>1</v>
          </cell>
          <cell r="K37">
            <v>1469</v>
          </cell>
          <cell r="L37"/>
          <cell r="M37">
            <v>44945524</v>
          </cell>
          <cell r="N37">
            <v>756</v>
          </cell>
          <cell r="O37">
            <v>1</v>
          </cell>
          <cell r="P37">
            <v>1</v>
          </cell>
          <cell r="Q37">
            <v>1</v>
          </cell>
          <cell r="R37">
            <v>756</v>
          </cell>
          <cell r="S37"/>
          <cell r="T37">
            <v>23130576</v>
          </cell>
          <cell r="U37">
            <v>2225</v>
          </cell>
          <cell r="V37">
            <v>68076100</v>
          </cell>
        </row>
        <row r="38">
          <cell r="A38" t="str">
            <v>Factor reumatoideo semiautomatizado o automatizado</v>
          </cell>
          <cell r="B38">
            <v>906910</v>
          </cell>
          <cell r="C38" t="str">
            <v>Prevencion secundaria</v>
          </cell>
          <cell r="D38" t="str">
            <v>Laboratorios</v>
          </cell>
          <cell r="E38">
            <v>14637</v>
          </cell>
          <cell r="F38"/>
          <cell r="G38">
            <v>1469</v>
          </cell>
          <cell r="H38">
            <v>1</v>
          </cell>
          <cell r="I38">
            <v>1</v>
          </cell>
          <cell r="J38">
            <v>1</v>
          </cell>
          <cell r="K38">
            <v>1469</v>
          </cell>
          <cell r="L38"/>
          <cell r="M38">
            <v>21501753</v>
          </cell>
          <cell r="N38">
            <v>756</v>
          </cell>
          <cell r="O38">
            <v>1</v>
          </cell>
          <cell r="P38">
            <v>1</v>
          </cell>
          <cell r="Q38">
            <v>1</v>
          </cell>
          <cell r="R38">
            <v>756</v>
          </cell>
          <cell r="S38"/>
          <cell r="T38">
            <v>11065572</v>
          </cell>
          <cell r="U38">
            <v>2225</v>
          </cell>
          <cell r="V38">
            <v>32567325</v>
          </cell>
        </row>
        <row r="39">
          <cell r="A39" t="str">
            <v>RESONANCIA MAGNETICA DE ARTICULACIONES DE MIEMBRO SUPERIOR (ESPECIFICO)</v>
          </cell>
          <cell r="B39">
            <v>883512</v>
          </cell>
          <cell r="C39" t="str">
            <v>Prevencion secundaria</v>
          </cell>
          <cell r="D39" t="str">
            <v>Imágenes</v>
          </cell>
          <cell r="E39">
            <v>257925</v>
          </cell>
          <cell r="F39" t="str">
            <v>Se sugiere el uso de la resonancia magnética nuclear para establecer el pronóstico de los pacientes con Artritis Reumatoide temprana o artritis indiferenciada de la mano, de la muñeca o del pie dada su capacidad discriminatoria</v>
          </cell>
          <cell r="G39">
            <v>1469</v>
          </cell>
          <cell r="H39">
            <v>0.05</v>
          </cell>
          <cell r="I39">
            <v>0.05</v>
          </cell>
          <cell r="J39">
            <v>1</v>
          </cell>
          <cell r="K39">
            <v>73.45</v>
          </cell>
          <cell r="L39"/>
          <cell r="M39">
            <v>18944591.25</v>
          </cell>
          <cell r="N39">
            <v>756</v>
          </cell>
          <cell r="O39">
            <v>0.1</v>
          </cell>
          <cell r="P39">
            <v>0.1</v>
          </cell>
          <cell r="Q39">
            <v>1</v>
          </cell>
          <cell r="R39">
            <v>0.1</v>
          </cell>
          <cell r="S39">
            <v>756</v>
          </cell>
          <cell r="T39">
            <v>25792.5</v>
          </cell>
          <cell r="U39">
            <v>73.55</v>
          </cell>
          <cell r="V39">
            <v>18970383.75</v>
          </cell>
        </row>
        <row r="40">
          <cell r="A40" t="str">
            <v>RESONANCIA MAGNETICA DE ARTICULACIONES DE MIEMBRO INFERIOR (ESPECIFICO)</v>
          </cell>
          <cell r="B40">
            <v>883522</v>
          </cell>
          <cell r="C40" t="str">
            <v>Prevencion secundaria</v>
          </cell>
          <cell r="D40" t="str">
            <v>Imágenes</v>
          </cell>
          <cell r="E40">
            <v>257925</v>
          </cell>
          <cell r="F40"/>
          <cell r="G40">
            <v>1469</v>
          </cell>
          <cell r="H40">
            <v>0.05</v>
          </cell>
          <cell r="I40">
            <v>0.05</v>
          </cell>
          <cell r="J40">
            <v>1</v>
          </cell>
          <cell r="K40">
            <v>73.45</v>
          </cell>
          <cell r="L40"/>
          <cell r="M40">
            <v>18944591.25</v>
          </cell>
          <cell r="N40">
            <v>756</v>
          </cell>
          <cell r="O40">
            <v>0.1</v>
          </cell>
          <cell r="P40">
            <v>0.1</v>
          </cell>
          <cell r="Q40">
            <v>1</v>
          </cell>
          <cell r="R40">
            <v>0.1</v>
          </cell>
          <cell r="S40">
            <v>756</v>
          </cell>
          <cell r="T40">
            <v>25792.5</v>
          </cell>
          <cell r="U40">
            <v>73.55</v>
          </cell>
          <cell r="V40">
            <v>18970383.75</v>
          </cell>
        </row>
        <row r="41">
          <cell r="A41" t="str">
            <v xml:space="preserve">COSTO TOTAL PARACLINICOS </v>
          </cell>
          <cell r="B41"/>
          <cell r="C41"/>
          <cell r="D41"/>
          <cell r="E41"/>
          <cell r="F41"/>
          <cell r="G41">
            <v>20356</v>
          </cell>
          <cell r="H41">
            <v>336.06603773584908</v>
          </cell>
          <cell r="I41">
            <v>12.002358490566039</v>
          </cell>
          <cell r="J41">
            <v>28</v>
          </cell>
          <cell r="K41">
            <v>40030.25</v>
          </cell>
          <cell r="L41">
            <v>0</v>
          </cell>
          <cell r="M41">
            <v>238856829.25</v>
          </cell>
          <cell r="N41">
            <v>6492</v>
          </cell>
          <cell r="O41">
            <v>348</v>
          </cell>
          <cell r="P41">
            <v>12</v>
          </cell>
          <cell r="Q41">
            <v>29</v>
          </cell>
          <cell r="R41">
            <v>21243.599999999999</v>
          </cell>
          <cell r="S41">
            <v>0</v>
          </cell>
          <cell r="T41">
            <v>103434207</v>
          </cell>
          <cell r="U41">
            <v>61273.85</v>
          </cell>
          <cell r="V41">
            <v>342291036.25</v>
          </cell>
        </row>
        <row r="42">
          <cell r="A42" t="str">
            <v>COMPLEMENTARIOS</v>
          </cell>
          <cell r="B42"/>
          <cell r="C42"/>
          <cell r="D42"/>
          <cell r="E42"/>
          <cell r="F42"/>
          <cell r="G42"/>
          <cell r="H42">
            <v>0</v>
          </cell>
          <cell r="I42">
            <v>0</v>
          </cell>
          <cell r="J42"/>
          <cell r="K42"/>
          <cell r="L42"/>
          <cell r="M42"/>
          <cell r="N42"/>
          <cell r="O42">
            <v>0</v>
          </cell>
          <cell r="P42">
            <v>0</v>
          </cell>
          <cell r="Q42"/>
          <cell r="R42"/>
          <cell r="S42"/>
          <cell r="T42"/>
          <cell r="U42">
            <v>0</v>
          </cell>
          <cell r="V42">
            <v>0</v>
          </cell>
        </row>
        <row r="43">
          <cell r="A43" t="str">
            <v>Consultas y controles</v>
          </cell>
          <cell r="B43"/>
          <cell r="C43"/>
          <cell r="D43"/>
          <cell r="E43"/>
          <cell r="F43"/>
          <cell r="G43"/>
          <cell r="H43">
            <v>0</v>
          </cell>
          <cell r="I43">
            <v>0</v>
          </cell>
          <cell r="J43"/>
          <cell r="K43"/>
          <cell r="L43"/>
          <cell r="M43"/>
          <cell r="N43"/>
          <cell r="O43">
            <v>0</v>
          </cell>
          <cell r="P43">
            <v>0</v>
          </cell>
          <cell r="Q43"/>
          <cell r="R43"/>
          <cell r="S43"/>
          <cell r="T43"/>
          <cell r="U43">
            <v>0</v>
          </cell>
          <cell r="V43">
            <v>0</v>
          </cell>
        </row>
        <row r="44">
          <cell r="A44" t="str">
            <v>Consulta de primera vez por especialista en oftalmologia</v>
          </cell>
          <cell r="B44">
            <v>890276</v>
          </cell>
          <cell r="C44" t="str">
            <v>Prevencion secundaria</v>
          </cell>
          <cell r="D44" t="str">
            <v>Oftalmologo</v>
          </cell>
          <cell r="E44">
            <v>205062.53101770161</v>
          </cell>
          <cell r="F44"/>
          <cell r="G44">
            <v>1469</v>
          </cell>
          <cell r="H44">
            <v>0</v>
          </cell>
          <cell r="I44">
            <v>1.2E-2</v>
          </cell>
          <cell r="J44">
            <v>0</v>
          </cell>
          <cell r="K44">
            <v>0</v>
          </cell>
          <cell r="L44">
            <v>20</v>
          </cell>
          <cell r="M44">
            <v>0</v>
          </cell>
          <cell r="N44">
            <v>756</v>
          </cell>
          <cell r="O44">
            <v>0</v>
          </cell>
          <cell r="P44">
            <v>0.4</v>
          </cell>
          <cell r="Q44">
            <v>0</v>
          </cell>
          <cell r="R44">
            <v>0</v>
          </cell>
          <cell r="S44">
            <v>20</v>
          </cell>
          <cell r="T44">
            <v>0</v>
          </cell>
          <cell r="U44">
            <v>0</v>
          </cell>
          <cell r="V44">
            <v>0</v>
          </cell>
        </row>
        <row r="45">
          <cell r="A45" t="str">
            <v>Consulta de control o de seguimiento por especialista en oftalmologia</v>
          </cell>
          <cell r="B45">
            <v>890376</v>
          </cell>
          <cell r="C45" t="str">
            <v>Prevencion secundaria</v>
          </cell>
          <cell r="D45" t="str">
            <v>Oftalmologo</v>
          </cell>
          <cell r="E45">
            <v>205062.53101770161</v>
          </cell>
          <cell r="F45"/>
          <cell r="G45">
            <v>1469</v>
          </cell>
          <cell r="H45">
            <v>0</v>
          </cell>
          <cell r="I45">
            <v>1</v>
          </cell>
          <cell r="J45">
            <v>0</v>
          </cell>
          <cell r="K45">
            <v>0</v>
          </cell>
          <cell r="L45">
            <v>30</v>
          </cell>
          <cell r="M45">
            <v>0</v>
          </cell>
          <cell r="N45">
            <v>756</v>
          </cell>
          <cell r="O45">
            <v>0</v>
          </cell>
          <cell r="P45">
            <v>1</v>
          </cell>
          <cell r="Q45">
            <v>0</v>
          </cell>
          <cell r="R45">
            <v>0</v>
          </cell>
          <cell r="S45">
            <v>30</v>
          </cell>
          <cell r="T45">
            <v>0</v>
          </cell>
          <cell r="U45">
            <v>0</v>
          </cell>
          <cell r="V45">
            <v>0</v>
          </cell>
        </row>
        <row r="46">
          <cell r="A46" t="str">
            <v>Consulta de primera vez por especialista en dermatologia</v>
          </cell>
          <cell r="B46">
            <v>890242</v>
          </cell>
          <cell r="C46" t="str">
            <v>Prevencion secundaria</v>
          </cell>
          <cell r="D46" t="str">
            <v>Dermatologo</v>
          </cell>
          <cell r="E46">
            <v>120000</v>
          </cell>
          <cell r="F46"/>
          <cell r="G46">
            <v>1469</v>
          </cell>
          <cell r="H46">
            <v>1.2E-2</v>
          </cell>
          <cell r="I46">
            <v>1.2E-2</v>
          </cell>
          <cell r="J46">
            <v>1</v>
          </cell>
          <cell r="K46">
            <v>17.628</v>
          </cell>
          <cell r="L46">
            <v>20</v>
          </cell>
          <cell r="M46">
            <v>705120</v>
          </cell>
          <cell r="N46">
            <v>756</v>
          </cell>
          <cell r="O46">
            <v>0.05</v>
          </cell>
          <cell r="P46">
            <v>0.05</v>
          </cell>
          <cell r="Q46">
            <v>1</v>
          </cell>
          <cell r="R46">
            <v>37.800000000000004</v>
          </cell>
          <cell r="S46">
            <v>20</v>
          </cell>
          <cell r="T46">
            <v>1512000.0000000002</v>
          </cell>
          <cell r="U46">
            <v>55.428000000000004</v>
          </cell>
          <cell r="V46">
            <v>2217120</v>
          </cell>
        </row>
        <row r="47">
          <cell r="A47" t="str">
            <v>Consulta de control o de seguimiento por especialista en dermatologia</v>
          </cell>
          <cell r="B47">
            <v>890342</v>
          </cell>
          <cell r="C47" t="str">
            <v>Prevencion secundaria</v>
          </cell>
          <cell r="D47" t="str">
            <v>Dermatologo</v>
          </cell>
          <cell r="E47">
            <v>120000</v>
          </cell>
          <cell r="F47"/>
          <cell r="G47">
            <v>1469</v>
          </cell>
          <cell r="H47">
            <v>0.03</v>
          </cell>
          <cell r="I47">
            <v>0.03</v>
          </cell>
          <cell r="J47">
            <v>1</v>
          </cell>
          <cell r="K47">
            <v>44.07</v>
          </cell>
          <cell r="L47">
            <v>30</v>
          </cell>
          <cell r="M47">
            <v>2644200</v>
          </cell>
          <cell r="N47">
            <v>756</v>
          </cell>
          <cell r="O47">
            <v>0.03</v>
          </cell>
          <cell r="P47">
            <v>0.03</v>
          </cell>
          <cell r="Q47">
            <v>1</v>
          </cell>
          <cell r="R47">
            <v>22.68</v>
          </cell>
          <cell r="S47">
            <v>30</v>
          </cell>
          <cell r="T47">
            <v>1360800</v>
          </cell>
          <cell r="U47">
            <v>66.75</v>
          </cell>
          <cell r="V47">
            <v>4005000</v>
          </cell>
        </row>
        <row r="48">
          <cell r="A48" t="str">
            <v>Consulta de primera vez por especialista en medicina fisica y rehabilitacion</v>
          </cell>
          <cell r="B48">
            <v>890264</v>
          </cell>
          <cell r="C48" t="str">
            <v>prevencion terciaria</v>
          </cell>
          <cell r="D48" t="str">
            <v>Medico Fisiatra</v>
          </cell>
          <cell r="E48">
            <v>78314.42955200687</v>
          </cell>
          <cell r="F48" t="str">
            <v>Los pacientes con Artritis Reumatoide temprana deben ser manejados de forma integral (Reumatología, ortopedia, fisiatría, terapia física y ocupacional, psicología, enfermería y profesionales relacionados).</v>
          </cell>
          <cell r="G48">
            <v>1469</v>
          </cell>
          <cell r="H48">
            <v>1.2E-2</v>
          </cell>
          <cell r="I48">
            <v>1.2E-2</v>
          </cell>
          <cell r="J48">
            <v>1</v>
          </cell>
          <cell r="K48">
            <v>17.628</v>
          </cell>
          <cell r="L48">
            <v>30</v>
          </cell>
          <cell r="M48">
            <v>690263.38207138854</v>
          </cell>
          <cell r="N48">
            <v>756</v>
          </cell>
          <cell r="O48">
            <v>0.5</v>
          </cell>
          <cell r="P48">
            <v>0.5</v>
          </cell>
          <cell r="Q48">
            <v>1</v>
          </cell>
          <cell r="R48">
            <v>378</v>
          </cell>
          <cell r="S48">
            <v>30</v>
          </cell>
          <cell r="T48">
            <v>14801427.185329298</v>
          </cell>
          <cell r="U48">
            <v>395.62799999999999</v>
          </cell>
          <cell r="V48">
            <v>15491690.567400686</v>
          </cell>
        </row>
        <row r="49">
          <cell r="A49" t="str">
            <v>Consulta de control o de seguimiento por especialista en medicina fisica y rehabilitacion</v>
          </cell>
          <cell r="B49">
            <v>890364</v>
          </cell>
          <cell r="C49" t="str">
            <v>prevencion terciaria</v>
          </cell>
          <cell r="D49" t="str">
            <v>Medico Fisiatra</v>
          </cell>
          <cell r="E49">
            <v>78314.42955200687</v>
          </cell>
          <cell r="F49"/>
          <cell r="G49">
            <v>1469</v>
          </cell>
          <cell r="H49">
            <v>0.44999999999999996</v>
          </cell>
          <cell r="I49">
            <v>0.3</v>
          </cell>
          <cell r="J49">
            <v>1.5</v>
          </cell>
          <cell r="K49">
            <v>661.05</v>
          </cell>
          <cell r="L49">
            <v>30</v>
          </cell>
          <cell r="M49">
            <v>25884876.827677067</v>
          </cell>
          <cell r="N49">
            <v>756</v>
          </cell>
          <cell r="O49">
            <v>0.3</v>
          </cell>
          <cell r="P49">
            <v>0.3</v>
          </cell>
          <cell r="Q49">
            <v>1</v>
          </cell>
          <cell r="R49">
            <v>226.79999999999998</v>
          </cell>
          <cell r="S49">
            <v>30</v>
          </cell>
          <cell r="T49">
            <v>8880856.3111975789</v>
          </cell>
          <cell r="U49">
            <v>887.84999999999991</v>
          </cell>
          <cell r="V49">
            <v>34765733.13887465</v>
          </cell>
        </row>
        <row r="50">
          <cell r="A50" t="str">
            <v>Consulta de primera vez por especialista en dolor y cuidados paliativos</v>
          </cell>
          <cell r="B50">
            <v>890243</v>
          </cell>
          <cell r="C50" t="str">
            <v>prevencion terciaria</v>
          </cell>
          <cell r="D50" t="str">
            <v>Paliativista</v>
          </cell>
          <cell r="E50">
            <v>150000</v>
          </cell>
          <cell r="F50"/>
          <cell r="G50">
            <v>1469</v>
          </cell>
          <cell r="H50">
            <v>0</v>
          </cell>
          <cell r="I50">
            <v>0</v>
          </cell>
          <cell r="J50">
            <v>1</v>
          </cell>
          <cell r="K50">
            <v>0</v>
          </cell>
          <cell r="L50">
            <v>30</v>
          </cell>
          <cell r="M50">
            <v>0</v>
          </cell>
          <cell r="N50">
            <v>756</v>
          </cell>
          <cell r="O50">
            <v>0.15</v>
          </cell>
          <cell r="P50">
            <v>0.15</v>
          </cell>
          <cell r="Q50">
            <v>1</v>
          </cell>
          <cell r="R50">
            <v>113.39999999999999</v>
          </cell>
          <cell r="S50">
            <v>30</v>
          </cell>
          <cell r="T50">
            <v>8505000</v>
          </cell>
          <cell r="U50">
            <v>113.39999999999999</v>
          </cell>
          <cell r="V50">
            <v>8505000</v>
          </cell>
        </row>
        <row r="51">
          <cell r="A51" t="str">
            <v>Consulta de control o de seguimiento por especialista en dolor y cuidados paliativos</v>
          </cell>
          <cell r="B51">
            <v>890343</v>
          </cell>
          <cell r="C51" t="str">
            <v>prevencion terciaria</v>
          </cell>
          <cell r="D51" t="str">
            <v>Paliativista</v>
          </cell>
          <cell r="E51">
            <v>150000</v>
          </cell>
          <cell r="F51"/>
          <cell r="G51">
            <v>1469</v>
          </cell>
          <cell r="H51">
            <v>7.5000000000000011E-2</v>
          </cell>
          <cell r="I51">
            <v>0.05</v>
          </cell>
          <cell r="J51">
            <v>1.5</v>
          </cell>
          <cell r="K51">
            <v>110.17500000000001</v>
          </cell>
          <cell r="L51">
            <v>30</v>
          </cell>
          <cell r="M51">
            <v>8263125.0000000009</v>
          </cell>
          <cell r="N51">
            <v>756</v>
          </cell>
          <cell r="O51">
            <v>0.05</v>
          </cell>
          <cell r="P51">
            <v>0.05</v>
          </cell>
          <cell r="Q51">
            <v>1</v>
          </cell>
          <cell r="R51">
            <v>37.800000000000004</v>
          </cell>
          <cell r="S51">
            <v>30</v>
          </cell>
          <cell r="T51">
            <v>2835000.0000000005</v>
          </cell>
          <cell r="U51">
            <v>147.97500000000002</v>
          </cell>
          <cell r="V51">
            <v>11098125.000000002</v>
          </cell>
        </row>
        <row r="52">
          <cell r="A52" t="str">
            <v>Consulta de primera vez  por especialista en psiquiatria</v>
          </cell>
          <cell r="B52">
            <v>890284</v>
          </cell>
          <cell r="C52" t="str">
            <v>prevencion secundaria y terciaria</v>
          </cell>
          <cell r="D52" t="str">
            <v>Psiquiatra</v>
          </cell>
          <cell r="E52">
            <v>70411.034485070253</v>
          </cell>
          <cell r="F52"/>
          <cell r="G52">
            <v>1469</v>
          </cell>
          <cell r="H52">
            <v>0</v>
          </cell>
          <cell r="I52">
            <v>0</v>
          </cell>
          <cell r="J52">
            <v>1</v>
          </cell>
          <cell r="K52">
            <v>0</v>
          </cell>
          <cell r="L52">
            <v>30</v>
          </cell>
          <cell r="M52">
            <v>0</v>
          </cell>
          <cell r="N52">
            <v>756</v>
          </cell>
          <cell r="O52">
            <v>0.2</v>
          </cell>
          <cell r="P52">
            <v>0.2</v>
          </cell>
          <cell r="Q52">
            <v>1</v>
          </cell>
          <cell r="R52">
            <v>151.20000000000002</v>
          </cell>
          <cell r="S52">
            <v>30</v>
          </cell>
          <cell r="T52">
            <v>5323074.2070713127</v>
          </cell>
          <cell r="U52">
            <v>151.20000000000002</v>
          </cell>
          <cell r="V52">
            <v>5323074.2070713127</v>
          </cell>
        </row>
        <row r="53">
          <cell r="A53" t="str">
            <v>Consulta de control o de seguimiento por especialista en psiquiatria</v>
          </cell>
          <cell r="B53">
            <v>890384</v>
          </cell>
          <cell r="C53" t="str">
            <v>prevencion secundaria y terciaria</v>
          </cell>
          <cell r="D53" t="str">
            <v>Psiquiatra</v>
          </cell>
          <cell r="E53">
            <v>70411.034485070253</v>
          </cell>
          <cell r="F53"/>
          <cell r="G53">
            <v>1469</v>
          </cell>
          <cell r="H53">
            <v>7.5000000000000011E-2</v>
          </cell>
          <cell r="I53">
            <v>0.05</v>
          </cell>
          <cell r="J53">
            <v>1.5</v>
          </cell>
          <cell r="K53">
            <v>110.17500000000001</v>
          </cell>
          <cell r="L53">
            <v>30</v>
          </cell>
          <cell r="M53">
            <v>3878767.8621963081</v>
          </cell>
          <cell r="N53">
            <v>756</v>
          </cell>
          <cell r="O53">
            <v>0.1</v>
          </cell>
          <cell r="P53">
            <v>0.1</v>
          </cell>
          <cell r="Q53">
            <v>1</v>
          </cell>
          <cell r="R53">
            <v>75.600000000000009</v>
          </cell>
          <cell r="S53">
            <v>30</v>
          </cell>
          <cell r="T53">
            <v>2661537.1035356564</v>
          </cell>
          <cell r="U53">
            <v>185.77500000000003</v>
          </cell>
          <cell r="V53">
            <v>6540304.9657319644</v>
          </cell>
        </row>
        <row r="54">
          <cell r="A54" t="str">
            <v>Consulta de control o de seguimiento por nutricion y dietetica</v>
          </cell>
          <cell r="B54">
            <v>890306</v>
          </cell>
          <cell r="C54" t="str">
            <v>Prevencion secundaria</v>
          </cell>
          <cell r="D54" t="str">
            <v>Nutricionista</v>
          </cell>
          <cell r="E54">
            <v>19351.810993759751</v>
          </cell>
          <cell r="F54" t="str">
            <v>Se recomienda asesorar a los pacientes con Artritis Reumatoide con respecto a su cuidado nutricional.</v>
          </cell>
          <cell r="G54">
            <v>1469</v>
          </cell>
          <cell r="H54">
            <v>0.5</v>
          </cell>
          <cell r="I54">
            <v>0.5</v>
          </cell>
          <cell r="J54">
            <v>1</v>
          </cell>
          <cell r="K54">
            <v>734.5</v>
          </cell>
          <cell r="L54">
            <v>20</v>
          </cell>
          <cell r="M54">
            <v>4737968.3916388461</v>
          </cell>
          <cell r="N54">
            <v>756</v>
          </cell>
          <cell r="O54">
            <v>0.5</v>
          </cell>
          <cell r="P54">
            <v>0.5</v>
          </cell>
          <cell r="Q54">
            <v>1</v>
          </cell>
          <cell r="R54">
            <v>378</v>
          </cell>
          <cell r="S54">
            <v>20</v>
          </cell>
          <cell r="T54">
            <v>2438328.1852137288</v>
          </cell>
          <cell r="U54">
            <v>1112.5</v>
          </cell>
          <cell r="V54">
            <v>7176296.5768525749</v>
          </cell>
        </row>
        <row r="55">
          <cell r="A55" t="str">
            <v>Consulta de primera vez por especialista en neumologia</v>
          </cell>
          <cell r="B55">
            <v>890271</v>
          </cell>
          <cell r="C55" t="str">
            <v>Prevencion secundaria</v>
          </cell>
          <cell r="D55" t="str">
            <v>Neumologo</v>
          </cell>
          <cell r="E55">
            <v>135077.84027616194</v>
          </cell>
          <cell r="F55"/>
          <cell r="G55">
            <v>1469</v>
          </cell>
          <cell r="H55">
            <v>0</v>
          </cell>
          <cell r="I55">
            <v>0</v>
          </cell>
          <cell r="J55">
            <v>1</v>
          </cell>
          <cell r="K55">
            <v>0</v>
          </cell>
          <cell r="L55">
            <v>20</v>
          </cell>
          <cell r="M55">
            <v>0</v>
          </cell>
          <cell r="N55">
            <v>756</v>
          </cell>
          <cell r="O55">
            <v>0.05</v>
          </cell>
          <cell r="P55">
            <v>0.05</v>
          </cell>
          <cell r="Q55">
            <v>1</v>
          </cell>
          <cell r="R55">
            <v>37.800000000000004</v>
          </cell>
          <cell r="S55">
            <v>20</v>
          </cell>
          <cell r="T55">
            <v>1701980.7874796405</v>
          </cell>
          <cell r="U55">
            <v>37.800000000000004</v>
          </cell>
          <cell r="V55">
            <v>1701980.7874796405</v>
          </cell>
        </row>
        <row r="56">
          <cell r="A56" t="str">
            <v>Consulta de control o de seguimiento por especialista en neumologia</v>
          </cell>
          <cell r="B56">
            <v>890371</v>
          </cell>
          <cell r="C56" t="str">
            <v>Prevencion secundaria</v>
          </cell>
          <cell r="D56" t="str">
            <v>Neumologo</v>
          </cell>
          <cell r="E56">
            <v>135077.84027616194</v>
          </cell>
          <cell r="F56"/>
          <cell r="G56">
            <v>1469</v>
          </cell>
          <cell r="H56">
            <v>5.0000000000000001E-3</v>
          </cell>
          <cell r="I56">
            <v>5.0000000000000001E-3</v>
          </cell>
          <cell r="J56">
            <v>1</v>
          </cell>
          <cell r="K56">
            <v>7.3449999999999998</v>
          </cell>
          <cell r="L56">
            <v>30</v>
          </cell>
          <cell r="M56">
            <v>496073.36841420468</v>
          </cell>
          <cell r="N56">
            <v>756</v>
          </cell>
          <cell r="O56">
            <v>0.02</v>
          </cell>
          <cell r="P56">
            <v>0.02</v>
          </cell>
          <cell r="Q56">
            <v>1</v>
          </cell>
          <cell r="R56">
            <v>15.120000000000001</v>
          </cell>
          <cell r="S56">
            <v>30</v>
          </cell>
          <cell r="T56">
            <v>1021188.4724877843</v>
          </cell>
          <cell r="U56">
            <v>22.465</v>
          </cell>
          <cell r="V56">
            <v>1517261.840901989</v>
          </cell>
        </row>
        <row r="57">
          <cell r="A57" t="str">
            <v>Consulta de primera vez por especialista en nefrologia</v>
          </cell>
          <cell r="B57">
            <v>890268</v>
          </cell>
          <cell r="C57" t="str">
            <v>Prevencion secundaria</v>
          </cell>
          <cell r="D57" t="str">
            <v>Nefrologo</v>
          </cell>
          <cell r="E57">
            <v>131196.94114214752</v>
          </cell>
          <cell r="F57"/>
          <cell r="G57">
            <v>1469</v>
          </cell>
          <cell r="H57">
            <v>0</v>
          </cell>
          <cell r="I57">
            <v>0</v>
          </cell>
          <cell r="J57">
            <v>1</v>
          </cell>
          <cell r="K57">
            <v>0</v>
          </cell>
          <cell r="L57">
            <v>20</v>
          </cell>
          <cell r="M57">
            <v>0</v>
          </cell>
          <cell r="N57">
            <v>756</v>
          </cell>
          <cell r="O57">
            <v>0.01</v>
          </cell>
          <cell r="P57">
            <v>0.01</v>
          </cell>
          <cell r="Q57">
            <v>1</v>
          </cell>
          <cell r="R57">
            <v>7.5600000000000005</v>
          </cell>
          <cell r="S57">
            <v>20</v>
          </cell>
          <cell r="T57">
            <v>330616.29167821177</v>
          </cell>
          <cell r="U57">
            <v>7.5600000000000005</v>
          </cell>
          <cell r="V57">
            <v>330616.29167821177</v>
          </cell>
        </row>
        <row r="58">
          <cell r="A58" t="str">
            <v>Consulta de control o de seguimiento por especialista en nefrologia</v>
          </cell>
          <cell r="B58">
            <v>890368</v>
          </cell>
          <cell r="C58" t="str">
            <v>Prevencion secundaria</v>
          </cell>
          <cell r="D58" t="str">
            <v>Nefrologo</v>
          </cell>
          <cell r="E58">
            <v>131196.94114214752</v>
          </cell>
          <cell r="F58"/>
          <cell r="G58">
            <v>1469</v>
          </cell>
          <cell r="H58">
            <v>0.01</v>
          </cell>
          <cell r="I58">
            <v>0.01</v>
          </cell>
          <cell r="J58">
            <v>1</v>
          </cell>
          <cell r="K58">
            <v>14.69</v>
          </cell>
          <cell r="L58">
            <v>30</v>
          </cell>
          <cell r="M58">
            <v>963641.53268907347</v>
          </cell>
          <cell r="N58">
            <v>756</v>
          </cell>
          <cell r="O58">
            <v>5.0000000000000001E-3</v>
          </cell>
          <cell r="P58">
            <v>5.0000000000000001E-3</v>
          </cell>
          <cell r="Q58">
            <v>1</v>
          </cell>
          <cell r="R58">
            <v>3.7800000000000002</v>
          </cell>
          <cell r="S58">
            <v>30</v>
          </cell>
          <cell r="T58">
            <v>247962.21875865883</v>
          </cell>
          <cell r="U58">
            <v>18.47</v>
          </cell>
          <cell r="V58">
            <v>1211603.7514477323</v>
          </cell>
        </row>
        <row r="59">
          <cell r="A59" t="str">
            <v>CONSULTA DE PRIMERA VEZ POR TRABAJO SOCIAL</v>
          </cell>
          <cell r="B59">
            <v>890209</v>
          </cell>
          <cell r="C59" t="str">
            <v>prevencion secundaria y terciaria</v>
          </cell>
          <cell r="D59" t="str">
            <v>Trabajador Social</v>
          </cell>
          <cell r="E59">
            <v>19251.073363279964</v>
          </cell>
          <cell r="F59"/>
          <cell r="G59">
            <v>1469</v>
          </cell>
          <cell r="H59">
            <v>0</v>
          </cell>
          <cell r="I59">
            <v>0</v>
          </cell>
          <cell r="J59">
            <v>1</v>
          </cell>
          <cell r="K59">
            <v>0</v>
          </cell>
          <cell r="L59">
            <v>30</v>
          </cell>
          <cell r="M59">
            <v>0</v>
          </cell>
          <cell r="N59">
            <v>756</v>
          </cell>
          <cell r="O59">
            <v>0.4</v>
          </cell>
          <cell r="P59">
            <v>0.4</v>
          </cell>
          <cell r="Q59">
            <v>1</v>
          </cell>
          <cell r="R59">
            <v>302.40000000000003</v>
          </cell>
          <cell r="S59">
            <v>30</v>
          </cell>
          <cell r="T59">
            <v>2910762.2925279308</v>
          </cell>
          <cell r="U59">
            <v>302.40000000000003</v>
          </cell>
          <cell r="V59">
            <v>2910762.2925279308</v>
          </cell>
        </row>
        <row r="60">
          <cell r="A60" t="str">
            <v>Consulta de control o de seguimiento por trabajo social</v>
          </cell>
          <cell r="B60">
            <v>890309</v>
          </cell>
          <cell r="C60" t="str">
            <v>prevencion secundaria y terciaria</v>
          </cell>
          <cell r="D60" t="str">
            <v>Trabajador Social</v>
          </cell>
          <cell r="E60">
            <v>19251.073363279964</v>
          </cell>
          <cell r="F60"/>
          <cell r="G60">
            <v>1469</v>
          </cell>
          <cell r="H60">
            <v>0.1</v>
          </cell>
          <cell r="I60">
            <v>0.1</v>
          </cell>
          <cell r="J60">
            <v>1</v>
          </cell>
          <cell r="K60">
            <v>146.9</v>
          </cell>
          <cell r="L60">
            <v>20</v>
          </cell>
          <cell r="M60">
            <v>942660.89235527569</v>
          </cell>
          <cell r="N60">
            <v>756</v>
          </cell>
          <cell r="O60">
            <v>0.1</v>
          </cell>
          <cell r="P60">
            <v>0.1</v>
          </cell>
          <cell r="Q60">
            <v>1</v>
          </cell>
          <cell r="R60">
            <v>75.600000000000009</v>
          </cell>
          <cell r="S60">
            <v>20</v>
          </cell>
          <cell r="T60">
            <v>485127.04875465512</v>
          </cell>
          <cell r="U60">
            <v>222.5</v>
          </cell>
          <cell r="V60">
            <v>1427787.9411099309</v>
          </cell>
        </row>
        <row r="61">
          <cell r="A61" t="str">
            <v>Consulta de control o de seguimiento por especialista en cardiologia</v>
          </cell>
          <cell r="B61">
            <v>890328</v>
          </cell>
          <cell r="C61" t="str">
            <v>Prevencion secundaria</v>
          </cell>
          <cell r="D61" t="str">
            <v>Cardiologo</v>
          </cell>
          <cell r="E61">
            <v>131038.41738950636</v>
          </cell>
          <cell r="F61"/>
          <cell r="G61">
            <v>1469</v>
          </cell>
          <cell r="H61">
            <v>0.4</v>
          </cell>
          <cell r="I61">
            <v>0.4</v>
          </cell>
          <cell r="J61">
            <v>1</v>
          </cell>
          <cell r="K61">
            <v>587.6</v>
          </cell>
          <cell r="L61">
            <v>30</v>
          </cell>
          <cell r="M61">
            <v>38499087.029036969</v>
          </cell>
          <cell r="N61">
            <v>756</v>
          </cell>
          <cell r="O61">
            <v>0.4</v>
          </cell>
          <cell r="P61">
            <v>0.4</v>
          </cell>
          <cell r="Q61">
            <v>1</v>
          </cell>
          <cell r="R61">
            <v>302.40000000000003</v>
          </cell>
          <cell r="S61">
            <v>30</v>
          </cell>
          <cell r="T61">
            <v>19813008.709293362</v>
          </cell>
          <cell r="U61">
            <v>890</v>
          </cell>
          <cell r="V61">
            <v>58312095.738330334</v>
          </cell>
        </row>
        <row r="62">
          <cell r="A62" t="str">
            <v>Consulta de control o de seguimiento por especialista en hematologia</v>
          </cell>
          <cell r="B62">
            <v>890351</v>
          </cell>
          <cell r="C62" t="str">
            <v>Prevencion secundaria</v>
          </cell>
          <cell r="D62" t="str">
            <v>Hematologo</v>
          </cell>
          <cell r="E62">
            <v>150000</v>
          </cell>
          <cell r="F62"/>
          <cell r="G62">
            <v>1469</v>
          </cell>
          <cell r="H62">
            <v>0.03</v>
          </cell>
          <cell r="I62">
            <v>0.03</v>
          </cell>
          <cell r="J62">
            <v>1</v>
          </cell>
          <cell r="K62">
            <v>44.07</v>
          </cell>
          <cell r="L62">
            <v>30</v>
          </cell>
          <cell r="M62">
            <v>3305250</v>
          </cell>
          <cell r="N62">
            <v>756</v>
          </cell>
          <cell r="O62">
            <v>2.9574861367837338E-2</v>
          </cell>
          <cell r="P62">
            <v>2.9574861367837338E-2</v>
          </cell>
          <cell r="Q62">
            <v>1</v>
          </cell>
          <cell r="R62">
            <v>22.358595194085026</v>
          </cell>
          <cell r="S62">
            <v>30</v>
          </cell>
          <cell r="T62">
            <v>1676894.639556377</v>
          </cell>
          <cell r="U62">
            <v>66.428595194085034</v>
          </cell>
          <cell r="V62">
            <v>4982144.6395563772</v>
          </cell>
        </row>
        <row r="63">
          <cell r="A63" t="str">
            <v>CONSULTA DE PRIMERA VEZ POR PSICOLOGIA</v>
          </cell>
          <cell r="B63">
            <v>890208</v>
          </cell>
          <cell r="C63" t="str">
            <v>prevencion secundaria y terciaria</v>
          </cell>
          <cell r="D63" t="str">
            <v>Psicologo</v>
          </cell>
          <cell r="E63">
            <v>19383.47382949257</v>
          </cell>
          <cell r="F63" t="str">
            <v>Los pacientes con Artritis Reumatoide temprana deben ser manejados de forma integral (Reumatología, ortopedia, fisiatría, terapia física y ocupacional, psicología, enfermería y profesionales relacionados).</v>
          </cell>
          <cell r="G63">
            <v>1469</v>
          </cell>
          <cell r="H63">
            <v>1.2E-2</v>
          </cell>
          <cell r="I63">
            <v>1.2E-2</v>
          </cell>
          <cell r="J63">
            <v>1</v>
          </cell>
          <cell r="K63">
            <v>17.628</v>
          </cell>
          <cell r="L63">
            <v>40</v>
          </cell>
          <cell r="M63">
            <v>227794.58444419672</v>
          </cell>
          <cell r="N63">
            <v>756</v>
          </cell>
          <cell r="O63">
            <v>1</v>
          </cell>
          <cell r="P63">
            <v>1</v>
          </cell>
          <cell r="Q63">
            <v>1</v>
          </cell>
          <cell r="R63">
            <v>756</v>
          </cell>
          <cell r="S63">
            <v>40</v>
          </cell>
          <cell r="T63">
            <v>9769270.8100642543</v>
          </cell>
          <cell r="U63">
            <v>773.62800000000004</v>
          </cell>
          <cell r="V63">
            <v>9997065.3945084512</v>
          </cell>
        </row>
        <row r="64">
          <cell r="A64" t="str">
            <v>Consulta de control o de seguimiento por psicologia</v>
          </cell>
          <cell r="B64">
            <v>890308</v>
          </cell>
          <cell r="C64" t="str">
            <v>prevencion secundaria y terciaria</v>
          </cell>
          <cell r="D64" t="str">
            <v>Psicologo</v>
          </cell>
          <cell r="E64">
            <v>19383.47382949257</v>
          </cell>
          <cell r="F64"/>
          <cell r="G64">
            <v>1469</v>
          </cell>
          <cell r="H64">
            <v>1</v>
          </cell>
          <cell r="I64">
            <v>1</v>
          </cell>
          <cell r="J64">
            <v>1</v>
          </cell>
          <cell r="K64">
            <v>1469</v>
          </cell>
          <cell r="L64">
            <v>20</v>
          </cell>
          <cell r="M64">
            <v>9491441.018508194</v>
          </cell>
          <cell r="N64">
            <v>756</v>
          </cell>
          <cell r="O64">
            <v>0.2</v>
          </cell>
          <cell r="P64">
            <v>0.2</v>
          </cell>
          <cell r="Q64">
            <v>1</v>
          </cell>
          <cell r="R64">
            <v>151.20000000000002</v>
          </cell>
          <cell r="S64">
            <v>20</v>
          </cell>
          <cell r="T64">
            <v>976927.08100642567</v>
          </cell>
          <cell r="U64">
            <v>1620.2</v>
          </cell>
          <cell r="V64">
            <v>10468368.09951462</v>
          </cell>
        </row>
        <row r="65">
          <cell r="A65" t="str">
            <v>COSTO TOTAL CONSULTAS</v>
          </cell>
          <cell r="B65"/>
          <cell r="C65"/>
          <cell r="D65"/>
          <cell r="E65"/>
          <cell r="F65"/>
          <cell r="G65">
            <v>0</v>
          </cell>
          <cell r="H65">
            <v>0</v>
          </cell>
          <cell r="I65">
            <v>0</v>
          </cell>
          <cell r="J65"/>
          <cell r="K65">
            <v>3982.4590000000003</v>
          </cell>
          <cell r="L65">
            <v>550</v>
          </cell>
          <cell r="M65">
            <v>100730269.88903153</v>
          </cell>
          <cell r="N65">
            <v>0</v>
          </cell>
          <cell r="O65">
            <v>0</v>
          </cell>
          <cell r="P65">
            <v>0</v>
          </cell>
          <cell r="Q65"/>
          <cell r="R65">
            <v>3095.4985951940844</v>
          </cell>
          <cell r="S65">
            <v>550</v>
          </cell>
          <cell r="T65">
            <v>87251761.343954876</v>
          </cell>
          <cell r="U65">
            <v>7077.9575951940842</v>
          </cell>
          <cell r="V65">
            <v>187982031.23298639</v>
          </cell>
        </row>
        <row r="66">
          <cell r="A66" t="str">
            <v>Osteodensitometria por absorcion dual</v>
          </cell>
          <cell r="B66">
            <v>886012</v>
          </cell>
          <cell r="C66" t="str">
            <v>Prevencion secundaria</v>
          </cell>
          <cell r="D66" t="str">
            <v>Imágenes</v>
          </cell>
          <cell r="E66">
            <v>58000</v>
          </cell>
          <cell r="F66"/>
          <cell r="G66">
            <v>1469</v>
          </cell>
          <cell r="H66">
            <v>0.5</v>
          </cell>
          <cell r="I66">
            <v>0.5</v>
          </cell>
          <cell r="J66">
            <v>1</v>
          </cell>
          <cell r="K66">
            <v>734.5</v>
          </cell>
          <cell r="L66"/>
          <cell r="M66">
            <v>42601000</v>
          </cell>
          <cell r="N66">
            <v>756</v>
          </cell>
          <cell r="O66">
            <v>0.5</v>
          </cell>
          <cell r="P66">
            <v>0.5</v>
          </cell>
          <cell r="Q66">
            <v>1</v>
          </cell>
          <cell r="R66">
            <v>378</v>
          </cell>
          <cell r="S66"/>
          <cell r="T66">
            <v>21924000</v>
          </cell>
          <cell r="U66">
            <v>1112.5</v>
          </cell>
          <cell r="V66">
            <v>64525000</v>
          </cell>
        </row>
        <row r="67">
          <cell r="A67" t="str">
            <v>RADIOGRAFIA DE CADERA COMPARATIVA</v>
          </cell>
          <cell r="B67">
            <v>873412</v>
          </cell>
          <cell r="C67" t="str">
            <v>Prevencion secundaria</v>
          </cell>
          <cell r="D67" t="str">
            <v>Imágenes</v>
          </cell>
          <cell r="E67">
            <v>8440</v>
          </cell>
          <cell r="F67"/>
          <cell r="G67">
            <v>1469</v>
          </cell>
          <cell r="H67">
            <v>0.02</v>
          </cell>
          <cell r="I67">
            <v>0.02</v>
          </cell>
          <cell r="J67">
            <v>1</v>
          </cell>
          <cell r="K67">
            <v>29.38</v>
          </cell>
          <cell r="L67"/>
          <cell r="M67">
            <v>247967.19999999998</v>
          </cell>
          <cell r="N67">
            <v>756</v>
          </cell>
          <cell r="O67">
            <v>0.01</v>
          </cell>
          <cell r="P67">
            <v>0.01</v>
          </cell>
          <cell r="Q67">
            <v>1</v>
          </cell>
          <cell r="R67">
            <v>7.5600000000000005</v>
          </cell>
          <cell r="S67"/>
          <cell r="T67">
            <v>63806.400000000001</v>
          </cell>
          <cell r="U67">
            <v>36.94</v>
          </cell>
          <cell r="V67">
            <v>311773.59999999998</v>
          </cell>
        </row>
        <row r="68">
          <cell r="A68" t="str">
            <v>Radiografia de columna dorsolumbar</v>
          </cell>
          <cell r="B68">
            <v>871030</v>
          </cell>
          <cell r="C68" t="str">
            <v>Prevencion secundaria</v>
          </cell>
          <cell r="D68" t="str">
            <v>Imágenes</v>
          </cell>
          <cell r="E68">
            <v>23545</v>
          </cell>
          <cell r="F68"/>
          <cell r="G68">
            <v>1469</v>
          </cell>
          <cell r="H68">
            <v>0.1</v>
          </cell>
          <cell r="I68">
            <v>0.1</v>
          </cell>
          <cell r="J68">
            <v>1</v>
          </cell>
          <cell r="K68">
            <v>146.9</v>
          </cell>
          <cell r="L68"/>
          <cell r="M68">
            <v>3458760.5</v>
          </cell>
          <cell r="N68">
            <v>756</v>
          </cell>
          <cell r="O68">
            <v>0.1</v>
          </cell>
          <cell r="P68">
            <v>0.1</v>
          </cell>
          <cell r="Q68">
            <v>1</v>
          </cell>
          <cell r="R68">
            <v>75.600000000000009</v>
          </cell>
          <cell r="S68"/>
          <cell r="T68">
            <v>1780002.0000000002</v>
          </cell>
          <cell r="U68">
            <v>222.5</v>
          </cell>
          <cell r="V68">
            <v>5238762.5</v>
          </cell>
        </row>
        <row r="69">
          <cell r="A69" t="str">
            <v>RADIOGRAFIA DE RODILLAS COMPARATIVAS POSICION VERTICAL (UNICAMENTE VISTA ANTEROPOSTERIOR)</v>
          </cell>
          <cell r="B69">
            <v>873422</v>
          </cell>
          <cell r="C69" t="str">
            <v>Prevencion secundaria</v>
          </cell>
          <cell r="D69" t="str">
            <v>Imágenes</v>
          </cell>
          <cell r="E69">
            <v>8440</v>
          </cell>
          <cell r="F69"/>
          <cell r="G69">
            <v>1469</v>
          </cell>
          <cell r="H69">
            <v>0.05</v>
          </cell>
          <cell r="I69">
            <v>0.05</v>
          </cell>
          <cell r="J69">
            <v>1</v>
          </cell>
          <cell r="K69">
            <v>73.45</v>
          </cell>
          <cell r="L69"/>
          <cell r="M69">
            <v>619918</v>
          </cell>
          <cell r="N69">
            <v>756</v>
          </cell>
          <cell r="O69">
            <v>0.05</v>
          </cell>
          <cell r="P69">
            <v>0.05</v>
          </cell>
          <cell r="Q69">
            <v>1</v>
          </cell>
          <cell r="R69">
            <v>37.800000000000004</v>
          </cell>
          <cell r="S69"/>
          <cell r="T69">
            <v>319032.00000000006</v>
          </cell>
          <cell r="U69">
            <v>111.25</v>
          </cell>
          <cell r="V69">
            <v>938950</v>
          </cell>
        </row>
        <row r="70">
          <cell r="A70" t="str">
            <v>Radiografia de rodilla (ap, lateral)</v>
          </cell>
          <cell r="B70">
            <v>873420</v>
          </cell>
          <cell r="C70" t="str">
            <v>Prevencion secundaria</v>
          </cell>
          <cell r="D70" t="str">
            <v>Imágenes</v>
          </cell>
          <cell r="E70">
            <v>18180</v>
          </cell>
          <cell r="F70"/>
          <cell r="G70">
            <v>1469</v>
          </cell>
          <cell r="H70">
            <v>0.1</v>
          </cell>
          <cell r="I70">
            <v>0.1</v>
          </cell>
          <cell r="J70">
            <v>1</v>
          </cell>
          <cell r="K70">
            <v>146.9</v>
          </cell>
          <cell r="L70"/>
          <cell r="M70">
            <v>2670642</v>
          </cell>
          <cell r="N70">
            <v>756</v>
          </cell>
          <cell r="O70">
            <v>0.05</v>
          </cell>
          <cell r="P70">
            <v>0.05</v>
          </cell>
          <cell r="Q70">
            <v>1</v>
          </cell>
          <cell r="R70">
            <v>37.800000000000004</v>
          </cell>
          <cell r="S70"/>
          <cell r="T70">
            <v>687204.00000000012</v>
          </cell>
          <cell r="U70">
            <v>184.70000000000002</v>
          </cell>
          <cell r="V70">
            <v>3357846</v>
          </cell>
        </row>
        <row r="71">
          <cell r="A71" t="str">
            <v>Electromiografia en cada extremidad (uno o mas musculos)</v>
          </cell>
          <cell r="B71">
            <v>930860</v>
          </cell>
          <cell r="C71" t="str">
            <v>Prevencion secundaria</v>
          </cell>
          <cell r="D71" t="str">
            <v>Imágenes</v>
          </cell>
          <cell r="E71">
            <v>64170</v>
          </cell>
          <cell r="F71"/>
          <cell r="G71">
            <v>1469</v>
          </cell>
          <cell r="H71">
            <v>0.1</v>
          </cell>
          <cell r="I71">
            <v>0.1</v>
          </cell>
          <cell r="J71">
            <v>1</v>
          </cell>
          <cell r="K71">
            <v>146.9</v>
          </cell>
          <cell r="L71"/>
          <cell r="M71">
            <v>9426573</v>
          </cell>
          <cell r="N71">
            <v>756</v>
          </cell>
          <cell r="O71">
            <v>0.05</v>
          </cell>
          <cell r="P71">
            <v>0.05</v>
          </cell>
          <cell r="Q71">
            <v>1</v>
          </cell>
          <cell r="R71">
            <v>37.800000000000004</v>
          </cell>
          <cell r="S71"/>
          <cell r="T71">
            <v>2425626.0000000005</v>
          </cell>
          <cell r="U71">
            <v>184.70000000000002</v>
          </cell>
          <cell r="V71">
            <v>11852199</v>
          </cell>
        </row>
        <row r="72">
          <cell r="A72" t="str">
            <v>Radiografia de articulaciones sacroiliacas</v>
          </cell>
          <cell r="B72">
            <v>871091</v>
          </cell>
          <cell r="C72" t="str">
            <v>Prevencion secundaria</v>
          </cell>
          <cell r="D72" t="str">
            <v>Imágenes</v>
          </cell>
          <cell r="E72">
            <v>17310</v>
          </cell>
          <cell r="F72"/>
          <cell r="G72">
            <v>1469</v>
          </cell>
          <cell r="H72">
            <v>0.03</v>
          </cell>
          <cell r="I72">
            <v>0.03</v>
          </cell>
          <cell r="J72">
            <v>1</v>
          </cell>
          <cell r="K72">
            <v>44.07</v>
          </cell>
          <cell r="L72"/>
          <cell r="M72">
            <v>762851.7</v>
          </cell>
          <cell r="N72">
            <v>756</v>
          </cell>
          <cell r="O72">
            <v>0.03</v>
          </cell>
          <cell r="P72">
            <v>0.03</v>
          </cell>
          <cell r="Q72">
            <v>1</v>
          </cell>
          <cell r="R72">
            <v>22.68</v>
          </cell>
          <cell r="S72"/>
          <cell r="T72">
            <v>392590.8</v>
          </cell>
          <cell r="U72">
            <v>66.75</v>
          </cell>
          <cell r="V72">
            <v>1155442.5</v>
          </cell>
        </row>
        <row r="73">
          <cell r="A73" t="str">
            <v>Tomografia computada de torax</v>
          </cell>
          <cell r="B73">
            <v>879301</v>
          </cell>
          <cell r="C73" t="str">
            <v>Prevencion secundaria</v>
          </cell>
          <cell r="D73" t="str">
            <v>Imágenes</v>
          </cell>
          <cell r="E73">
            <v>96180</v>
          </cell>
          <cell r="F73"/>
          <cell r="G73">
            <v>1469</v>
          </cell>
          <cell r="H73">
            <v>0.05</v>
          </cell>
          <cell r="I73">
            <v>0.05</v>
          </cell>
          <cell r="J73">
            <v>1</v>
          </cell>
          <cell r="K73">
            <v>73.45</v>
          </cell>
          <cell r="L73"/>
          <cell r="M73">
            <v>7064421</v>
          </cell>
          <cell r="N73">
            <v>756</v>
          </cell>
          <cell r="O73">
            <v>9.9815157116451017E-2</v>
          </cell>
          <cell r="P73">
            <v>9.9815157116451017E-2</v>
          </cell>
          <cell r="Q73">
            <v>1</v>
          </cell>
          <cell r="R73">
            <v>75.460258780036966</v>
          </cell>
          <cell r="S73"/>
          <cell r="T73">
            <v>7257767.6894639554</v>
          </cell>
          <cell r="U73">
            <v>148.91025878003697</v>
          </cell>
          <cell r="V73">
            <v>14322188.689463954</v>
          </cell>
        </row>
        <row r="74">
          <cell r="A74" t="str">
            <v>Esofagogastroduodenoscopia [egd] con o sin biopsia</v>
          </cell>
          <cell r="B74">
            <v>441302</v>
          </cell>
          <cell r="C74" t="str">
            <v>Prevencion secundaria</v>
          </cell>
          <cell r="D74" t="str">
            <v>Imágenes</v>
          </cell>
          <cell r="E74">
            <v>170905</v>
          </cell>
          <cell r="F74"/>
          <cell r="G74">
            <v>1469</v>
          </cell>
          <cell r="H74">
            <v>0.02</v>
          </cell>
          <cell r="I74">
            <v>0.02</v>
          </cell>
          <cell r="J74">
            <v>1</v>
          </cell>
          <cell r="K74">
            <v>29.38</v>
          </cell>
          <cell r="L74"/>
          <cell r="M74">
            <v>5021188.8999999994</v>
          </cell>
          <cell r="N74">
            <v>756</v>
          </cell>
          <cell r="O74">
            <v>0.02</v>
          </cell>
          <cell r="P74">
            <v>0.02</v>
          </cell>
          <cell r="Q74">
            <v>1</v>
          </cell>
          <cell r="R74">
            <v>15.120000000000001</v>
          </cell>
          <cell r="S74"/>
          <cell r="T74">
            <v>2584083.6</v>
          </cell>
          <cell r="U74">
            <v>44.5</v>
          </cell>
          <cell r="V74">
            <v>7605272.5</v>
          </cell>
        </row>
        <row r="75">
          <cell r="A75" t="str">
            <v>Ecografia articular de hombro</v>
          </cell>
          <cell r="B75">
            <v>881610</v>
          </cell>
          <cell r="C75" t="str">
            <v>Prevencion secundaria</v>
          </cell>
          <cell r="D75" t="str">
            <v>Imágenes</v>
          </cell>
          <cell r="E75">
            <v>26775</v>
          </cell>
          <cell r="F75"/>
          <cell r="G75">
            <v>1469</v>
          </cell>
          <cell r="H75">
            <v>0.03</v>
          </cell>
          <cell r="I75">
            <v>0.03</v>
          </cell>
          <cell r="J75">
            <v>1</v>
          </cell>
          <cell r="K75">
            <v>44.07</v>
          </cell>
          <cell r="L75"/>
          <cell r="M75">
            <v>1179974.25</v>
          </cell>
          <cell r="N75">
            <v>756</v>
          </cell>
          <cell r="O75">
            <v>2.9574861367837338E-2</v>
          </cell>
          <cell r="P75">
            <v>2.9574861367837338E-2</v>
          </cell>
          <cell r="Q75">
            <v>1</v>
          </cell>
          <cell r="R75">
            <v>22.358595194085026</v>
          </cell>
          <cell r="S75"/>
          <cell r="T75">
            <v>598651.3863216266</v>
          </cell>
          <cell r="U75">
            <v>66.428595194085034</v>
          </cell>
          <cell r="V75">
            <v>1778625.6363216266</v>
          </cell>
        </row>
        <row r="76">
          <cell r="A76" t="str">
            <v>Radiografia de columna cervical</v>
          </cell>
          <cell r="B76">
            <v>871010</v>
          </cell>
          <cell r="C76" t="str">
            <v>Prevencion secundaria</v>
          </cell>
          <cell r="D76" t="str">
            <v>Imágenes</v>
          </cell>
          <cell r="E76">
            <v>22910</v>
          </cell>
          <cell r="F76"/>
          <cell r="G76">
            <v>1469</v>
          </cell>
          <cell r="H76">
            <v>0.02</v>
          </cell>
          <cell r="I76">
            <v>0.02</v>
          </cell>
          <cell r="J76">
            <v>1</v>
          </cell>
          <cell r="K76">
            <v>29.38</v>
          </cell>
          <cell r="L76"/>
          <cell r="M76">
            <v>673095.79999999993</v>
          </cell>
          <cell r="N76">
            <v>756</v>
          </cell>
          <cell r="O76">
            <v>0.02</v>
          </cell>
          <cell r="P76">
            <v>0.02</v>
          </cell>
          <cell r="Q76">
            <v>1</v>
          </cell>
          <cell r="R76">
            <v>15.120000000000001</v>
          </cell>
          <cell r="S76"/>
          <cell r="T76">
            <v>346399.2</v>
          </cell>
          <cell r="U76">
            <v>44.5</v>
          </cell>
          <cell r="V76">
            <v>1019495</v>
          </cell>
        </row>
        <row r="77">
          <cell r="A77" t="str">
            <v>Ecografia de abdomen total (higado, pancreas, vesicula, vias biliares, riñones, bazo, grandes vasos, pelvis y flancos)</v>
          </cell>
          <cell r="B77">
            <v>881302</v>
          </cell>
          <cell r="C77" t="str">
            <v>Prevencion secundaria</v>
          </cell>
          <cell r="D77" t="str">
            <v>Imágenes</v>
          </cell>
          <cell r="E77">
            <v>49085</v>
          </cell>
          <cell r="F77"/>
          <cell r="G77">
            <v>1469</v>
          </cell>
          <cell r="H77">
            <v>0.03</v>
          </cell>
          <cell r="I77">
            <v>0.03</v>
          </cell>
          <cell r="J77">
            <v>1</v>
          </cell>
          <cell r="K77">
            <v>44.07</v>
          </cell>
          <cell r="L77"/>
          <cell r="M77">
            <v>2163175.9500000002</v>
          </cell>
          <cell r="N77">
            <v>756</v>
          </cell>
          <cell r="O77">
            <v>2.9574861367837338E-2</v>
          </cell>
          <cell r="P77">
            <v>2.9574861367837338E-2</v>
          </cell>
          <cell r="Q77">
            <v>1</v>
          </cell>
          <cell r="R77">
            <v>22.358595194085026</v>
          </cell>
          <cell r="S77"/>
          <cell r="T77">
            <v>1097471.6451016634</v>
          </cell>
          <cell r="U77">
            <v>66.428595194085034</v>
          </cell>
          <cell r="V77">
            <v>3260647.5951016638</v>
          </cell>
        </row>
        <row r="78">
          <cell r="A78" t="str">
            <v>Ecografia doppler de vasos venosos de miembros inferiores</v>
          </cell>
          <cell r="B78">
            <v>882317</v>
          </cell>
          <cell r="C78" t="str">
            <v>Prevencion secundaria</v>
          </cell>
          <cell r="D78" t="str">
            <v>Imágenes</v>
          </cell>
          <cell r="E78">
            <v>77855</v>
          </cell>
          <cell r="F78"/>
          <cell r="G78">
            <v>1469</v>
          </cell>
          <cell r="H78">
            <v>2.0047169811320754E-2</v>
          </cell>
          <cell r="I78">
            <v>2.0047169811320754E-2</v>
          </cell>
          <cell r="J78">
            <v>1</v>
          </cell>
          <cell r="K78">
            <v>29.449292452830186</v>
          </cell>
          <cell r="L78"/>
          <cell r="M78">
            <v>2292774.663915094</v>
          </cell>
          <cell r="N78">
            <v>756</v>
          </cell>
          <cell r="O78">
            <v>9.9815157116451017E-2</v>
          </cell>
          <cell r="P78">
            <v>9.9815157116451017E-2</v>
          </cell>
          <cell r="Q78">
            <v>1</v>
          </cell>
          <cell r="R78">
            <v>75.460258780036966</v>
          </cell>
          <cell r="S78"/>
          <cell r="T78">
            <v>5874958.4473197777</v>
          </cell>
          <cell r="U78">
            <v>104.90955123286716</v>
          </cell>
          <cell r="V78">
            <v>8167733.1112348717</v>
          </cell>
        </row>
        <row r="79">
          <cell r="A79" t="str">
            <v>Ecocardiograma transtoracico</v>
          </cell>
          <cell r="B79">
            <v>881202</v>
          </cell>
          <cell r="C79" t="str">
            <v>Prevencion secundaria</v>
          </cell>
          <cell r="D79" t="str">
            <v>Imágenes</v>
          </cell>
          <cell r="E79">
            <v>157605</v>
          </cell>
          <cell r="F79"/>
          <cell r="G79">
            <v>1469</v>
          </cell>
          <cell r="H79">
            <v>0.05</v>
          </cell>
          <cell r="I79">
            <v>0.05</v>
          </cell>
          <cell r="J79">
            <v>1</v>
          </cell>
          <cell r="K79">
            <v>73.45</v>
          </cell>
          <cell r="L79"/>
          <cell r="M79">
            <v>11576087.25</v>
          </cell>
          <cell r="N79">
            <v>756</v>
          </cell>
          <cell r="O79">
            <v>9.9815157116451017E-2</v>
          </cell>
          <cell r="P79">
            <v>9.9815157116451017E-2</v>
          </cell>
          <cell r="Q79">
            <v>1</v>
          </cell>
          <cell r="R79">
            <v>75.460258780036966</v>
          </cell>
          <cell r="S79"/>
          <cell r="T79">
            <v>11892914.085027726</v>
          </cell>
          <cell r="U79">
            <v>148.91025878003697</v>
          </cell>
          <cell r="V79">
            <v>23469001.335027725</v>
          </cell>
        </row>
        <row r="80">
          <cell r="A80" t="str">
            <v>Colonoscopia total</v>
          </cell>
          <cell r="B80">
            <v>452301</v>
          </cell>
          <cell r="C80" t="str">
            <v>Prevencion secundaria</v>
          </cell>
          <cell r="D80" t="str">
            <v>Imágenes</v>
          </cell>
          <cell r="E80">
            <v>300263</v>
          </cell>
          <cell r="F80"/>
          <cell r="G80">
            <v>1469</v>
          </cell>
          <cell r="H80">
            <v>0.02</v>
          </cell>
          <cell r="I80">
            <v>0.02</v>
          </cell>
          <cell r="J80">
            <v>1</v>
          </cell>
          <cell r="K80">
            <v>29.38</v>
          </cell>
          <cell r="L80"/>
          <cell r="M80">
            <v>8821726.9399999995</v>
          </cell>
          <cell r="N80">
            <v>756</v>
          </cell>
          <cell r="O80">
            <v>0.02</v>
          </cell>
          <cell r="P80">
            <v>0.02</v>
          </cell>
          <cell r="Q80">
            <v>1</v>
          </cell>
          <cell r="R80">
            <v>15.120000000000001</v>
          </cell>
          <cell r="S80"/>
          <cell r="T80">
            <v>4539976.5600000005</v>
          </cell>
          <cell r="U80">
            <v>44.5</v>
          </cell>
          <cell r="V80">
            <v>13361703.5</v>
          </cell>
        </row>
        <row r="81">
          <cell r="A81" t="str">
            <v>Ecografia de higado, pancreas, via biliar y vesicula</v>
          </cell>
          <cell r="B81">
            <v>881306</v>
          </cell>
          <cell r="C81" t="str">
            <v>Prevencion secundaria</v>
          </cell>
          <cell r="D81" t="str">
            <v>Imágenes</v>
          </cell>
          <cell r="E81">
            <v>24545</v>
          </cell>
          <cell r="F81"/>
          <cell r="G81">
            <v>1469</v>
          </cell>
          <cell r="H81">
            <v>0.03</v>
          </cell>
          <cell r="I81">
            <v>0.03</v>
          </cell>
          <cell r="J81">
            <v>1</v>
          </cell>
          <cell r="K81">
            <v>44.07</v>
          </cell>
          <cell r="L81"/>
          <cell r="M81">
            <v>1081698.1499999999</v>
          </cell>
          <cell r="N81">
            <v>756</v>
          </cell>
          <cell r="O81">
            <v>2.9574861367837338E-2</v>
          </cell>
          <cell r="P81">
            <v>2.9574861367837338E-2</v>
          </cell>
          <cell r="Q81">
            <v>1</v>
          </cell>
          <cell r="R81">
            <v>22.358595194085026</v>
          </cell>
          <cell r="S81"/>
          <cell r="T81">
            <v>548791.71903881698</v>
          </cell>
          <cell r="U81">
            <v>66.428595194085034</v>
          </cell>
          <cell r="V81">
            <v>1630489.869038817</v>
          </cell>
        </row>
        <row r="82">
          <cell r="A82" t="str">
            <v>Radiografia de hombro</v>
          </cell>
          <cell r="B82">
            <v>873204</v>
          </cell>
          <cell r="C82" t="str">
            <v>Prevencion secundaria</v>
          </cell>
          <cell r="D82" t="str">
            <v>Imágenes</v>
          </cell>
          <cell r="E82">
            <v>18180</v>
          </cell>
          <cell r="F82"/>
          <cell r="G82">
            <v>1469</v>
          </cell>
          <cell r="H82">
            <v>0.01</v>
          </cell>
          <cell r="I82">
            <v>0.01</v>
          </cell>
          <cell r="J82">
            <v>1</v>
          </cell>
          <cell r="K82">
            <v>14.69</v>
          </cell>
          <cell r="L82"/>
          <cell r="M82">
            <v>267064.2</v>
          </cell>
          <cell r="N82">
            <v>756</v>
          </cell>
          <cell r="O82">
            <v>0.01</v>
          </cell>
          <cell r="P82">
            <v>0.01</v>
          </cell>
          <cell r="Q82">
            <v>1</v>
          </cell>
          <cell r="R82">
            <v>7.5600000000000005</v>
          </cell>
          <cell r="S82"/>
          <cell r="T82">
            <v>137440.80000000002</v>
          </cell>
          <cell r="U82">
            <v>22.25</v>
          </cell>
          <cell r="V82">
            <v>404505</v>
          </cell>
        </row>
        <row r="83">
          <cell r="A83" t="str">
            <v>Espirometria o curva de flujo volumen simple</v>
          </cell>
          <cell r="B83">
            <v>893808</v>
          </cell>
          <cell r="C83" t="str">
            <v>Prevencion secundaria</v>
          </cell>
          <cell r="D83" t="str">
            <v>Imágenes</v>
          </cell>
          <cell r="E83">
            <v>15510</v>
          </cell>
          <cell r="F83"/>
          <cell r="G83">
            <v>1469</v>
          </cell>
          <cell r="H83">
            <v>0.05</v>
          </cell>
          <cell r="I83">
            <v>0.05</v>
          </cell>
          <cell r="J83">
            <v>1</v>
          </cell>
          <cell r="K83">
            <v>73.45</v>
          </cell>
          <cell r="L83"/>
          <cell r="M83">
            <v>1139209.5</v>
          </cell>
          <cell r="N83">
            <v>756</v>
          </cell>
          <cell r="O83">
            <v>9.9815157116451017E-2</v>
          </cell>
          <cell r="P83">
            <v>9.9815157116451017E-2</v>
          </cell>
          <cell r="Q83">
            <v>1</v>
          </cell>
          <cell r="R83">
            <v>75.460258780036966</v>
          </cell>
          <cell r="S83"/>
          <cell r="T83">
            <v>1170388.6136783734</v>
          </cell>
          <cell r="U83">
            <v>148.91025878003697</v>
          </cell>
          <cell r="V83">
            <v>2309598.1136783734</v>
          </cell>
        </row>
        <row r="84">
          <cell r="A84" t="str">
            <v>Radiografia de cadera o articulacion coxo-femoral (ap, lateral)</v>
          </cell>
          <cell r="B84">
            <v>873411</v>
          </cell>
          <cell r="C84" t="str">
            <v>Prevencion secundaria</v>
          </cell>
          <cell r="D84" t="str">
            <v>Imágenes</v>
          </cell>
          <cell r="E84">
            <v>17310</v>
          </cell>
          <cell r="F84"/>
          <cell r="G84">
            <v>1469</v>
          </cell>
          <cell r="H84">
            <v>0.01</v>
          </cell>
          <cell r="I84">
            <v>0.01</v>
          </cell>
          <cell r="J84">
            <v>1</v>
          </cell>
          <cell r="K84">
            <v>14.69</v>
          </cell>
          <cell r="L84"/>
          <cell r="M84">
            <v>254283.9</v>
          </cell>
          <cell r="N84">
            <v>756</v>
          </cell>
          <cell r="O84">
            <v>0.01</v>
          </cell>
          <cell r="P84">
            <v>0.01</v>
          </cell>
          <cell r="Q84">
            <v>1</v>
          </cell>
          <cell r="R84">
            <v>7.5600000000000005</v>
          </cell>
          <cell r="S84"/>
          <cell r="T84">
            <v>130863.6</v>
          </cell>
          <cell r="U84">
            <v>22.25</v>
          </cell>
          <cell r="V84">
            <v>385147.5</v>
          </cell>
        </row>
        <row r="85">
          <cell r="A85" t="str">
            <v>Radiografia de tobillo (ap, lateral y rotacion interna)</v>
          </cell>
          <cell r="B85">
            <v>873431</v>
          </cell>
          <cell r="C85" t="str">
            <v>Prevencion secundaria</v>
          </cell>
          <cell r="D85" t="str">
            <v>Imágenes</v>
          </cell>
          <cell r="E85">
            <v>14030</v>
          </cell>
          <cell r="F85"/>
          <cell r="G85">
            <v>1469</v>
          </cell>
          <cell r="H85">
            <v>0.01</v>
          </cell>
          <cell r="I85">
            <v>0.01</v>
          </cell>
          <cell r="J85">
            <v>1</v>
          </cell>
          <cell r="K85">
            <v>14.69</v>
          </cell>
          <cell r="L85"/>
          <cell r="M85">
            <v>206100.69999999998</v>
          </cell>
          <cell r="N85">
            <v>756</v>
          </cell>
          <cell r="O85">
            <v>0.01</v>
          </cell>
          <cell r="P85">
            <v>0.01</v>
          </cell>
          <cell r="Q85">
            <v>1</v>
          </cell>
          <cell r="R85">
            <v>7.5600000000000005</v>
          </cell>
          <cell r="S85"/>
          <cell r="T85">
            <v>106066.8</v>
          </cell>
          <cell r="U85">
            <v>22.25</v>
          </cell>
          <cell r="V85">
            <v>312167.5</v>
          </cell>
        </row>
        <row r="86">
          <cell r="A86" t="str">
            <v>Ecografia articular de rodilla</v>
          </cell>
          <cell r="B86">
            <v>881620</v>
          </cell>
          <cell r="C86" t="str">
            <v>Prevencion secundaria</v>
          </cell>
          <cell r="D86" t="str">
            <v>Imágenes</v>
          </cell>
          <cell r="E86">
            <v>26775</v>
          </cell>
          <cell r="F86"/>
          <cell r="G86">
            <v>1469</v>
          </cell>
          <cell r="H86">
            <v>2.0047169811320754E-2</v>
          </cell>
          <cell r="I86">
            <v>2.0047169811320754E-2</v>
          </cell>
          <cell r="J86">
            <v>1</v>
          </cell>
          <cell r="K86">
            <v>29.449292452830186</v>
          </cell>
          <cell r="L86"/>
          <cell r="M86">
            <v>788504.8054245282</v>
          </cell>
          <cell r="N86">
            <v>756</v>
          </cell>
          <cell r="O86">
            <v>2.9574861367837338E-2</v>
          </cell>
          <cell r="P86">
            <v>2.9574861367837338E-2</v>
          </cell>
          <cell r="Q86">
            <v>1</v>
          </cell>
          <cell r="R86">
            <v>22.358595194085026</v>
          </cell>
          <cell r="S86"/>
          <cell r="T86">
            <v>598651.3863216266</v>
          </cell>
          <cell r="U86">
            <v>51.807887646915212</v>
          </cell>
          <cell r="V86">
            <v>1387156.1917461548</v>
          </cell>
        </row>
        <row r="87">
          <cell r="A87" t="str">
            <v>Ecografia de tejidos blandos en las extremidades inferiores con transductor de 7 mhz o mas</v>
          </cell>
          <cell r="B87">
            <v>881602</v>
          </cell>
          <cell r="C87" t="str">
            <v>Prevencion secundaria</v>
          </cell>
          <cell r="D87" t="str">
            <v>Imágenes</v>
          </cell>
          <cell r="E87">
            <v>28750</v>
          </cell>
          <cell r="F87"/>
          <cell r="G87">
            <v>1469</v>
          </cell>
          <cell r="H87">
            <v>0.01</v>
          </cell>
          <cell r="I87">
            <v>0.01</v>
          </cell>
          <cell r="J87">
            <v>1</v>
          </cell>
          <cell r="K87">
            <v>14.69</v>
          </cell>
          <cell r="L87"/>
          <cell r="M87">
            <v>422337.5</v>
          </cell>
          <cell r="N87">
            <v>756</v>
          </cell>
          <cell r="O87">
            <v>0.01</v>
          </cell>
          <cell r="P87">
            <v>0.01</v>
          </cell>
          <cell r="Q87">
            <v>1</v>
          </cell>
          <cell r="R87">
            <v>7.5600000000000005</v>
          </cell>
          <cell r="S87"/>
          <cell r="T87">
            <v>217350</v>
          </cell>
          <cell r="U87">
            <v>22.25</v>
          </cell>
          <cell r="V87">
            <v>639687.5</v>
          </cell>
        </row>
        <row r="88">
          <cell r="A88" t="str">
            <v>Radiografia de columna lumbosacra</v>
          </cell>
          <cell r="B88">
            <v>871040</v>
          </cell>
          <cell r="C88" t="str">
            <v>Prevencion secundaria</v>
          </cell>
          <cell r="D88" t="str">
            <v>Imágenes</v>
          </cell>
          <cell r="E88">
            <v>27945</v>
          </cell>
          <cell r="F88"/>
          <cell r="G88">
            <v>1469</v>
          </cell>
          <cell r="H88">
            <v>2.0047169811320754E-2</v>
          </cell>
          <cell r="I88">
            <v>2.0047169811320754E-2</v>
          </cell>
          <cell r="J88">
            <v>1</v>
          </cell>
          <cell r="K88">
            <v>29.449292452830186</v>
          </cell>
          <cell r="L88"/>
          <cell r="M88">
            <v>822960.47759433952</v>
          </cell>
          <cell r="N88">
            <v>756</v>
          </cell>
          <cell r="O88">
            <v>2.9574861367837338E-2</v>
          </cell>
          <cell r="P88">
            <v>2.9574861367837338E-2</v>
          </cell>
          <cell r="Q88">
            <v>1</v>
          </cell>
          <cell r="R88">
            <v>22.358595194085026</v>
          </cell>
          <cell r="S88"/>
          <cell r="T88">
            <v>624810.94269870606</v>
          </cell>
          <cell r="U88">
            <v>51.807887646915212</v>
          </cell>
          <cell r="V88">
            <v>1447771.4202930457</v>
          </cell>
        </row>
        <row r="89">
          <cell r="A89" t="str">
            <v>Radiografia de reja costal</v>
          </cell>
          <cell r="B89">
            <v>871111</v>
          </cell>
          <cell r="C89" t="str">
            <v>Prevencion secundaria</v>
          </cell>
          <cell r="D89" t="str">
            <v>Imágenes</v>
          </cell>
          <cell r="E89">
            <v>19675</v>
          </cell>
          <cell r="F89"/>
          <cell r="G89">
            <v>1469</v>
          </cell>
          <cell r="H89">
            <v>2.0047169811320754E-2</v>
          </cell>
          <cell r="I89">
            <v>2.0047169811320754E-2</v>
          </cell>
          <cell r="J89">
            <v>1</v>
          </cell>
          <cell r="K89">
            <v>29.449292452830186</v>
          </cell>
          <cell r="L89"/>
          <cell r="M89">
            <v>579414.82900943386</v>
          </cell>
          <cell r="N89">
            <v>756</v>
          </cell>
          <cell r="O89">
            <v>2.9574861367837338E-2</v>
          </cell>
          <cell r="P89">
            <v>2.9574861367837338E-2</v>
          </cell>
          <cell r="Q89">
            <v>1</v>
          </cell>
          <cell r="R89">
            <v>22.358595194085026</v>
          </cell>
          <cell r="S89"/>
          <cell r="T89">
            <v>439905.36044362292</v>
          </cell>
          <cell r="U89">
            <v>51.807887646915212</v>
          </cell>
          <cell r="V89">
            <v>1019320.1894530568</v>
          </cell>
        </row>
        <row r="90">
          <cell r="A90" t="str">
            <v>Radiografia dinamica de columna vertebral</v>
          </cell>
          <cell r="B90">
            <v>871070</v>
          </cell>
          <cell r="C90" t="str">
            <v>Prevencion secundaria</v>
          </cell>
          <cell r="D90" t="str">
            <v>Imágenes</v>
          </cell>
          <cell r="E90">
            <v>36705</v>
          </cell>
          <cell r="F90"/>
          <cell r="G90">
            <v>1469</v>
          </cell>
          <cell r="H90">
            <v>0.01</v>
          </cell>
          <cell r="I90">
            <v>0.01</v>
          </cell>
          <cell r="J90">
            <v>1</v>
          </cell>
          <cell r="K90">
            <v>14.69</v>
          </cell>
          <cell r="L90"/>
          <cell r="M90">
            <v>539196.44999999995</v>
          </cell>
          <cell r="N90">
            <v>756</v>
          </cell>
          <cell r="O90">
            <v>0.01</v>
          </cell>
          <cell r="P90">
            <v>0.01</v>
          </cell>
          <cell r="Q90">
            <v>1</v>
          </cell>
          <cell r="R90">
            <v>7.5600000000000005</v>
          </cell>
          <cell r="S90"/>
          <cell r="T90">
            <v>277489.80000000005</v>
          </cell>
          <cell r="U90">
            <v>22.25</v>
          </cell>
          <cell r="V90">
            <v>816686.25</v>
          </cell>
        </row>
        <row r="91">
          <cell r="A91" t="str">
            <v>Ecografia doppler de vasos arteriales de miembros inferiores</v>
          </cell>
          <cell r="B91">
            <v>882308</v>
          </cell>
          <cell r="C91" t="str">
            <v>Prevencion secundaria</v>
          </cell>
          <cell r="D91" t="str">
            <v>Imágenes</v>
          </cell>
          <cell r="E91">
            <v>89975</v>
          </cell>
          <cell r="F91"/>
          <cell r="G91">
            <v>1469</v>
          </cell>
          <cell r="H91">
            <v>2.0047169811320754E-2</v>
          </cell>
          <cell r="I91">
            <v>2.0047169811320754E-2</v>
          </cell>
          <cell r="J91">
            <v>1</v>
          </cell>
          <cell r="K91">
            <v>29.449292452830186</v>
          </cell>
          <cell r="L91"/>
          <cell r="M91">
            <v>2649700.0884433961</v>
          </cell>
          <cell r="N91">
            <v>756</v>
          </cell>
          <cell r="O91">
            <v>9.9815157116451017E-2</v>
          </cell>
          <cell r="P91">
            <v>9.9815157116451017E-2</v>
          </cell>
          <cell r="Q91">
            <v>1</v>
          </cell>
          <cell r="R91">
            <v>75.460258780036966</v>
          </cell>
          <cell r="S91"/>
          <cell r="T91">
            <v>6789536.7837338261</v>
          </cell>
          <cell r="U91">
            <v>104.90955123286716</v>
          </cell>
          <cell r="V91">
            <v>9439236.8721772227</v>
          </cell>
        </row>
        <row r="92">
          <cell r="A92" t="str">
            <v>Radiografia de codo</v>
          </cell>
          <cell r="B92">
            <v>873205</v>
          </cell>
          <cell r="C92" t="str">
            <v>Prevencion secundaria</v>
          </cell>
          <cell r="D92" t="str">
            <v>Imágenes</v>
          </cell>
          <cell r="E92">
            <v>14030</v>
          </cell>
          <cell r="F92"/>
          <cell r="G92">
            <v>1469</v>
          </cell>
          <cell r="H92">
            <v>0.01</v>
          </cell>
          <cell r="I92">
            <v>0.01</v>
          </cell>
          <cell r="J92">
            <v>1</v>
          </cell>
          <cell r="K92">
            <v>14.69</v>
          </cell>
          <cell r="L92"/>
          <cell r="M92">
            <v>206100.69999999998</v>
          </cell>
          <cell r="N92">
            <v>756</v>
          </cell>
          <cell r="O92">
            <v>0.01</v>
          </cell>
          <cell r="P92">
            <v>0.01</v>
          </cell>
          <cell r="Q92">
            <v>1</v>
          </cell>
          <cell r="R92">
            <v>7.5600000000000005</v>
          </cell>
          <cell r="S92"/>
          <cell r="T92">
            <v>106066.8</v>
          </cell>
          <cell r="U92">
            <v>22.25</v>
          </cell>
          <cell r="V92">
            <v>312167.5</v>
          </cell>
        </row>
        <row r="93">
          <cell r="A93" t="str">
            <v>Radiografia de huesos largos serie completa (esqueleto axial y apendicular)</v>
          </cell>
          <cell r="B93">
            <v>873002</v>
          </cell>
          <cell r="C93" t="str">
            <v>Prevencion secundaria</v>
          </cell>
          <cell r="D93" t="str">
            <v>Imágenes</v>
          </cell>
          <cell r="E93">
            <v>69505</v>
          </cell>
          <cell r="F93"/>
          <cell r="G93">
            <v>1469</v>
          </cell>
          <cell r="H93">
            <v>2.0047169811320754E-2</v>
          </cell>
          <cell r="I93">
            <v>2.0047169811320754E-2</v>
          </cell>
          <cell r="J93">
            <v>1</v>
          </cell>
          <cell r="K93">
            <v>29.449292452830186</v>
          </cell>
          <cell r="L93"/>
          <cell r="M93">
            <v>2046873.0719339619</v>
          </cell>
          <cell r="N93">
            <v>756</v>
          </cell>
          <cell r="O93">
            <v>2.9574861367837338E-2</v>
          </cell>
          <cell r="P93">
            <v>2.9574861367837338E-2</v>
          </cell>
          <cell r="Q93">
            <v>1</v>
          </cell>
          <cell r="R93">
            <v>22.358595194085026</v>
          </cell>
          <cell r="S93"/>
          <cell r="T93">
            <v>1554034.1589648798</v>
          </cell>
          <cell r="U93">
            <v>51.807887646915212</v>
          </cell>
          <cell r="V93">
            <v>3600907.2308988417</v>
          </cell>
        </row>
        <row r="94">
          <cell r="A94" t="str">
            <v>Ecografia articular de mano</v>
          </cell>
          <cell r="B94">
            <v>881613</v>
          </cell>
          <cell r="C94" t="str">
            <v>Prevencion secundaria</v>
          </cell>
          <cell r="D94" t="str">
            <v>Imágenes</v>
          </cell>
          <cell r="E94">
            <v>26775</v>
          </cell>
          <cell r="F94"/>
          <cell r="G94">
            <v>1469</v>
          </cell>
          <cell r="H94">
            <v>0.01</v>
          </cell>
          <cell r="I94">
            <v>0.01</v>
          </cell>
          <cell r="J94">
            <v>1</v>
          </cell>
          <cell r="K94">
            <v>14.69</v>
          </cell>
          <cell r="L94"/>
          <cell r="M94">
            <v>393324.75</v>
          </cell>
          <cell r="N94">
            <v>756</v>
          </cell>
          <cell r="O94">
            <v>2.9574861367837338E-2</v>
          </cell>
          <cell r="P94">
            <v>2.9574861367837338E-2</v>
          </cell>
          <cell r="Q94">
            <v>1</v>
          </cell>
          <cell r="R94">
            <v>22.358595194085026</v>
          </cell>
          <cell r="S94"/>
          <cell r="T94">
            <v>598651.3863216266</v>
          </cell>
          <cell r="U94">
            <v>37.048595194085024</v>
          </cell>
          <cell r="V94">
            <v>991976.1363216266</v>
          </cell>
        </row>
        <row r="95">
          <cell r="A95" t="str">
            <v>Ecografia articular de tobillo</v>
          </cell>
          <cell r="B95">
            <v>881621</v>
          </cell>
          <cell r="C95" t="str">
            <v>Prevencion secundaria</v>
          </cell>
          <cell r="D95" t="str">
            <v>Imágenes</v>
          </cell>
          <cell r="E95">
            <v>26775</v>
          </cell>
          <cell r="F95"/>
          <cell r="G95">
            <v>1469</v>
          </cell>
          <cell r="H95">
            <v>0.01</v>
          </cell>
          <cell r="I95">
            <v>0.01</v>
          </cell>
          <cell r="J95">
            <v>1</v>
          </cell>
          <cell r="K95">
            <v>14.69</v>
          </cell>
          <cell r="L95"/>
          <cell r="M95">
            <v>393324.75</v>
          </cell>
          <cell r="N95">
            <v>756</v>
          </cell>
          <cell r="O95">
            <v>2.9574861367837338E-2</v>
          </cell>
          <cell r="P95">
            <v>2.9574861367837338E-2</v>
          </cell>
          <cell r="Q95">
            <v>1</v>
          </cell>
          <cell r="R95">
            <v>22.358595194085026</v>
          </cell>
          <cell r="S95"/>
          <cell r="T95">
            <v>598651.3863216266</v>
          </cell>
          <cell r="U95">
            <v>37.048595194085024</v>
          </cell>
          <cell r="V95">
            <v>991976.1363216266</v>
          </cell>
        </row>
        <row r="96">
          <cell r="A96" t="str">
            <v>ECOGRAFIA ARTICULAR DE HOMBRO</v>
          </cell>
          <cell r="B96">
            <v>881610</v>
          </cell>
          <cell r="C96" t="str">
            <v>Prevencion secundaria</v>
          </cell>
          <cell r="D96" t="str">
            <v>Imágenes</v>
          </cell>
          <cell r="E96">
            <v>26775</v>
          </cell>
          <cell r="F96"/>
          <cell r="G96">
            <v>1469</v>
          </cell>
          <cell r="H96">
            <v>0.02</v>
          </cell>
          <cell r="I96">
            <v>0.02</v>
          </cell>
          <cell r="J96">
            <v>1</v>
          </cell>
          <cell r="K96">
            <v>29.38</v>
          </cell>
          <cell r="L96"/>
          <cell r="M96">
            <v>786649.5</v>
          </cell>
          <cell r="N96">
            <v>756</v>
          </cell>
          <cell r="O96">
            <v>0.01</v>
          </cell>
          <cell r="P96">
            <v>0.01</v>
          </cell>
          <cell r="Q96">
            <v>1</v>
          </cell>
          <cell r="R96">
            <v>7.5600000000000005</v>
          </cell>
          <cell r="S96"/>
          <cell r="T96">
            <v>202419</v>
          </cell>
          <cell r="U96">
            <v>36.94</v>
          </cell>
          <cell r="V96">
            <v>989068.5</v>
          </cell>
        </row>
        <row r="97">
          <cell r="A97" t="str">
            <v>Ecografia articular de pie</v>
          </cell>
          <cell r="B97">
            <v>881622</v>
          </cell>
          <cell r="C97" t="str">
            <v>Prevencion secundaria</v>
          </cell>
          <cell r="D97" t="str">
            <v>Imágenes</v>
          </cell>
          <cell r="E97">
            <v>26775</v>
          </cell>
          <cell r="F97"/>
          <cell r="G97">
            <v>1469</v>
          </cell>
          <cell r="H97">
            <v>0.02</v>
          </cell>
          <cell r="I97">
            <v>0.02</v>
          </cell>
          <cell r="J97">
            <v>1</v>
          </cell>
          <cell r="K97">
            <v>29.38</v>
          </cell>
          <cell r="L97"/>
          <cell r="M97">
            <v>786649.5</v>
          </cell>
          <cell r="N97">
            <v>756</v>
          </cell>
          <cell r="O97">
            <v>0.02</v>
          </cell>
          <cell r="P97">
            <v>0.02</v>
          </cell>
          <cell r="Q97">
            <v>1</v>
          </cell>
          <cell r="R97">
            <v>15.120000000000001</v>
          </cell>
          <cell r="S97"/>
          <cell r="T97">
            <v>404838</v>
          </cell>
          <cell r="U97">
            <v>44.5</v>
          </cell>
          <cell r="V97">
            <v>1191487.5</v>
          </cell>
        </row>
        <row r="98">
          <cell r="A98" t="str">
            <v>Ecografia de tejidos blandos en las extremidades superiores con transductor de 7 mhz o mas</v>
          </cell>
          <cell r="B98">
            <v>881601</v>
          </cell>
          <cell r="C98" t="str">
            <v>Prevencion secundaria</v>
          </cell>
          <cell r="D98" t="str">
            <v>Imágenes</v>
          </cell>
          <cell r="E98">
            <v>28750</v>
          </cell>
          <cell r="F98"/>
          <cell r="G98">
            <v>1469</v>
          </cell>
          <cell r="H98">
            <v>0.01</v>
          </cell>
          <cell r="I98">
            <v>0.01</v>
          </cell>
          <cell r="J98">
            <v>1</v>
          </cell>
          <cell r="K98">
            <v>14.69</v>
          </cell>
          <cell r="L98"/>
          <cell r="M98">
            <v>422337.5</v>
          </cell>
          <cell r="N98">
            <v>756</v>
          </cell>
          <cell r="O98">
            <v>0.01</v>
          </cell>
          <cell r="P98">
            <v>0.01</v>
          </cell>
          <cell r="Q98">
            <v>1</v>
          </cell>
          <cell r="R98">
            <v>7.5600000000000005</v>
          </cell>
          <cell r="S98"/>
          <cell r="T98">
            <v>217350</v>
          </cell>
          <cell r="U98">
            <v>22.25</v>
          </cell>
          <cell r="V98">
            <v>639687.5</v>
          </cell>
        </row>
        <row r="99">
          <cell r="A99" t="str">
            <v>RADIOGRAFIA COMPARATIVA DE PIES CON APOYO (AP Y LATERAL)</v>
          </cell>
          <cell r="B99">
            <v>873303</v>
          </cell>
          <cell r="C99" t="str">
            <v>Prevencion secundaria</v>
          </cell>
          <cell r="D99" t="str">
            <v>Imágenes</v>
          </cell>
          <cell r="E99">
            <v>66033</v>
          </cell>
          <cell r="F99"/>
          <cell r="G99">
            <v>1469</v>
          </cell>
          <cell r="H99">
            <v>0.05</v>
          </cell>
          <cell r="I99">
            <v>0.05</v>
          </cell>
          <cell r="J99">
            <v>1</v>
          </cell>
          <cell r="K99">
            <v>73.45</v>
          </cell>
          <cell r="L99"/>
          <cell r="M99">
            <v>4850123.8500000006</v>
          </cell>
          <cell r="N99">
            <v>756</v>
          </cell>
          <cell r="O99">
            <v>0.02</v>
          </cell>
          <cell r="P99">
            <v>0.02</v>
          </cell>
          <cell r="Q99">
            <v>1</v>
          </cell>
          <cell r="R99">
            <v>15.120000000000001</v>
          </cell>
          <cell r="S99"/>
          <cell r="T99">
            <v>998418.96000000008</v>
          </cell>
          <cell r="U99">
            <v>88.570000000000007</v>
          </cell>
          <cell r="V99">
            <v>5848542.8100000005</v>
          </cell>
        </row>
        <row r="100">
          <cell r="A100" t="str">
            <v>Radiografia de antebrazo</v>
          </cell>
          <cell r="B100">
            <v>873122</v>
          </cell>
          <cell r="C100" t="str">
            <v>Prevencion secundaria</v>
          </cell>
          <cell r="D100" t="str">
            <v>Imágenes</v>
          </cell>
          <cell r="E100">
            <v>14030</v>
          </cell>
          <cell r="F100"/>
          <cell r="G100">
            <v>1469</v>
          </cell>
          <cell r="H100">
            <v>0.02</v>
          </cell>
          <cell r="I100">
            <v>0.02</v>
          </cell>
          <cell r="J100">
            <v>1</v>
          </cell>
          <cell r="K100">
            <v>29.38</v>
          </cell>
          <cell r="L100"/>
          <cell r="M100">
            <v>412201.39999999997</v>
          </cell>
          <cell r="N100">
            <v>756</v>
          </cell>
          <cell r="O100">
            <v>2.9574861367837338E-2</v>
          </cell>
          <cell r="P100">
            <v>2.9574861367837338E-2</v>
          </cell>
          <cell r="Q100">
            <v>1</v>
          </cell>
          <cell r="R100">
            <v>22.358595194085026</v>
          </cell>
          <cell r="S100"/>
          <cell r="T100">
            <v>313691.09057301295</v>
          </cell>
          <cell r="U100">
            <v>51.738595194085022</v>
          </cell>
          <cell r="V100">
            <v>725892.49057301297</v>
          </cell>
        </row>
        <row r="101">
          <cell r="A101" t="str">
            <v>Radiografia de pierna (ap, lateral)</v>
          </cell>
          <cell r="B101">
            <v>873313</v>
          </cell>
          <cell r="C101" t="str">
            <v>Prevencion secundaria</v>
          </cell>
          <cell r="D101" t="str">
            <v>Imágenes</v>
          </cell>
          <cell r="E101">
            <v>18180</v>
          </cell>
          <cell r="F101"/>
          <cell r="G101">
            <v>1469</v>
          </cell>
          <cell r="H101">
            <v>0.02</v>
          </cell>
          <cell r="I101">
            <v>0.02</v>
          </cell>
          <cell r="J101">
            <v>1</v>
          </cell>
          <cell r="K101">
            <v>29.38</v>
          </cell>
          <cell r="L101"/>
          <cell r="M101">
            <v>534128.4</v>
          </cell>
          <cell r="N101">
            <v>756</v>
          </cell>
          <cell r="O101">
            <v>2.9574861367837338E-2</v>
          </cell>
          <cell r="P101">
            <v>2.9574861367837338E-2</v>
          </cell>
          <cell r="Q101">
            <v>1</v>
          </cell>
          <cell r="R101">
            <v>22.358595194085026</v>
          </cell>
          <cell r="S101"/>
          <cell r="T101">
            <v>406479.2606284658</v>
          </cell>
          <cell r="U101">
            <v>51.738595194085022</v>
          </cell>
          <cell r="V101">
            <v>940607.66062846582</v>
          </cell>
        </row>
        <row r="102">
          <cell r="A102" t="str">
            <v>Ecografia articular de codo</v>
          </cell>
          <cell r="B102">
            <v>881611</v>
          </cell>
          <cell r="C102" t="str">
            <v>Prevencion secundaria</v>
          </cell>
          <cell r="D102" t="str">
            <v>Imágenes</v>
          </cell>
          <cell r="E102">
            <v>26775</v>
          </cell>
          <cell r="F102"/>
          <cell r="G102">
            <v>1469</v>
          </cell>
          <cell r="H102">
            <v>0.01</v>
          </cell>
          <cell r="I102">
            <v>0.01</v>
          </cell>
          <cell r="J102">
            <v>1</v>
          </cell>
          <cell r="K102">
            <v>14.69</v>
          </cell>
          <cell r="L102"/>
          <cell r="M102">
            <v>393324.75</v>
          </cell>
          <cell r="N102">
            <v>756</v>
          </cell>
          <cell r="O102">
            <v>0.01</v>
          </cell>
          <cell r="P102">
            <v>0.01</v>
          </cell>
          <cell r="Q102">
            <v>1</v>
          </cell>
          <cell r="R102">
            <v>7.5600000000000005</v>
          </cell>
          <cell r="S102"/>
          <cell r="T102">
            <v>202419</v>
          </cell>
          <cell r="U102">
            <v>22.25</v>
          </cell>
          <cell r="V102">
            <v>595743.75</v>
          </cell>
        </row>
        <row r="103">
          <cell r="A103" t="str">
            <v>Ecografia articular de puño [muñeca]</v>
          </cell>
          <cell r="B103">
            <v>881612</v>
          </cell>
          <cell r="C103" t="str">
            <v>Prevencion secundaria</v>
          </cell>
          <cell r="D103" t="str">
            <v>Imágenes</v>
          </cell>
          <cell r="E103">
            <v>26775</v>
          </cell>
          <cell r="F103"/>
          <cell r="G103">
            <v>1469</v>
          </cell>
          <cell r="H103">
            <v>0.01</v>
          </cell>
          <cell r="I103">
            <v>0.01</v>
          </cell>
          <cell r="J103">
            <v>1</v>
          </cell>
          <cell r="K103">
            <v>14.69</v>
          </cell>
          <cell r="L103"/>
          <cell r="M103">
            <v>393324.75</v>
          </cell>
          <cell r="N103">
            <v>756</v>
          </cell>
          <cell r="O103">
            <v>0.01</v>
          </cell>
          <cell r="P103">
            <v>0.01</v>
          </cell>
          <cell r="Q103">
            <v>1</v>
          </cell>
          <cell r="R103">
            <v>7.5600000000000005</v>
          </cell>
          <cell r="S103"/>
          <cell r="T103">
            <v>202419</v>
          </cell>
          <cell r="U103">
            <v>22.25</v>
          </cell>
          <cell r="V103">
            <v>595743.75</v>
          </cell>
        </row>
        <row r="104">
          <cell r="A104" t="str">
            <v>RESONANCIA MAGNETICA DE COLUMNA CERVICAL SIMPLE</v>
          </cell>
          <cell r="B104">
            <v>883210</v>
          </cell>
          <cell r="C104" t="str">
            <v>Prevencion secundaria</v>
          </cell>
          <cell r="D104" t="str">
            <v>Imágenes</v>
          </cell>
          <cell r="E104">
            <v>336430</v>
          </cell>
          <cell r="F104"/>
          <cell r="G104">
            <v>1469</v>
          </cell>
          <cell r="H104">
            <v>0.01</v>
          </cell>
          <cell r="I104">
            <v>0.01</v>
          </cell>
          <cell r="J104">
            <v>1</v>
          </cell>
          <cell r="K104">
            <v>14.69</v>
          </cell>
          <cell r="L104"/>
          <cell r="M104">
            <v>4942156.7</v>
          </cell>
          <cell r="N104">
            <v>756</v>
          </cell>
          <cell r="O104">
            <v>0.01</v>
          </cell>
          <cell r="P104">
            <v>0.01</v>
          </cell>
          <cell r="Q104">
            <v>1</v>
          </cell>
          <cell r="R104">
            <v>7.5600000000000005</v>
          </cell>
          <cell r="S104"/>
          <cell r="T104">
            <v>2543410.8000000003</v>
          </cell>
          <cell r="U104">
            <v>22.25</v>
          </cell>
          <cell r="V104">
            <v>7485567.5</v>
          </cell>
        </row>
        <row r="105">
          <cell r="A105" t="str">
            <v>RESONANCIA MAGNETICA DE COLUMNA TORACICA SIMPLE</v>
          </cell>
          <cell r="B105">
            <v>883220</v>
          </cell>
          <cell r="C105" t="str">
            <v>Prevencion secundaria</v>
          </cell>
          <cell r="D105" t="str">
            <v>Imágenes</v>
          </cell>
          <cell r="E105">
            <v>336430</v>
          </cell>
          <cell r="F105"/>
          <cell r="G105">
            <v>1469</v>
          </cell>
          <cell r="H105">
            <v>5.0000000000000001E-3</v>
          </cell>
          <cell r="I105">
            <v>5.0000000000000001E-3</v>
          </cell>
          <cell r="J105">
            <v>1</v>
          </cell>
          <cell r="K105">
            <v>7.3449999999999998</v>
          </cell>
          <cell r="L105"/>
          <cell r="M105">
            <v>2471078.35</v>
          </cell>
          <cell r="N105">
            <v>756</v>
          </cell>
          <cell r="O105">
            <v>5.0000000000000001E-3</v>
          </cell>
          <cell r="P105">
            <v>5.0000000000000001E-3</v>
          </cell>
          <cell r="Q105">
            <v>1</v>
          </cell>
          <cell r="R105">
            <v>3.7800000000000002</v>
          </cell>
          <cell r="S105"/>
          <cell r="T105">
            <v>1271705.4000000001</v>
          </cell>
          <cell r="U105">
            <v>11.125</v>
          </cell>
          <cell r="V105">
            <v>3742783.75</v>
          </cell>
        </row>
        <row r="106">
          <cell r="A106" t="str">
            <v>RESONANCIA MAGNETICA DE COLUMNA LUMBOSACRA SIMPLE</v>
          </cell>
          <cell r="B106">
            <v>883230</v>
          </cell>
          <cell r="C106" t="str">
            <v>Prevencion secundaria</v>
          </cell>
          <cell r="D106" t="str">
            <v>Imágenes</v>
          </cell>
          <cell r="E106">
            <v>336430</v>
          </cell>
          <cell r="F106"/>
          <cell r="G106">
            <v>1469</v>
          </cell>
          <cell r="H106">
            <v>5.0000000000000001E-3</v>
          </cell>
          <cell r="I106">
            <v>5.0000000000000001E-3</v>
          </cell>
          <cell r="J106">
            <v>1</v>
          </cell>
          <cell r="K106">
            <v>7.3449999999999998</v>
          </cell>
          <cell r="L106"/>
          <cell r="M106">
            <v>2471078.35</v>
          </cell>
          <cell r="N106">
            <v>756</v>
          </cell>
          <cell r="O106">
            <v>5.0000000000000001E-3</v>
          </cell>
          <cell r="P106">
            <v>5.0000000000000001E-3</v>
          </cell>
          <cell r="Q106">
            <v>1</v>
          </cell>
          <cell r="R106">
            <v>3.7800000000000002</v>
          </cell>
          <cell r="S106"/>
          <cell r="T106">
            <v>1271705.4000000001</v>
          </cell>
          <cell r="U106">
            <v>11.125</v>
          </cell>
          <cell r="V106">
            <v>3742783.75</v>
          </cell>
        </row>
        <row r="107">
          <cell r="A107" t="str">
            <v>RESONANCIA MAGNETICA DE ARTICULACION SACROILIACA SIMPLE</v>
          </cell>
          <cell r="B107">
            <v>883232</v>
          </cell>
          <cell r="C107" t="str">
            <v>Prevencion secundaria</v>
          </cell>
          <cell r="D107" t="str">
            <v>Imágenes</v>
          </cell>
          <cell r="E107">
            <v>336430</v>
          </cell>
          <cell r="F107"/>
          <cell r="G107">
            <v>1469</v>
          </cell>
          <cell r="H107">
            <v>5.0000000000000001E-3</v>
          </cell>
          <cell r="I107">
            <v>5.0000000000000001E-3</v>
          </cell>
          <cell r="J107">
            <v>1</v>
          </cell>
          <cell r="K107">
            <v>7.3449999999999998</v>
          </cell>
          <cell r="L107"/>
          <cell r="M107">
            <v>2471078.35</v>
          </cell>
          <cell r="N107">
            <v>756</v>
          </cell>
          <cell r="O107">
            <v>5.0000000000000001E-3</v>
          </cell>
          <cell r="P107">
            <v>5.0000000000000001E-3</v>
          </cell>
          <cell r="Q107">
            <v>1</v>
          </cell>
          <cell r="R107">
            <v>3.7800000000000002</v>
          </cell>
          <cell r="S107"/>
          <cell r="T107">
            <v>1271705.4000000001</v>
          </cell>
          <cell r="U107">
            <v>11.125</v>
          </cell>
          <cell r="V107">
            <v>3742783.75</v>
          </cell>
        </row>
        <row r="108">
          <cell r="A108" t="str">
            <v>RESONANCIA MAGNETICA DE COLUMNA CERVICAL CON CONTRASTE</v>
          </cell>
          <cell r="B108">
            <v>883211</v>
          </cell>
          <cell r="C108" t="str">
            <v>Prevencion secundaria</v>
          </cell>
          <cell r="D108" t="str">
            <v>Imágenes</v>
          </cell>
          <cell r="E108">
            <v>556430</v>
          </cell>
          <cell r="F108"/>
          <cell r="G108">
            <v>1469</v>
          </cell>
          <cell r="H108">
            <v>5.0000000000000001E-3</v>
          </cell>
          <cell r="I108">
            <v>5.0000000000000001E-3</v>
          </cell>
          <cell r="J108">
            <v>1</v>
          </cell>
          <cell r="K108">
            <v>7.3449999999999998</v>
          </cell>
          <cell r="L108"/>
          <cell r="M108">
            <v>4086978.35</v>
          </cell>
          <cell r="N108">
            <v>756</v>
          </cell>
          <cell r="O108">
            <v>5.0000000000000001E-3</v>
          </cell>
          <cell r="P108">
            <v>5.0000000000000001E-3</v>
          </cell>
          <cell r="Q108">
            <v>1</v>
          </cell>
          <cell r="R108">
            <v>3.7800000000000002</v>
          </cell>
          <cell r="S108"/>
          <cell r="T108">
            <v>2103305.4</v>
          </cell>
          <cell r="U108">
            <v>11.125</v>
          </cell>
          <cell r="V108">
            <v>6190283.75</v>
          </cell>
        </row>
        <row r="109">
          <cell r="A109" t="str">
            <v>RESONANCIA MAGNETICA DE COLUMNA TORACICA CON CONTRASTE</v>
          </cell>
          <cell r="B109">
            <v>883221</v>
          </cell>
          <cell r="C109" t="str">
            <v>Prevencion secundaria</v>
          </cell>
          <cell r="D109" t="str">
            <v>Imágenes</v>
          </cell>
          <cell r="E109">
            <v>556430</v>
          </cell>
          <cell r="F109"/>
          <cell r="G109">
            <v>1469</v>
          </cell>
          <cell r="H109">
            <v>5.0000000000000001E-3</v>
          </cell>
          <cell r="I109">
            <v>5.0000000000000001E-3</v>
          </cell>
          <cell r="J109">
            <v>1</v>
          </cell>
          <cell r="K109">
            <v>7.3449999999999998</v>
          </cell>
          <cell r="L109"/>
          <cell r="M109">
            <v>4086978.35</v>
          </cell>
          <cell r="N109">
            <v>756</v>
          </cell>
          <cell r="O109">
            <v>5.0000000000000001E-3</v>
          </cell>
          <cell r="P109">
            <v>5.0000000000000001E-3</v>
          </cell>
          <cell r="Q109">
            <v>1</v>
          </cell>
          <cell r="R109">
            <v>3.7800000000000002</v>
          </cell>
          <cell r="S109"/>
          <cell r="T109">
            <v>2103305.4</v>
          </cell>
          <cell r="U109">
            <v>11.125</v>
          </cell>
          <cell r="V109">
            <v>6190283.75</v>
          </cell>
        </row>
        <row r="110">
          <cell r="A110" t="str">
            <v>ASPIRACION ARTICULAR</v>
          </cell>
          <cell r="B110">
            <v>819101</v>
          </cell>
          <cell r="C110" t="str">
            <v>Prevencion secundaria</v>
          </cell>
          <cell r="D110" t="str">
            <v>Imágenes</v>
          </cell>
          <cell r="E110">
            <v>13925</v>
          </cell>
          <cell r="F110"/>
          <cell r="G110">
            <v>1469</v>
          </cell>
          <cell r="H110">
            <v>0.1</v>
          </cell>
          <cell r="I110">
            <v>0.1</v>
          </cell>
          <cell r="J110">
            <v>1</v>
          </cell>
          <cell r="K110">
            <v>146.9</v>
          </cell>
          <cell r="L110"/>
          <cell r="M110">
            <v>2045582.5</v>
          </cell>
          <cell r="N110">
            <v>756</v>
          </cell>
          <cell r="O110">
            <v>0.15</v>
          </cell>
          <cell r="P110">
            <v>0.15</v>
          </cell>
          <cell r="Q110">
            <v>1</v>
          </cell>
          <cell r="R110">
            <v>113.39999999999999</v>
          </cell>
          <cell r="S110"/>
          <cell r="T110">
            <v>1579094.9999999998</v>
          </cell>
          <cell r="U110">
            <v>260.3</v>
          </cell>
          <cell r="V110">
            <v>3624677.5</v>
          </cell>
        </row>
        <row r="111">
          <cell r="A111" t="str">
            <v>Ecografia doppler de vasos del cuello</v>
          </cell>
          <cell r="B111">
            <v>882112</v>
          </cell>
          <cell r="C111" t="str">
            <v>Prevencion secundaria</v>
          </cell>
          <cell r="D111" t="str">
            <v>Imágenes</v>
          </cell>
          <cell r="E111">
            <v>66480</v>
          </cell>
          <cell r="F111"/>
          <cell r="G111">
            <v>1469</v>
          </cell>
          <cell r="H111">
            <v>1.0023584905660377E-2</v>
          </cell>
          <cell r="I111">
            <v>1.0023584905660377E-2</v>
          </cell>
          <cell r="J111">
            <v>1</v>
          </cell>
          <cell r="K111">
            <v>14.724646226415093</v>
          </cell>
          <cell r="L111"/>
          <cell r="M111">
            <v>978894.48113207542</v>
          </cell>
          <cell r="N111">
            <v>756</v>
          </cell>
          <cell r="O111">
            <v>0.01</v>
          </cell>
          <cell r="P111">
            <v>0.01</v>
          </cell>
          <cell r="Q111">
            <v>1</v>
          </cell>
          <cell r="R111">
            <v>7.5600000000000005</v>
          </cell>
          <cell r="S111"/>
          <cell r="T111">
            <v>502588.80000000005</v>
          </cell>
          <cell r="U111">
            <v>22.284646226415092</v>
          </cell>
          <cell r="V111">
            <v>1481483.2811320755</v>
          </cell>
        </row>
        <row r="112">
          <cell r="A112" t="str">
            <v>PLETISMOGRAFIA DE VASOS ARTERIALES EN MIEMBROS INFERIORES</v>
          </cell>
          <cell r="B112">
            <v>882325</v>
          </cell>
          <cell r="C112" t="str">
            <v>Prevencion secundaria</v>
          </cell>
          <cell r="D112" t="str">
            <v>Imágenes</v>
          </cell>
          <cell r="E112">
            <v>67315</v>
          </cell>
          <cell r="F112"/>
          <cell r="G112">
            <v>1469</v>
          </cell>
          <cell r="H112">
            <v>0.01</v>
          </cell>
          <cell r="I112">
            <v>0.01</v>
          </cell>
          <cell r="J112">
            <v>1</v>
          </cell>
          <cell r="K112">
            <v>14.69</v>
          </cell>
          <cell r="L112"/>
          <cell r="M112">
            <v>988857.35</v>
          </cell>
          <cell r="N112">
            <v>756</v>
          </cell>
          <cell r="O112">
            <v>0.01</v>
          </cell>
          <cell r="P112">
            <v>0.01</v>
          </cell>
          <cell r="Q112">
            <v>1</v>
          </cell>
          <cell r="R112">
            <v>7.5600000000000005</v>
          </cell>
          <cell r="S112"/>
          <cell r="T112">
            <v>508901.4</v>
          </cell>
          <cell r="U112">
            <v>22.25</v>
          </cell>
          <cell r="V112">
            <v>1497758.75</v>
          </cell>
        </row>
        <row r="113">
          <cell r="A113" t="str">
            <v>Pletismografia de vasos arteriales en miembros superiores</v>
          </cell>
          <cell r="B113">
            <v>882305</v>
          </cell>
          <cell r="C113" t="str">
            <v>Prevencion secundaria</v>
          </cell>
          <cell r="D113" t="str">
            <v>Imágenes</v>
          </cell>
          <cell r="E113">
            <v>67315</v>
          </cell>
          <cell r="F113"/>
          <cell r="G113">
            <v>1469</v>
          </cell>
          <cell r="H113">
            <v>0.02</v>
          </cell>
          <cell r="I113">
            <v>0.02</v>
          </cell>
          <cell r="J113">
            <v>1</v>
          </cell>
          <cell r="K113">
            <v>29.38</v>
          </cell>
          <cell r="L113"/>
          <cell r="M113">
            <v>1977714.7</v>
          </cell>
          <cell r="N113">
            <v>756</v>
          </cell>
          <cell r="O113">
            <v>2.0332717190388171E-2</v>
          </cell>
          <cell r="P113">
            <v>2.0332717190388171E-2</v>
          </cell>
          <cell r="Q113">
            <v>1</v>
          </cell>
          <cell r="R113">
            <v>15.371534195933457</v>
          </cell>
          <cell r="S113"/>
          <cell r="T113">
            <v>1034734.8243992607</v>
          </cell>
          <cell r="U113">
            <v>44.751534195933459</v>
          </cell>
          <cell r="V113">
            <v>3012449.5243992605</v>
          </cell>
        </row>
        <row r="114">
          <cell r="A114" t="str">
            <v>Radiografia para medicion de miembros inferiores [estudio de farill u osteometria]</v>
          </cell>
          <cell r="B114">
            <v>873302</v>
          </cell>
          <cell r="C114" t="str">
            <v>Prevencion secundaria</v>
          </cell>
          <cell r="D114" t="str">
            <v>Imágenes</v>
          </cell>
          <cell r="E114">
            <v>20460</v>
          </cell>
          <cell r="F114"/>
          <cell r="G114">
            <v>1469</v>
          </cell>
          <cell r="H114">
            <v>5.0000000000000001E-3</v>
          </cell>
          <cell r="I114">
            <v>5.0000000000000001E-3</v>
          </cell>
          <cell r="J114">
            <v>1</v>
          </cell>
          <cell r="K114">
            <v>7.3449999999999998</v>
          </cell>
          <cell r="L114"/>
          <cell r="M114">
            <v>150278.69999999998</v>
          </cell>
          <cell r="N114">
            <v>756</v>
          </cell>
          <cell r="O114">
            <v>5.0000000000000001E-3</v>
          </cell>
          <cell r="P114">
            <v>5.0000000000000001E-3</v>
          </cell>
          <cell r="Q114">
            <v>1</v>
          </cell>
          <cell r="R114">
            <v>3.7800000000000002</v>
          </cell>
          <cell r="S114"/>
          <cell r="T114">
            <v>77338.8</v>
          </cell>
          <cell r="U114">
            <v>11.125</v>
          </cell>
          <cell r="V114">
            <v>227617.5</v>
          </cell>
        </row>
        <row r="115">
          <cell r="A115" t="str">
            <v>Volumenes pulmonares por pletismografia, pre y post broncodilatadores</v>
          </cell>
          <cell r="B115">
            <v>893701</v>
          </cell>
          <cell r="C115" t="str">
            <v>Prevencion secundaria</v>
          </cell>
          <cell r="D115" t="str">
            <v>Imágenes</v>
          </cell>
          <cell r="E115">
            <v>254100</v>
          </cell>
          <cell r="F115"/>
          <cell r="G115">
            <v>1469</v>
          </cell>
          <cell r="H115">
            <v>1.0023584905660377E-2</v>
          </cell>
          <cell r="I115">
            <v>1.0023584905660377E-2</v>
          </cell>
          <cell r="J115">
            <v>1</v>
          </cell>
          <cell r="K115">
            <v>14.724646226415093</v>
          </cell>
          <cell r="L115"/>
          <cell r="M115">
            <v>3741532.6061320752</v>
          </cell>
          <cell r="N115">
            <v>756</v>
          </cell>
          <cell r="O115">
            <v>0.01</v>
          </cell>
          <cell r="P115">
            <v>0.01</v>
          </cell>
          <cell r="Q115">
            <v>1</v>
          </cell>
          <cell r="R115">
            <v>7.5600000000000005</v>
          </cell>
          <cell r="S115"/>
          <cell r="T115">
            <v>1920996.0000000002</v>
          </cell>
          <cell r="U115">
            <v>22.284646226415092</v>
          </cell>
          <cell r="V115">
            <v>5662528.6061320752</v>
          </cell>
        </row>
        <row r="116">
          <cell r="A116" t="str">
            <v>Ecografia doppler de vasos arteriales de miembros superiores</v>
          </cell>
          <cell r="B116">
            <v>882307</v>
          </cell>
          <cell r="C116" t="str">
            <v>Prevencion secundaria</v>
          </cell>
          <cell r="D116" t="str">
            <v>Imágenes</v>
          </cell>
          <cell r="E116">
            <v>89975</v>
          </cell>
          <cell r="F116"/>
          <cell r="G116">
            <v>1469</v>
          </cell>
          <cell r="H116">
            <v>5.0000000000000001E-3</v>
          </cell>
          <cell r="I116">
            <v>5.0000000000000001E-3</v>
          </cell>
          <cell r="J116">
            <v>1</v>
          </cell>
          <cell r="K116">
            <v>7.3449999999999998</v>
          </cell>
          <cell r="L116"/>
          <cell r="M116">
            <v>660866.375</v>
          </cell>
          <cell r="N116">
            <v>756</v>
          </cell>
          <cell r="O116">
            <v>5.0000000000000001E-3</v>
          </cell>
          <cell r="P116">
            <v>5.0000000000000001E-3</v>
          </cell>
          <cell r="Q116">
            <v>1</v>
          </cell>
          <cell r="R116">
            <v>3.7800000000000002</v>
          </cell>
          <cell r="S116"/>
          <cell r="T116">
            <v>340105.5</v>
          </cell>
          <cell r="U116">
            <v>11.125</v>
          </cell>
          <cell r="V116">
            <v>1000971.875</v>
          </cell>
        </row>
        <row r="117">
          <cell r="A117" t="str">
            <v>Radiografia de femur (ap, lateral)</v>
          </cell>
          <cell r="B117">
            <v>873312</v>
          </cell>
          <cell r="C117" t="str">
            <v>Prevencion secundaria</v>
          </cell>
          <cell r="D117" t="str">
            <v>Imágenes</v>
          </cell>
          <cell r="E117">
            <v>18180</v>
          </cell>
          <cell r="F117"/>
          <cell r="G117">
            <v>1469</v>
          </cell>
          <cell r="H117">
            <v>1.0023584905660377E-2</v>
          </cell>
          <cell r="I117">
            <v>1.0023584905660377E-2</v>
          </cell>
          <cell r="J117">
            <v>1</v>
          </cell>
          <cell r="K117">
            <v>14.724646226415093</v>
          </cell>
          <cell r="L117"/>
          <cell r="M117">
            <v>267694.06839622639</v>
          </cell>
          <cell r="N117">
            <v>756</v>
          </cell>
          <cell r="O117">
            <v>0.01</v>
          </cell>
          <cell r="P117">
            <v>0.01</v>
          </cell>
          <cell r="Q117">
            <v>1</v>
          </cell>
          <cell r="R117">
            <v>7.5600000000000005</v>
          </cell>
          <cell r="S117"/>
          <cell r="T117">
            <v>137440.80000000002</v>
          </cell>
          <cell r="U117">
            <v>22.284646226415092</v>
          </cell>
          <cell r="V117">
            <v>405134.86839622643</v>
          </cell>
        </row>
        <row r="118">
          <cell r="A118" t="str">
            <v>Calcio semiautomatizado</v>
          </cell>
          <cell r="B118">
            <v>903810</v>
          </cell>
          <cell r="C118" t="str">
            <v>Prevencion secundaria</v>
          </cell>
          <cell r="D118" t="str">
            <v>Laboratorios</v>
          </cell>
          <cell r="E118">
            <v>1655</v>
          </cell>
          <cell r="F118"/>
          <cell r="G118">
            <v>1469</v>
          </cell>
          <cell r="H118">
            <v>0.2</v>
          </cell>
          <cell r="I118">
            <v>0.2</v>
          </cell>
          <cell r="J118">
            <v>1</v>
          </cell>
          <cell r="K118">
            <v>293.8</v>
          </cell>
          <cell r="L118"/>
          <cell r="M118">
            <v>486239</v>
          </cell>
          <cell r="N118">
            <v>756</v>
          </cell>
          <cell r="O118">
            <v>0.2</v>
          </cell>
          <cell r="P118">
            <v>0.2</v>
          </cell>
          <cell r="Q118">
            <v>1</v>
          </cell>
          <cell r="R118">
            <v>151.20000000000002</v>
          </cell>
          <cell r="S118"/>
          <cell r="T118">
            <v>250236.00000000003</v>
          </cell>
          <cell r="U118">
            <v>445</v>
          </cell>
          <cell r="V118">
            <v>736475</v>
          </cell>
        </row>
        <row r="119">
          <cell r="A119" t="str">
            <v>Hepatitis b anticuerpos central totales [anti-core hbc] semiautomatizado o automatizado</v>
          </cell>
          <cell r="B119">
            <v>906221</v>
          </cell>
          <cell r="C119" t="str">
            <v>Prevencion secundaria</v>
          </cell>
          <cell r="D119" t="str">
            <v>Laboratorios</v>
          </cell>
          <cell r="E119">
            <v>12442</v>
          </cell>
          <cell r="F119"/>
          <cell r="G119">
            <v>1469</v>
          </cell>
          <cell r="H119">
            <v>0.2</v>
          </cell>
          <cell r="I119">
            <v>0.2</v>
          </cell>
          <cell r="J119">
            <v>1</v>
          </cell>
          <cell r="K119">
            <v>293.8</v>
          </cell>
          <cell r="L119"/>
          <cell r="M119">
            <v>3655459.6</v>
          </cell>
          <cell r="N119">
            <v>756</v>
          </cell>
          <cell r="O119">
            <v>0.4</v>
          </cell>
          <cell r="P119">
            <v>0.4</v>
          </cell>
          <cell r="Q119">
            <v>1</v>
          </cell>
          <cell r="R119">
            <v>302.40000000000003</v>
          </cell>
          <cell r="S119"/>
          <cell r="T119">
            <v>3762460.8000000003</v>
          </cell>
          <cell r="U119">
            <v>596.20000000000005</v>
          </cell>
          <cell r="V119">
            <v>7417920.4000000004</v>
          </cell>
        </row>
        <row r="120">
          <cell r="A120" t="str">
            <v>Virus de inmunodeficiencia humana 1 y 2 anticuerpos</v>
          </cell>
          <cell r="B120">
            <v>906249</v>
          </cell>
          <cell r="C120" t="str">
            <v>Prevencion secundaria</v>
          </cell>
          <cell r="D120" t="str">
            <v>Laboratorios</v>
          </cell>
          <cell r="E120">
            <v>11354</v>
          </cell>
          <cell r="F120"/>
          <cell r="G120">
            <v>1469</v>
          </cell>
          <cell r="H120">
            <v>0.2</v>
          </cell>
          <cell r="I120">
            <v>0.2</v>
          </cell>
          <cell r="J120">
            <v>1</v>
          </cell>
          <cell r="K120">
            <v>293.8</v>
          </cell>
          <cell r="L120"/>
          <cell r="M120">
            <v>3335805.2</v>
          </cell>
          <cell r="N120">
            <v>756</v>
          </cell>
          <cell r="O120">
            <v>0.4</v>
          </cell>
          <cell r="P120">
            <v>0.4</v>
          </cell>
          <cell r="Q120">
            <v>1</v>
          </cell>
          <cell r="R120">
            <v>302.40000000000003</v>
          </cell>
          <cell r="S120"/>
          <cell r="T120">
            <v>3433449.6000000006</v>
          </cell>
          <cell r="U120">
            <v>596.20000000000005</v>
          </cell>
          <cell r="V120">
            <v>6769254.8000000007</v>
          </cell>
        </row>
        <row r="121">
          <cell r="A121" t="str">
            <v>Albumina en suero u otros fluidos</v>
          </cell>
          <cell r="B121">
            <v>903803</v>
          </cell>
          <cell r="C121" t="str">
            <v>Prevencion secundaria</v>
          </cell>
          <cell r="D121" t="str">
            <v>Laboratorios</v>
          </cell>
          <cell r="E121">
            <v>1430</v>
          </cell>
          <cell r="F121"/>
          <cell r="G121">
            <v>1469</v>
          </cell>
          <cell r="H121">
            <v>0.2</v>
          </cell>
          <cell r="I121">
            <v>0.2</v>
          </cell>
          <cell r="J121">
            <v>1</v>
          </cell>
          <cell r="K121">
            <v>293.8</v>
          </cell>
          <cell r="L121"/>
          <cell r="M121">
            <v>420134</v>
          </cell>
          <cell r="N121">
            <v>756</v>
          </cell>
          <cell r="O121">
            <v>0.19963031423290203</v>
          </cell>
          <cell r="P121">
            <v>0.19963031423290203</v>
          </cell>
          <cell r="Q121">
            <v>1</v>
          </cell>
          <cell r="R121">
            <v>150.92051756007393</v>
          </cell>
          <cell r="S121"/>
          <cell r="T121">
            <v>215816.34011090573</v>
          </cell>
          <cell r="U121">
            <v>444.72051756007397</v>
          </cell>
          <cell r="V121">
            <v>635950.3401109057</v>
          </cell>
        </row>
        <row r="122">
          <cell r="A122" t="str">
            <v>PRUEBA NO TREPONEMICA MANUAL</v>
          </cell>
          <cell r="B122">
            <v>906915</v>
          </cell>
          <cell r="C122" t="str">
            <v>Prevencion secundaria</v>
          </cell>
          <cell r="D122" t="str">
            <v>Laboratorios</v>
          </cell>
          <cell r="E122">
            <v>1903</v>
          </cell>
          <cell r="F122"/>
          <cell r="G122">
            <v>1469</v>
          </cell>
          <cell r="H122">
            <v>0.02</v>
          </cell>
          <cell r="I122">
            <v>0.02</v>
          </cell>
          <cell r="J122">
            <v>1</v>
          </cell>
          <cell r="K122">
            <v>29.38</v>
          </cell>
          <cell r="L122"/>
          <cell r="M122">
            <v>55910.14</v>
          </cell>
          <cell r="N122">
            <v>756</v>
          </cell>
          <cell r="O122">
            <v>0.02</v>
          </cell>
          <cell r="P122">
            <v>0.02</v>
          </cell>
          <cell r="Q122">
            <v>1</v>
          </cell>
          <cell r="R122">
            <v>15.120000000000001</v>
          </cell>
          <cell r="S122"/>
          <cell r="T122">
            <v>28773.360000000001</v>
          </cell>
          <cell r="U122">
            <v>44.5</v>
          </cell>
          <cell r="V122">
            <v>84683.5</v>
          </cell>
        </row>
        <row r="123">
          <cell r="A123" t="str">
            <v>Treponema pallidum anticuerpos (prueba treponemica) manual o semiautomatizada o automatizada</v>
          </cell>
          <cell r="B123">
            <v>906039</v>
          </cell>
          <cell r="C123" t="str">
            <v>Prevencion secundaria</v>
          </cell>
          <cell r="D123" t="str">
            <v>Laboratorios</v>
          </cell>
          <cell r="E123">
            <v>15253</v>
          </cell>
          <cell r="F123"/>
          <cell r="G123">
            <v>1469</v>
          </cell>
          <cell r="H123">
            <v>0.2</v>
          </cell>
          <cell r="I123">
            <v>0.2</v>
          </cell>
          <cell r="J123">
            <v>1</v>
          </cell>
          <cell r="K123">
            <v>293.8</v>
          </cell>
          <cell r="L123"/>
          <cell r="M123">
            <v>4481331.4000000004</v>
          </cell>
          <cell r="N123">
            <v>756</v>
          </cell>
          <cell r="O123">
            <v>0.2</v>
          </cell>
          <cell r="P123">
            <v>0.2</v>
          </cell>
          <cell r="Q123">
            <v>1</v>
          </cell>
          <cell r="R123">
            <v>151.20000000000002</v>
          </cell>
          <cell r="S123"/>
          <cell r="T123">
            <v>2306253.6</v>
          </cell>
          <cell r="U123">
            <v>445</v>
          </cell>
          <cell r="V123">
            <v>6787585</v>
          </cell>
        </row>
        <row r="124">
          <cell r="A124" t="str">
            <v>Hepatitis b antigeno de superficie [ag hbs]</v>
          </cell>
          <cell r="B124">
            <v>906317</v>
          </cell>
          <cell r="C124" t="str">
            <v>Prevencion secundaria</v>
          </cell>
          <cell r="D124" t="str">
            <v>Laboratorios</v>
          </cell>
          <cell r="E124">
            <v>11722</v>
          </cell>
          <cell r="F124"/>
          <cell r="G124">
            <v>1469</v>
          </cell>
          <cell r="H124">
            <v>0.4</v>
          </cell>
          <cell r="I124">
            <v>0.4</v>
          </cell>
          <cell r="J124">
            <v>1</v>
          </cell>
          <cell r="K124">
            <v>587.6</v>
          </cell>
          <cell r="L124"/>
          <cell r="M124">
            <v>6887847.2000000002</v>
          </cell>
          <cell r="N124">
            <v>756</v>
          </cell>
          <cell r="O124">
            <v>0.4</v>
          </cell>
          <cell r="P124">
            <v>0.4</v>
          </cell>
          <cell r="Q124">
            <v>1</v>
          </cell>
          <cell r="R124">
            <v>302.40000000000003</v>
          </cell>
          <cell r="S124"/>
          <cell r="T124">
            <v>3544732.8000000003</v>
          </cell>
          <cell r="U124">
            <v>890</v>
          </cell>
          <cell r="V124">
            <v>10432580</v>
          </cell>
        </row>
        <row r="125">
          <cell r="A125" t="str">
            <v>Hepatitis c anticuerpo semiautomatizado o automatizado</v>
          </cell>
          <cell r="B125">
            <v>906225</v>
          </cell>
          <cell r="C125" t="str">
            <v>Prevencion secundaria</v>
          </cell>
          <cell r="D125" t="str">
            <v>Laboratorios</v>
          </cell>
          <cell r="E125">
            <v>17553</v>
          </cell>
          <cell r="F125"/>
          <cell r="G125">
            <v>1469</v>
          </cell>
          <cell r="H125">
            <v>0.4</v>
          </cell>
          <cell r="I125">
            <v>0.4</v>
          </cell>
          <cell r="J125">
            <v>1</v>
          </cell>
          <cell r="K125">
            <v>587.6</v>
          </cell>
          <cell r="L125"/>
          <cell r="M125">
            <v>10314142.800000001</v>
          </cell>
          <cell r="N125">
            <v>756</v>
          </cell>
          <cell r="O125">
            <v>0.4</v>
          </cell>
          <cell r="P125">
            <v>0.4</v>
          </cell>
          <cell r="Q125">
            <v>1</v>
          </cell>
          <cell r="R125">
            <v>302.40000000000003</v>
          </cell>
          <cell r="S125"/>
          <cell r="T125">
            <v>5308027.2</v>
          </cell>
          <cell r="U125">
            <v>890</v>
          </cell>
          <cell r="V125">
            <v>15622170</v>
          </cell>
        </row>
        <row r="126">
          <cell r="A126" t="str">
            <v>Vitamina d 25 hidroxi total [d2-d3] [calciferol]</v>
          </cell>
          <cell r="B126">
            <v>903706</v>
          </cell>
          <cell r="C126" t="str">
            <v>Prevencion secundaria</v>
          </cell>
          <cell r="D126" t="str">
            <v>Laboratorios</v>
          </cell>
          <cell r="E126">
            <v>79628</v>
          </cell>
          <cell r="F126"/>
          <cell r="G126">
            <v>1469</v>
          </cell>
          <cell r="H126">
            <v>0.2</v>
          </cell>
          <cell r="I126">
            <v>0.2</v>
          </cell>
          <cell r="J126">
            <v>1</v>
          </cell>
          <cell r="K126">
            <v>293.8</v>
          </cell>
          <cell r="L126"/>
          <cell r="M126">
            <v>23394706.400000002</v>
          </cell>
          <cell r="N126">
            <v>756</v>
          </cell>
          <cell r="O126">
            <v>0.15</v>
          </cell>
          <cell r="P126">
            <v>0.15</v>
          </cell>
          <cell r="Q126">
            <v>1</v>
          </cell>
          <cell r="R126">
            <v>113.39999999999999</v>
          </cell>
          <cell r="S126"/>
          <cell r="T126">
            <v>9029815.1999999993</v>
          </cell>
          <cell r="U126">
            <v>407.2</v>
          </cell>
          <cell r="V126">
            <v>32424521.600000001</v>
          </cell>
        </row>
        <row r="127">
          <cell r="A127" t="str">
            <v>VITAMINA B12 [CIANOCOBALAMINA]</v>
          </cell>
          <cell r="B127">
            <v>903703</v>
          </cell>
          <cell r="C127" t="str">
            <v>Prevencion secundaria</v>
          </cell>
          <cell r="D127" t="str">
            <v>Laboratorios</v>
          </cell>
          <cell r="E127">
            <v>15678</v>
          </cell>
          <cell r="F127"/>
          <cell r="G127">
            <v>1469</v>
          </cell>
          <cell r="H127">
            <v>0.02</v>
          </cell>
          <cell r="I127">
            <v>0.02</v>
          </cell>
          <cell r="J127">
            <v>1</v>
          </cell>
          <cell r="K127">
            <v>29.38</v>
          </cell>
          <cell r="L127"/>
          <cell r="M127">
            <v>460619.63999999996</v>
          </cell>
          <cell r="N127">
            <v>756</v>
          </cell>
          <cell r="O127">
            <v>0.02</v>
          </cell>
          <cell r="P127">
            <v>0.02</v>
          </cell>
          <cell r="Q127">
            <v>1</v>
          </cell>
          <cell r="R127">
            <v>15.120000000000001</v>
          </cell>
          <cell r="S127"/>
          <cell r="T127">
            <v>237051.36000000002</v>
          </cell>
          <cell r="U127">
            <v>44.5</v>
          </cell>
          <cell r="V127">
            <v>697671</v>
          </cell>
        </row>
        <row r="128">
          <cell r="A128" t="str">
            <v>Tuberculina prueba [de mantoux]</v>
          </cell>
          <cell r="B128">
            <v>860205</v>
          </cell>
          <cell r="C128" t="str">
            <v>Prevencion secundaria</v>
          </cell>
          <cell r="D128" t="str">
            <v>Laboratorios</v>
          </cell>
          <cell r="E128">
            <v>49992</v>
          </cell>
          <cell r="F128" t="str">
            <v xml:space="preserve">descartar TB latente </v>
          </cell>
          <cell r="G128">
            <v>1469</v>
          </cell>
          <cell r="H128">
            <v>0.15</v>
          </cell>
          <cell r="I128">
            <v>0.15</v>
          </cell>
          <cell r="J128">
            <v>1</v>
          </cell>
          <cell r="K128">
            <v>220.35</v>
          </cell>
          <cell r="L128"/>
          <cell r="M128">
            <v>11015737.199999999</v>
          </cell>
          <cell r="N128">
            <v>756</v>
          </cell>
          <cell r="O128">
            <v>0.4</v>
          </cell>
          <cell r="P128">
            <v>0.4</v>
          </cell>
          <cell r="Q128">
            <v>1</v>
          </cell>
          <cell r="R128">
            <v>302.40000000000003</v>
          </cell>
          <cell r="S128"/>
          <cell r="T128">
            <v>15117580.800000003</v>
          </cell>
          <cell r="U128">
            <v>522.75</v>
          </cell>
          <cell r="V128">
            <v>26133318</v>
          </cell>
        </row>
        <row r="129">
          <cell r="A129" t="str">
            <v>Hepatitis b anticuerpos s [anti-hbs] semiautomatizado o automatizado</v>
          </cell>
          <cell r="B129">
            <v>906223</v>
          </cell>
          <cell r="C129" t="str">
            <v>Prevencion secundaria</v>
          </cell>
          <cell r="D129" t="str">
            <v>Laboratorios</v>
          </cell>
          <cell r="E129">
            <v>13165</v>
          </cell>
          <cell r="F129"/>
          <cell r="G129">
            <v>1469</v>
          </cell>
          <cell r="H129">
            <v>0.4</v>
          </cell>
          <cell r="I129">
            <v>0.4</v>
          </cell>
          <cell r="J129">
            <v>1</v>
          </cell>
          <cell r="K129">
            <v>587.6</v>
          </cell>
          <cell r="L129"/>
          <cell r="M129">
            <v>7735754</v>
          </cell>
          <cell r="N129">
            <v>756</v>
          </cell>
          <cell r="O129">
            <v>0.4</v>
          </cell>
          <cell r="P129">
            <v>0.4</v>
          </cell>
          <cell r="Q129">
            <v>1</v>
          </cell>
          <cell r="R129">
            <v>302.40000000000003</v>
          </cell>
          <cell r="S129"/>
          <cell r="T129">
            <v>3981096.0000000005</v>
          </cell>
          <cell r="U129">
            <v>890</v>
          </cell>
          <cell r="V129">
            <v>11716850</v>
          </cell>
        </row>
        <row r="130">
          <cell r="A130" t="str">
            <v>Hormona paratiroidea molecula intacta</v>
          </cell>
          <cell r="B130">
            <v>904912</v>
          </cell>
          <cell r="C130" t="str">
            <v>Prevencion secundaria</v>
          </cell>
          <cell r="D130" t="str">
            <v>Laboratorios</v>
          </cell>
          <cell r="E130">
            <v>25565</v>
          </cell>
          <cell r="F130"/>
          <cell r="G130">
            <v>1469</v>
          </cell>
          <cell r="H130">
            <v>0.1</v>
          </cell>
          <cell r="I130">
            <v>0.1</v>
          </cell>
          <cell r="J130">
            <v>1</v>
          </cell>
          <cell r="K130">
            <v>146.9</v>
          </cell>
          <cell r="L130"/>
          <cell r="M130">
            <v>3755498.5</v>
          </cell>
          <cell r="N130">
            <v>756</v>
          </cell>
          <cell r="O130">
            <v>0.05</v>
          </cell>
          <cell r="P130">
            <v>0.05</v>
          </cell>
          <cell r="Q130">
            <v>1</v>
          </cell>
          <cell r="R130">
            <v>37.800000000000004</v>
          </cell>
          <cell r="S130"/>
          <cell r="T130">
            <v>966357.00000000012</v>
          </cell>
          <cell r="U130">
            <v>184.70000000000002</v>
          </cell>
          <cell r="V130">
            <v>4721855.5</v>
          </cell>
        </row>
        <row r="131">
          <cell r="A131" t="str">
            <v>Fosforo en suero u otros fluidos</v>
          </cell>
          <cell r="B131">
            <v>903835</v>
          </cell>
          <cell r="C131" t="str">
            <v>Prevencion secundaria</v>
          </cell>
          <cell r="D131" t="str">
            <v>Laboratorios</v>
          </cell>
          <cell r="E131">
            <v>1871</v>
          </cell>
          <cell r="F131"/>
          <cell r="G131">
            <v>1469</v>
          </cell>
          <cell r="H131">
            <v>0.1</v>
          </cell>
          <cell r="I131">
            <v>0.1</v>
          </cell>
          <cell r="J131">
            <v>1</v>
          </cell>
          <cell r="K131">
            <v>146.9</v>
          </cell>
          <cell r="L131"/>
          <cell r="M131">
            <v>274849.90000000002</v>
          </cell>
          <cell r="N131">
            <v>756</v>
          </cell>
          <cell r="O131">
            <v>0.1</v>
          </cell>
          <cell r="P131">
            <v>0.1</v>
          </cell>
          <cell r="Q131">
            <v>1</v>
          </cell>
          <cell r="R131">
            <v>75.600000000000009</v>
          </cell>
          <cell r="S131"/>
          <cell r="T131">
            <v>141447.6</v>
          </cell>
          <cell r="U131">
            <v>222.5</v>
          </cell>
          <cell r="V131">
            <v>416297.5</v>
          </cell>
        </row>
        <row r="132">
          <cell r="A132" t="str">
            <v>Fosfatasa alcalina</v>
          </cell>
          <cell r="B132">
            <v>903833</v>
          </cell>
          <cell r="C132" t="str">
            <v>Prevencion secundaria</v>
          </cell>
          <cell r="D132" t="str">
            <v>Laboratorios</v>
          </cell>
          <cell r="E132">
            <v>1824</v>
          </cell>
          <cell r="F132"/>
          <cell r="G132">
            <v>1469</v>
          </cell>
          <cell r="H132">
            <v>0.05</v>
          </cell>
          <cell r="I132">
            <v>0.05</v>
          </cell>
          <cell r="J132">
            <v>1</v>
          </cell>
          <cell r="K132">
            <v>73.45</v>
          </cell>
          <cell r="L132"/>
          <cell r="M132">
            <v>133972.80000000002</v>
          </cell>
          <cell r="N132">
            <v>756</v>
          </cell>
          <cell r="O132">
            <v>0.05</v>
          </cell>
          <cell r="P132">
            <v>0.05</v>
          </cell>
          <cell r="Q132">
            <v>1</v>
          </cell>
          <cell r="R132">
            <v>37.800000000000004</v>
          </cell>
          <cell r="S132"/>
          <cell r="T132">
            <v>68947.200000000012</v>
          </cell>
          <cell r="U132">
            <v>111.25</v>
          </cell>
          <cell r="V132">
            <v>202920.00000000003</v>
          </cell>
        </row>
        <row r="133">
          <cell r="A133" t="str">
            <v>Hormona estimulante del tiroides</v>
          </cell>
          <cell r="B133">
            <v>904902</v>
          </cell>
          <cell r="C133" t="str">
            <v>Prevencion secundaria</v>
          </cell>
          <cell r="D133" t="str">
            <v>Laboratorios</v>
          </cell>
          <cell r="E133">
            <v>14856</v>
          </cell>
          <cell r="F133"/>
          <cell r="G133">
            <v>1469</v>
          </cell>
          <cell r="H133">
            <v>0.1</v>
          </cell>
          <cell r="I133">
            <v>0.1</v>
          </cell>
          <cell r="J133">
            <v>1</v>
          </cell>
          <cell r="K133">
            <v>146.9</v>
          </cell>
          <cell r="L133"/>
          <cell r="M133">
            <v>2182346.4</v>
          </cell>
          <cell r="N133">
            <v>756</v>
          </cell>
          <cell r="O133">
            <v>0.1</v>
          </cell>
          <cell r="P133">
            <v>0.1</v>
          </cell>
          <cell r="Q133">
            <v>1</v>
          </cell>
          <cell r="R133">
            <v>75.600000000000009</v>
          </cell>
          <cell r="S133"/>
          <cell r="T133">
            <v>1123113.6000000001</v>
          </cell>
          <cell r="U133">
            <v>222.5</v>
          </cell>
          <cell r="V133">
            <v>3305460</v>
          </cell>
        </row>
        <row r="134">
          <cell r="A134" t="str">
            <v>Baciloscopia coloracion acido alcohol resistente [zielh-neelsen] lectura seriada tres muestras</v>
          </cell>
          <cell r="B134">
            <v>901111</v>
          </cell>
          <cell r="C134" t="str">
            <v>Prevencion secundaria</v>
          </cell>
          <cell r="D134" t="str">
            <v>Laboratorios</v>
          </cell>
          <cell r="E134">
            <v>9326</v>
          </cell>
          <cell r="F134"/>
          <cell r="G134">
            <v>1469</v>
          </cell>
          <cell r="H134">
            <v>0.03</v>
          </cell>
          <cell r="I134">
            <v>0.03</v>
          </cell>
          <cell r="J134">
            <v>1</v>
          </cell>
          <cell r="K134">
            <v>44.07</v>
          </cell>
          <cell r="L134"/>
          <cell r="M134">
            <v>410996.82</v>
          </cell>
          <cell r="N134">
            <v>756</v>
          </cell>
          <cell r="O134">
            <v>0.05</v>
          </cell>
          <cell r="P134">
            <v>0.05</v>
          </cell>
          <cell r="Q134">
            <v>1</v>
          </cell>
          <cell r="R134">
            <v>37.800000000000004</v>
          </cell>
          <cell r="S134"/>
          <cell r="T134">
            <v>352522.80000000005</v>
          </cell>
          <cell r="U134">
            <v>81.87</v>
          </cell>
          <cell r="V134">
            <v>763519.62000000011</v>
          </cell>
        </row>
        <row r="135">
          <cell r="A135" t="str">
            <v>Bilirrubinas total y directa</v>
          </cell>
          <cell r="B135">
            <v>903809</v>
          </cell>
          <cell r="C135" t="str">
            <v>Prevencion secundaria</v>
          </cell>
          <cell r="D135" t="str">
            <v>Laboratorios</v>
          </cell>
          <cell r="E135">
            <v>2412</v>
          </cell>
          <cell r="F135"/>
          <cell r="G135">
            <v>1469</v>
          </cell>
          <cell r="H135">
            <v>0.1</v>
          </cell>
          <cell r="I135">
            <v>0.1</v>
          </cell>
          <cell r="J135">
            <v>1</v>
          </cell>
          <cell r="K135">
            <v>146.9</v>
          </cell>
          <cell r="L135"/>
          <cell r="M135">
            <v>354322.8</v>
          </cell>
          <cell r="N135">
            <v>756</v>
          </cell>
          <cell r="O135">
            <v>0.1</v>
          </cell>
          <cell r="P135">
            <v>0.1</v>
          </cell>
          <cell r="Q135">
            <v>1</v>
          </cell>
          <cell r="R135">
            <v>75.600000000000009</v>
          </cell>
          <cell r="S135"/>
          <cell r="T135">
            <v>182347.2</v>
          </cell>
          <cell r="U135">
            <v>222.5</v>
          </cell>
          <cell r="V135">
            <v>536670</v>
          </cell>
        </row>
        <row r="136">
          <cell r="A136" t="str">
            <v>Vitamina b12 [cianocobalamina]</v>
          </cell>
          <cell r="B136">
            <v>903703</v>
          </cell>
          <cell r="C136" t="str">
            <v>Prevencion secundaria</v>
          </cell>
          <cell r="D136" t="str">
            <v>Laboratorios</v>
          </cell>
          <cell r="E136">
            <v>15678</v>
          </cell>
          <cell r="F136"/>
          <cell r="G136">
            <v>1469</v>
          </cell>
          <cell r="H136">
            <v>0.2</v>
          </cell>
          <cell r="I136">
            <v>0.2</v>
          </cell>
          <cell r="J136">
            <v>1</v>
          </cell>
          <cell r="K136">
            <v>293.8</v>
          </cell>
          <cell r="L136"/>
          <cell r="M136">
            <v>4606196.4000000004</v>
          </cell>
          <cell r="N136">
            <v>756</v>
          </cell>
          <cell r="O136">
            <v>0.19963031423290203</v>
          </cell>
          <cell r="P136">
            <v>0.19963031423290203</v>
          </cell>
          <cell r="Q136">
            <v>1</v>
          </cell>
          <cell r="R136">
            <v>150.92051756007393</v>
          </cell>
          <cell r="S136"/>
          <cell r="T136">
            <v>2366131.874306839</v>
          </cell>
          <cell r="U136">
            <v>444.72051756007397</v>
          </cell>
          <cell r="V136">
            <v>6972328.2743068393</v>
          </cell>
        </row>
        <row r="137">
          <cell r="A137" t="str">
            <v>Ferritina</v>
          </cell>
          <cell r="B137">
            <v>903016</v>
          </cell>
          <cell r="C137" t="str">
            <v>Prevencion secundaria</v>
          </cell>
          <cell r="D137" t="str">
            <v>Laboratorios</v>
          </cell>
          <cell r="E137">
            <v>7746</v>
          </cell>
          <cell r="F137"/>
          <cell r="G137">
            <v>1469</v>
          </cell>
          <cell r="H137">
            <v>0.05</v>
          </cell>
          <cell r="I137">
            <v>0.05</v>
          </cell>
          <cell r="J137">
            <v>1</v>
          </cell>
          <cell r="K137">
            <v>73.45</v>
          </cell>
          <cell r="L137"/>
          <cell r="M137">
            <v>568943.70000000007</v>
          </cell>
          <cell r="N137">
            <v>756</v>
          </cell>
          <cell r="O137">
            <v>0.05</v>
          </cell>
          <cell r="P137">
            <v>0.05</v>
          </cell>
          <cell r="Q137">
            <v>1</v>
          </cell>
          <cell r="R137">
            <v>37.800000000000004</v>
          </cell>
          <cell r="S137"/>
          <cell r="T137">
            <v>292798.80000000005</v>
          </cell>
          <cell r="U137">
            <v>111.25</v>
          </cell>
          <cell r="V137">
            <v>861742.50000000012</v>
          </cell>
        </row>
        <row r="138">
          <cell r="A138" t="str">
            <v>MICROALBUMINURIA SEMIAUTOMATIZADA</v>
          </cell>
          <cell r="B138">
            <v>903028</v>
          </cell>
          <cell r="C138" t="str">
            <v>Prevencion secundaria</v>
          </cell>
          <cell r="D138" t="str">
            <v>Laboratorios</v>
          </cell>
          <cell r="E138">
            <v>6562</v>
          </cell>
          <cell r="F138"/>
          <cell r="G138">
            <v>1469</v>
          </cell>
          <cell r="H138">
            <v>0.01</v>
          </cell>
          <cell r="I138">
            <v>0.01</v>
          </cell>
          <cell r="J138">
            <v>1</v>
          </cell>
          <cell r="K138">
            <v>14.69</v>
          </cell>
          <cell r="L138"/>
          <cell r="M138">
            <v>96395.78</v>
          </cell>
          <cell r="N138">
            <v>756</v>
          </cell>
          <cell r="O138">
            <v>0.01</v>
          </cell>
          <cell r="P138">
            <v>0.01</v>
          </cell>
          <cell r="Q138">
            <v>1</v>
          </cell>
          <cell r="R138">
            <v>7.5600000000000005</v>
          </cell>
          <cell r="S138"/>
          <cell r="T138">
            <v>49608.72</v>
          </cell>
          <cell r="U138">
            <v>22.25</v>
          </cell>
          <cell r="V138">
            <v>146004.5</v>
          </cell>
        </row>
        <row r="139">
          <cell r="A139" t="str">
            <v>Electroforesis de proteinas semiautomatizado y automatizado</v>
          </cell>
          <cell r="B139">
            <v>906812</v>
          </cell>
          <cell r="C139" t="str">
            <v>Prevencion secundaria</v>
          </cell>
          <cell r="D139" t="str">
            <v>Laboratorios</v>
          </cell>
          <cell r="E139">
            <v>12238</v>
          </cell>
          <cell r="F139"/>
          <cell r="G139">
            <v>1469</v>
          </cell>
          <cell r="H139">
            <v>0.05</v>
          </cell>
          <cell r="I139">
            <v>0.05</v>
          </cell>
          <cell r="J139">
            <v>1</v>
          </cell>
          <cell r="K139">
            <v>73.45</v>
          </cell>
          <cell r="L139"/>
          <cell r="M139">
            <v>898881.1</v>
          </cell>
          <cell r="N139">
            <v>756</v>
          </cell>
          <cell r="O139">
            <v>0.05</v>
          </cell>
          <cell r="P139">
            <v>0.05</v>
          </cell>
          <cell r="Q139">
            <v>1</v>
          </cell>
          <cell r="R139">
            <v>37.800000000000004</v>
          </cell>
          <cell r="S139"/>
          <cell r="T139">
            <v>462596.4</v>
          </cell>
          <cell r="U139">
            <v>111.25</v>
          </cell>
          <cell r="V139">
            <v>1361477.5</v>
          </cell>
        </row>
        <row r="140">
          <cell r="A140" t="str">
            <v>Anticuerpos nucleares extractables totales [ena] ss-a [ro] ss-b [la] rnp y sm semiautomatizado o automatizado</v>
          </cell>
          <cell r="B140">
            <v>906406</v>
          </cell>
          <cell r="C140" t="str">
            <v>Prevencion secundaria</v>
          </cell>
          <cell r="D140" t="str">
            <v>Laboratorios</v>
          </cell>
          <cell r="E140">
            <v>43093</v>
          </cell>
          <cell r="F140"/>
          <cell r="G140">
            <v>1469</v>
          </cell>
          <cell r="H140">
            <v>0.15</v>
          </cell>
          <cell r="I140">
            <v>0.15</v>
          </cell>
          <cell r="J140">
            <v>1</v>
          </cell>
          <cell r="K140">
            <v>220.35</v>
          </cell>
          <cell r="L140"/>
          <cell r="M140">
            <v>9495542.5499999989</v>
          </cell>
          <cell r="N140">
            <v>756</v>
          </cell>
          <cell r="O140">
            <v>0.15</v>
          </cell>
          <cell r="P140">
            <v>0.15</v>
          </cell>
          <cell r="Q140">
            <v>1</v>
          </cell>
          <cell r="R140">
            <v>113.39999999999999</v>
          </cell>
          <cell r="S140"/>
          <cell r="T140">
            <v>4886746.1999999993</v>
          </cell>
          <cell r="U140">
            <v>333.75</v>
          </cell>
          <cell r="V140">
            <v>14382288.749999998</v>
          </cell>
        </row>
        <row r="141">
          <cell r="A141" t="str">
            <v>Hierro total</v>
          </cell>
          <cell r="B141">
            <v>903846</v>
          </cell>
          <cell r="C141" t="str">
            <v>Prevencion secundaria</v>
          </cell>
          <cell r="D141" t="str">
            <v>Laboratorios</v>
          </cell>
          <cell r="E141">
            <v>8261</v>
          </cell>
          <cell r="F141"/>
          <cell r="G141">
            <v>1469</v>
          </cell>
          <cell r="H141">
            <v>0.01</v>
          </cell>
          <cell r="I141">
            <v>0.01</v>
          </cell>
          <cell r="J141">
            <v>1</v>
          </cell>
          <cell r="K141">
            <v>14.69</v>
          </cell>
          <cell r="L141"/>
          <cell r="M141">
            <v>121354.09</v>
          </cell>
          <cell r="N141">
            <v>756</v>
          </cell>
          <cell r="O141">
            <v>0.01</v>
          </cell>
          <cell r="P141">
            <v>0.01</v>
          </cell>
          <cell r="Q141">
            <v>1</v>
          </cell>
          <cell r="R141">
            <v>7.5600000000000005</v>
          </cell>
          <cell r="S141"/>
          <cell r="T141">
            <v>62453.16</v>
          </cell>
          <cell r="U141">
            <v>22.25</v>
          </cell>
          <cell r="V141">
            <v>183807.25</v>
          </cell>
        </row>
        <row r="142">
          <cell r="A142" t="str">
            <v>Anticuerpos antinucleares semiautomatizado</v>
          </cell>
          <cell r="B142">
            <v>906442</v>
          </cell>
          <cell r="C142" t="str">
            <v>Prevencion secundaria</v>
          </cell>
          <cell r="D142" t="str">
            <v>Laboratorios</v>
          </cell>
          <cell r="E142">
            <v>9164</v>
          </cell>
          <cell r="F142"/>
          <cell r="G142">
            <v>1469</v>
          </cell>
          <cell r="H142">
            <v>0.02</v>
          </cell>
          <cell r="I142">
            <v>0.02</v>
          </cell>
          <cell r="J142">
            <v>1</v>
          </cell>
          <cell r="K142">
            <v>29.38</v>
          </cell>
          <cell r="L142"/>
          <cell r="M142">
            <v>269238.32</v>
          </cell>
          <cell r="N142">
            <v>756</v>
          </cell>
          <cell r="O142">
            <v>0.02</v>
          </cell>
          <cell r="P142">
            <v>0.02</v>
          </cell>
          <cell r="Q142">
            <v>1</v>
          </cell>
          <cell r="R142">
            <v>15.120000000000001</v>
          </cell>
          <cell r="S142"/>
          <cell r="T142">
            <v>138559.68000000002</v>
          </cell>
          <cell r="U142">
            <v>44.5</v>
          </cell>
          <cell r="V142">
            <v>407798</v>
          </cell>
        </row>
        <row r="143">
          <cell r="A143" t="str">
            <v>Complemento serico c4 semiautomatizado</v>
          </cell>
          <cell r="B143">
            <v>906907</v>
          </cell>
          <cell r="C143" t="str">
            <v>Prevencion secundaria</v>
          </cell>
          <cell r="D143" t="str">
            <v>Laboratorios</v>
          </cell>
          <cell r="E143">
            <v>12815</v>
          </cell>
          <cell r="F143"/>
          <cell r="G143">
            <v>1469</v>
          </cell>
          <cell r="H143">
            <v>0.03</v>
          </cell>
          <cell r="I143">
            <v>0.03</v>
          </cell>
          <cell r="J143">
            <v>1</v>
          </cell>
          <cell r="K143">
            <v>44.07</v>
          </cell>
          <cell r="L143"/>
          <cell r="M143">
            <v>564757.05000000005</v>
          </cell>
          <cell r="N143">
            <v>756</v>
          </cell>
          <cell r="O143">
            <v>4.9907578558225509E-2</v>
          </cell>
          <cell r="P143">
            <v>4.9907578558225509E-2</v>
          </cell>
          <cell r="Q143">
            <v>1</v>
          </cell>
          <cell r="R143">
            <v>37.730129390018483</v>
          </cell>
          <cell r="S143"/>
          <cell r="T143">
            <v>483511.60813308688</v>
          </cell>
          <cell r="U143">
            <v>81.800129390018483</v>
          </cell>
          <cell r="V143">
            <v>1048268.658133087</v>
          </cell>
        </row>
        <row r="144">
          <cell r="A144" t="str">
            <v>Adn cadena sencilla anticuerpos semiautomatizado o automatizado</v>
          </cell>
          <cell r="B144">
            <v>906404</v>
          </cell>
          <cell r="C144" t="str">
            <v>Prevencion secundaria</v>
          </cell>
          <cell r="D144" t="str">
            <v>Laboratorios</v>
          </cell>
          <cell r="E144">
            <v>492887.32500000001</v>
          </cell>
          <cell r="F144"/>
          <cell r="G144">
            <v>1469</v>
          </cell>
          <cell r="H144">
            <v>5.0000000000000001E-3</v>
          </cell>
          <cell r="I144">
            <v>5.0000000000000001E-3</v>
          </cell>
          <cell r="J144">
            <v>1</v>
          </cell>
          <cell r="K144">
            <v>7.3449999999999998</v>
          </cell>
          <cell r="L144"/>
          <cell r="M144">
            <v>3620257.402125</v>
          </cell>
          <cell r="N144">
            <v>756</v>
          </cell>
          <cell r="O144">
            <v>5.0000000000000001E-3</v>
          </cell>
          <cell r="P144">
            <v>5.0000000000000001E-3</v>
          </cell>
          <cell r="Q144">
            <v>1</v>
          </cell>
          <cell r="R144">
            <v>3.7800000000000002</v>
          </cell>
          <cell r="S144"/>
          <cell r="T144">
            <v>1863114.0885000001</v>
          </cell>
          <cell r="U144">
            <v>11.125</v>
          </cell>
          <cell r="V144">
            <v>5483371.4906249996</v>
          </cell>
        </row>
        <row r="145">
          <cell r="A145" t="str">
            <v>Complemento serico c3 semiautomatizado</v>
          </cell>
          <cell r="B145">
            <v>906905</v>
          </cell>
          <cell r="C145" t="str">
            <v>Prevencion secundaria</v>
          </cell>
          <cell r="D145" t="str">
            <v>Laboratorios</v>
          </cell>
          <cell r="E145">
            <v>12815</v>
          </cell>
          <cell r="F145"/>
          <cell r="G145">
            <v>1469</v>
          </cell>
          <cell r="H145">
            <v>0.03</v>
          </cell>
          <cell r="I145">
            <v>0.03</v>
          </cell>
          <cell r="J145">
            <v>1</v>
          </cell>
          <cell r="K145">
            <v>44.07</v>
          </cell>
          <cell r="L145"/>
          <cell r="M145">
            <v>564757.05000000005</v>
          </cell>
          <cell r="N145">
            <v>756</v>
          </cell>
          <cell r="O145">
            <v>4.9907578558225509E-2</v>
          </cell>
          <cell r="P145">
            <v>4.9907578558225509E-2</v>
          </cell>
          <cell r="Q145">
            <v>1</v>
          </cell>
          <cell r="R145">
            <v>37.730129390018483</v>
          </cell>
          <cell r="S145"/>
          <cell r="T145">
            <v>483511.60813308688</v>
          </cell>
          <cell r="U145">
            <v>81.800129390018483</v>
          </cell>
          <cell r="V145">
            <v>1048268.658133087</v>
          </cell>
        </row>
        <row r="146">
          <cell r="A146" t="str">
            <v>Glucosa en suero u otro fluido diferente a orina</v>
          </cell>
          <cell r="B146">
            <v>903841</v>
          </cell>
          <cell r="C146" t="str">
            <v>Prevencion secundaria</v>
          </cell>
          <cell r="D146" t="str">
            <v>Laboratorios</v>
          </cell>
          <cell r="E146">
            <v>1485</v>
          </cell>
          <cell r="F146"/>
          <cell r="G146">
            <v>1469</v>
          </cell>
          <cell r="H146">
            <v>0.2</v>
          </cell>
          <cell r="I146">
            <v>0.2</v>
          </cell>
          <cell r="J146">
            <v>1</v>
          </cell>
          <cell r="K146">
            <v>293.8</v>
          </cell>
          <cell r="L146"/>
          <cell r="M146">
            <v>436293</v>
          </cell>
          <cell r="N146">
            <v>756</v>
          </cell>
          <cell r="O146">
            <v>0.4</v>
          </cell>
          <cell r="P146">
            <v>0.4</v>
          </cell>
          <cell r="Q146">
            <v>1</v>
          </cell>
          <cell r="R146">
            <v>302.40000000000003</v>
          </cell>
          <cell r="S146"/>
          <cell r="T146">
            <v>449064.00000000006</v>
          </cell>
          <cell r="U146">
            <v>596.20000000000005</v>
          </cell>
          <cell r="V146">
            <v>885357</v>
          </cell>
        </row>
        <row r="147">
          <cell r="A147" t="str">
            <v>Acido folico [folatos] en suero</v>
          </cell>
          <cell r="B147">
            <v>903105</v>
          </cell>
          <cell r="C147" t="str">
            <v>Prevencion secundaria</v>
          </cell>
          <cell r="D147" t="str">
            <v>Laboratorios</v>
          </cell>
          <cell r="E147">
            <v>11124</v>
          </cell>
          <cell r="F147"/>
          <cell r="G147">
            <v>1469</v>
          </cell>
          <cell r="H147">
            <v>0.01</v>
          </cell>
          <cell r="I147">
            <v>0.01</v>
          </cell>
          <cell r="J147">
            <v>1</v>
          </cell>
          <cell r="K147">
            <v>14.69</v>
          </cell>
          <cell r="L147"/>
          <cell r="M147">
            <v>163411.56</v>
          </cell>
          <cell r="N147">
            <v>756</v>
          </cell>
          <cell r="O147">
            <v>0.01</v>
          </cell>
          <cell r="P147">
            <v>0.01</v>
          </cell>
          <cell r="Q147">
            <v>1</v>
          </cell>
          <cell r="R147">
            <v>7.5600000000000005</v>
          </cell>
          <cell r="S147"/>
          <cell r="T147">
            <v>84097.44</v>
          </cell>
          <cell r="U147">
            <v>22.25</v>
          </cell>
          <cell r="V147">
            <v>247509</v>
          </cell>
        </row>
        <row r="148">
          <cell r="A148" t="str">
            <v>Espirometria o curva de flujo volumen pre y post broncodilatadores</v>
          </cell>
          <cell r="B148">
            <v>893805</v>
          </cell>
          <cell r="C148" t="str">
            <v>Prevencion secundaria</v>
          </cell>
          <cell r="D148" t="str">
            <v>Laboratorios</v>
          </cell>
          <cell r="E148">
            <v>31075</v>
          </cell>
          <cell r="F148"/>
          <cell r="G148">
            <v>1469</v>
          </cell>
          <cell r="H148">
            <v>0.03</v>
          </cell>
          <cell r="I148">
            <v>0.03</v>
          </cell>
          <cell r="J148">
            <v>1</v>
          </cell>
          <cell r="K148">
            <v>44.07</v>
          </cell>
          <cell r="L148"/>
          <cell r="M148">
            <v>1369475.25</v>
          </cell>
          <cell r="N148">
            <v>756</v>
          </cell>
          <cell r="O148">
            <v>0.05</v>
          </cell>
          <cell r="P148">
            <v>0.05</v>
          </cell>
          <cell r="Q148">
            <v>1</v>
          </cell>
          <cell r="R148">
            <v>37.800000000000004</v>
          </cell>
          <cell r="S148"/>
          <cell r="T148">
            <v>1174635.0000000002</v>
          </cell>
          <cell r="U148">
            <v>81.87</v>
          </cell>
          <cell r="V148">
            <v>2544110.25</v>
          </cell>
        </row>
        <row r="149">
          <cell r="A149" t="str">
            <v>Saturacion de transferrina</v>
          </cell>
          <cell r="B149">
            <v>903044</v>
          </cell>
          <cell r="C149" t="str">
            <v>Prevencion secundaria</v>
          </cell>
          <cell r="D149" t="str">
            <v>Laboratorios</v>
          </cell>
          <cell r="E149">
            <v>14261</v>
          </cell>
          <cell r="F149"/>
          <cell r="G149">
            <v>1469</v>
          </cell>
          <cell r="H149">
            <v>0.01</v>
          </cell>
          <cell r="I149">
            <v>0.01</v>
          </cell>
          <cell r="J149">
            <v>1</v>
          </cell>
          <cell r="K149">
            <v>14.69</v>
          </cell>
          <cell r="L149"/>
          <cell r="M149">
            <v>209494.09</v>
          </cell>
          <cell r="N149">
            <v>756</v>
          </cell>
          <cell r="O149">
            <v>0.01</v>
          </cell>
          <cell r="P149">
            <v>0.01</v>
          </cell>
          <cell r="Q149">
            <v>1</v>
          </cell>
          <cell r="R149">
            <v>7.5600000000000005</v>
          </cell>
          <cell r="S149"/>
          <cell r="T149">
            <v>107813.16</v>
          </cell>
          <cell r="U149">
            <v>22.25</v>
          </cell>
          <cell r="V149">
            <v>317307.25</v>
          </cell>
        </row>
        <row r="150">
          <cell r="A150" t="str">
            <v>Gamma glutamil transferasa</v>
          </cell>
          <cell r="B150">
            <v>903838</v>
          </cell>
          <cell r="C150" t="str">
            <v>Prevencion secundaria</v>
          </cell>
          <cell r="D150" t="str">
            <v>Laboratorios</v>
          </cell>
          <cell r="E150">
            <v>4683</v>
          </cell>
          <cell r="F150"/>
          <cell r="G150">
            <v>1469</v>
          </cell>
          <cell r="H150">
            <v>0.03</v>
          </cell>
          <cell r="I150">
            <v>0.03</v>
          </cell>
          <cell r="J150">
            <v>1</v>
          </cell>
          <cell r="K150">
            <v>44.07</v>
          </cell>
          <cell r="L150"/>
          <cell r="M150">
            <v>206379.81</v>
          </cell>
          <cell r="N150">
            <v>756</v>
          </cell>
          <cell r="O150">
            <v>2.9574861367837338E-2</v>
          </cell>
          <cell r="P150">
            <v>2.9574861367837338E-2</v>
          </cell>
          <cell r="Q150">
            <v>1</v>
          </cell>
          <cell r="R150">
            <v>22.358595194085026</v>
          </cell>
          <cell r="S150"/>
          <cell r="T150">
            <v>104705.30129390018</v>
          </cell>
          <cell r="U150">
            <v>66.428595194085034</v>
          </cell>
          <cell r="V150">
            <v>311085.11129390018</v>
          </cell>
        </row>
        <row r="151">
          <cell r="A151" t="str">
            <v>Hemoglobina glicosilada manual o semiautomatizada</v>
          </cell>
          <cell r="B151">
            <v>903427</v>
          </cell>
          <cell r="C151" t="str">
            <v>Prevencion secundaria</v>
          </cell>
          <cell r="D151" t="str">
            <v>Laboratorios</v>
          </cell>
          <cell r="E151">
            <v>7162</v>
          </cell>
          <cell r="F151"/>
          <cell r="G151">
            <v>1469</v>
          </cell>
          <cell r="H151">
            <v>0.03</v>
          </cell>
          <cell r="I151">
            <v>0.03</v>
          </cell>
          <cell r="J151">
            <v>1</v>
          </cell>
          <cell r="K151">
            <v>44.07</v>
          </cell>
          <cell r="L151"/>
          <cell r="M151">
            <v>315629.34000000003</v>
          </cell>
          <cell r="N151">
            <v>756</v>
          </cell>
          <cell r="O151">
            <v>9.9815157116451017E-2</v>
          </cell>
          <cell r="P151">
            <v>9.9815157116451017E-2</v>
          </cell>
          <cell r="Q151">
            <v>1</v>
          </cell>
          <cell r="R151">
            <v>75.460258780036966</v>
          </cell>
          <cell r="S151"/>
          <cell r="T151">
            <v>540446.3733826247</v>
          </cell>
          <cell r="U151">
            <v>119.53025878003697</v>
          </cell>
          <cell r="V151">
            <v>856075.71338262479</v>
          </cell>
        </row>
        <row r="152">
          <cell r="A152" t="str">
            <v>Proteinas en orina de 24 horas</v>
          </cell>
          <cell r="B152">
            <v>903862</v>
          </cell>
          <cell r="C152" t="str">
            <v>Prevencion secundaria</v>
          </cell>
          <cell r="D152" t="str">
            <v>Laboratorios</v>
          </cell>
          <cell r="E152">
            <v>4893</v>
          </cell>
          <cell r="F152"/>
          <cell r="G152">
            <v>1469</v>
          </cell>
          <cell r="H152">
            <v>0.03</v>
          </cell>
          <cell r="I152">
            <v>0.03</v>
          </cell>
          <cell r="J152">
            <v>1</v>
          </cell>
          <cell r="K152">
            <v>44.07</v>
          </cell>
          <cell r="L152"/>
          <cell r="M152">
            <v>215634.51</v>
          </cell>
          <cell r="N152">
            <v>756</v>
          </cell>
          <cell r="O152">
            <v>2.0332717190388171E-2</v>
          </cell>
          <cell r="P152">
            <v>2.0332717190388171E-2</v>
          </cell>
          <cell r="Q152">
            <v>1</v>
          </cell>
          <cell r="R152">
            <v>15.371534195933457</v>
          </cell>
          <cell r="S152"/>
          <cell r="T152">
            <v>75212.916820702405</v>
          </cell>
          <cell r="U152">
            <v>59.441534195933457</v>
          </cell>
          <cell r="V152">
            <v>290847.42682070239</v>
          </cell>
        </row>
        <row r="153">
          <cell r="A153" t="str">
            <v>Creatin quinasa total [ck-cpk]</v>
          </cell>
          <cell r="B153">
            <v>903821</v>
          </cell>
          <cell r="C153" t="str">
            <v>Prevencion secundaria</v>
          </cell>
          <cell r="D153" t="str">
            <v>Laboratorios</v>
          </cell>
          <cell r="E153">
            <v>3578</v>
          </cell>
          <cell r="F153"/>
          <cell r="G153">
            <v>1469</v>
          </cell>
          <cell r="H153">
            <v>5.0000000000000001E-3</v>
          </cell>
          <cell r="I153">
            <v>5.0000000000000001E-3</v>
          </cell>
          <cell r="J153">
            <v>1</v>
          </cell>
          <cell r="K153">
            <v>7.3449999999999998</v>
          </cell>
          <cell r="L153"/>
          <cell r="M153">
            <v>26280.41</v>
          </cell>
          <cell r="N153">
            <v>756</v>
          </cell>
          <cell r="O153">
            <v>5.0000000000000001E-3</v>
          </cell>
          <cell r="P153">
            <v>5.0000000000000001E-3</v>
          </cell>
          <cell r="Q153">
            <v>1</v>
          </cell>
          <cell r="R153">
            <v>3.7800000000000002</v>
          </cell>
          <cell r="S153"/>
          <cell r="T153">
            <v>13524.84</v>
          </cell>
          <cell r="U153">
            <v>11.125</v>
          </cell>
          <cell r="V153">
            <v>39805.25</v>
          </cell>
        </row>
        <row r="154">
          <cell r="A154" t="str">
            <v>Beta 2 glicoproteina i ig g semiautomatizado o automatizado</v>
          </cell>
          <cell r="B154">
            <v>906481</v>
          </cell>
          <cell r="C154" t="str">
            <v>Prevencion secundaria</v>
          </cell>
          <cell r="D154" t="str">
            <v>Laboratorios</v>
          </cell>
          <cell r="E154">
            <v>38222</v>
          </cell>
          <cell r="F154"/>
          <cell r="G154">
            <v>1469</v>
          </cell>
          <cell r="H154">
            <v>0.01</v>
          </cell>
          <cell r="I154">
            <v>0.01</v>
          </cell>
          <cell r="J154">
            <v>1</v>
          </cell>
          <cell r="K154">
            <v>14.69</v>
          </cell>
          <cell r="L154"/>
          <cell r="M154">
            <v>561481.17999999993</v>
          </cell>
          <cell r="N154">
            <v>756</v>
          </cell>
          <cell r="O154">
            <v>0.01</v>
          </cell>
          <cell r="P154">
            <v>0.01</v>
          </cell>
          <cell r="Q154">
            <v>1</v>
          </cell>
          <cell r="R154">
            <v>7.5600000000000005</v>
          </cell>
          <cell r="S154"/>
          <cell r="T154">
            <v>288958.32</v>
          </cell>
          <cell r="U154">
            <v>22.25</v>
          </cell>
          <cell r="V154">
            <v>850439.5</v>
          </cell>
        </row>
        <row r="155">
          <cell r="A155" t="str">
            <v>Cardiolipina anticuerpos ig m semiautomatizado o automatizado</v>
          </cell>
          <cell r="B155">
            <v>906409</v>
          </cell>
          <cell r="C155" t="str">
            <v>Prevencion secundaria</v>
          </cell>
          <cell r="D155" t="str">
            <v>Laboratorios</v>
          </cell>
          <cell r="E155">
            <v>15491</v>
          </cell>
          <cell r="F155"/>
          <cell r="G155">
            <v>1469</v>
          </cell>
          <cell r="H155">
            <v>0.01</v>
          </cell>
          <cell r="I155">
            <v>0.01</v>
          </cell>
          <cell r="J155">
            <v>1</v>
          </cell>
          <cell r="K155">
            <v>14.69</v>
          </cell>
          <cell r="L155"/>
          <cell r="M155">
            <v>227562.78999999998</v>
          </cell>
          <cell r="N155">
            <v>756</v>
          </cell>
          <cell r="O155">
            <v>0.01</v>
          </cell>
          <cell r="P155">
            <v>0.01</v>
          </cell>
          <cell r="Q155">
            <v>1</v>
          </cell>
          <cell r="R155">
            <v>7.5600000000000005</v>
          </cell>
          <cell r="S155"/>
          <cell r="T155">
            <v>117111.96</v>
          </cell>
          <cell r="U155">
            <v>22.25</v>
          </cell>
          <cell r="V155">
            <v>344674.75</v>
          </cell>
        </row>
        <row r="156">
          <cell r="A156" t="str">
            <v>COLESTEROL DE BAJA DENSIDAD [LDL] AUTOMATIZADO</v>
          </cell>
          <cell r="B156">
            <v>903817</v>
          </cell>
          <cell r="C156" t="str">
            <v>Prevencion secundaria</v>
          </cell>
          <cell r="D156" t="str">
            <v>Laboratorios</v>
          </cell>
          <cell r="E156">
            <v>2647</v>
          </cell>
          <cell r="F156"/>
          <cell r="G156">
            <v>1469</v>
          </cell>
          <cell r="H156">
            <v>0.02</v>
          </cell>
          <cell r="I156">
            <v>0.02</v>
          </cell>
          <cell r="J156">
            <v>1</v>
          </cell>
          <cell r="K156">
            <v>29.38</v>
          </cell>
          <cell r="L156"/>
          <cell r="M156">
            <v>77768.86</v>
          </cell>
          <cell r="N156">
            <v>756</v>
          </cell>
          <cell r="O156">
            <v>0.02</v>
          </cell>
          <cell r="P156">
            <v>0.02</v>
          </cell>
          <cell r="Q156">
            <v>1</v>
          </cell>
          <cell r="R156">
            <v>15.120000000000001</v>
          </cell>
          <cell r="S156"/>
          <cell r="T156">
            <v>40022.639999999999</v>
          </cell>
          <cell r="U156">
            <v>44.5</v>
          </cell>
          <cell r="V156">
            <v>117791.5</v>
          </cell>
        </row>
        <row r="157">
          <cell r="A157" t="str">
            <v>COLESTEROL TOTAL</v>
          </cell>
          <cell r="B157">
            <v>903818</v>
          </cell>
          <cell r="C157" t="str">
            <v>Prevencion secundaria</v>
          </cell>
          <cell r="D157" t="str">
            <v>Laboratorios</v>
          </cell>
          <cell r="E157">
            <v>2120</v>
          </cell>
          <cell r="F157"/>
          <cell r="G157">
            <v>1469</v>
          </cell>
          <cell r="H157">
            <v>0.02</v>
          </cell>
          <cell r="I157">
            <v>0.02</v>
          </cell>
          <cell r="J157">
            <v>1</v>
          </cell>
          <cell r="K157">
            <v>29.38</v>
          </cell>
          <cell r="L157"/>
          <cell r="M157">
            <v>62285.599999999999</v>
          </cell>
          <cell r="N157">
            <v>756</v>
          </cell>
          <cell r="O157">
            <v>0.02</v>
          </cell>
          <cell r="P157">
            <v>0.02</v>
          </cell>
          <cell r="Q157">
            <v>1</v>
          </cell>
          <cell r="R157">
            <v>15.120000000000001</v>
          </cell>
          <cell r="S157"/>
          <cell r="T157">
            <v>32054.400000000001</v>
          </cell>
          <cell r="U157">
            <v>44.5</v>
          </cell>
          <cell r="V157">
            <v>94340</v>
          </cell>
        </row>
        <row r="158">
          <cell r="A158" t="str">
            <v>TRIGLICERIDOS</v>
          </cell>
          <cell r="B158">
            <v>903868</v>
          </cell>
          <cell r="C158" t="str">
            <v>Prevencion secundaria</v>
          </cell>
          <cell r="D158" t="str">
            <v>Laboratorios</v>
          </cell>
          <cell r="E158">
            <v>2480</v>
          </cell>
          <cell r="F158"/>
          <cell r="G158">
            <v>1469</v>
          </cell>
          <cell r="H158">
            <v>5.0000000000000001E-3</v>
          </cell>
          <cell r="I158">
            <v>5.0000000000000001E-3</v>
          </cell>
          <cell r="J158">
            <v>1</v>
          </cell>
          <cell r="K158">
            <v>7.3449999999999998</v>
          </cell>
          <cell r="L158"/>
          <cell r="M158">
            <v>18215.599999999999</v>
          </cell>
          <cell r="N158">
            <v>756</v>
          </cell>
          <cell r="O158">
            <v>5.0000000000000001E-3</v>
          </cell>
          <cell r="P158">
            <v>5.0000000000000001E-3</v>
          </cell>
          <cell r="Q158">
            <v>1</v>
          </cell>
          <cell r="R158">
            <v>3.7800000000000002</v>
          </cell>
          <cell r="S158"/>
          <cell r="T158">
            <v>9374.4000000000015</v>
          </cell>
          <cell r="U158">
            <v>11.125</v>
          </cell>
          <cell r="V158">
            <v>27590</v>
          </cell>
        </row>
        <row r="159">
          <cell r="A159" t="str">
            <v>Colesterol total</v>
          </cell>
          <cell r="B159">
            <v>903818</v>
          </cell>
          <cell r="C159" t="str">
            <v>Prevencion secundaria</v>
          </cell>
          <cell r="D159" t="str">
            <v>Laboratorios</v>
          </cell>
          <cell r="E159">
            <v>2120</v>
          </cell>
          <cell r="F159"/>
          <cell r="G159">
            <v>1469</v>
          </cell>
          <cell r="H159">
            <v>0.1</v>
          </cell>
          <cell r="I159">
            <v>0.1</v>
          </cell>
          <cell r="J159">
            <v>1</v>
          </cell>
          <cell r="K159">
            <v>146.9</v>
          </cell>
          <cell r="L159"/>
          <cell r="M159">
            <v>311428</v>
          </cell>
          <cell r="N159">
            <v>756</v>
          </cell>
          <cell r="O159">
            <v>0.1</v>
          </cell>
          <cell r="P159">
            <v>0.1</v>
          </cell>
          <cell r="Q159">
            <v>1</v>
          </cell>
          <cell r="R159">
            <v>75.600000000000009</v>
          </cell>
          <cell r="S159"/>
          <cell r="T159">
            <v>160272.00000000003</v>
          </cell>
          <cell r="U159">
            <v>222.5</v>
          </cell>
          <cell r="V159">
            <v>471700</v>
          </cell>
        </row>
        <row r="160">
          <cell r="A160" t="str">
            <v>anticoagulante lupico</v>
          </cell>
          <cell r="B160">
            <v>902004</v>
          </cell>
          <cell r="C160" t="str">
            <v>Prevencion secundaria</v>
          </cell>
          <cell r="D160" t="str">
            <v>Laboratorios</v>
          </cell>
          <cell r="E160">
            <v>9109</v>
          </cell>
          <cell r="F160"/>
          <cell r="G160">
            <v>1469</v>
          </cell>
          <cell r="H160">
            <v>5.0000000000000001E-3</v>
          </cell>
          <cell r="I160">
            <v>5.0000000000000001E-3</v>
          </cell>
          <cell r="J160">
            <v>1</v>
          </cell>
          <cell r="K160">
            <v>7.3449999999999998</v>
          </cell>
          <cell r="L160"/>
          <cell r="M160">
            <v>66905.604999999996</v>
          </cell>
          <cell r="N160">
            <v>756</v>
          </cell>
          <cell r="O160">
            <v>5.0000000000000001E-3</v>
          </cell>
          <cell r="P160">
            <v>5.0000000000000001E-3</v>
          </cell>
          <cell r="Q160">
            <v>1</v>
          </cell>
          <cell r="R160">
            <v>3.7800000000000002</v>
          </cell>
          <cell r="S160"/>
          <cell r="T160">
            <v>34432.020000000004</v>
          </cell>
          <cell r="U160">
            <v>11.125</v>
          </cell>
          <cell r="V160">
            <v>101337.625</v>
          </cell>
        </row>
        <row r="161">
          <cell r="A161" t="str">
            <v>Prueba confirmatoria tiempo veneno de vibora de russell</v>
          </cell>
          <cell r="B161">
            <v>902005</v>
          </cell>
          <cell r="C161" t="str">
            <v>Prevencion secundaria</v>
          </cell>
          <cell r="D161" t="str">
            <v>Laboratorios</v>
          </cell>
          <cell r="E161">
            <v>31790</v>
          </cell>
          <cell r="F161"/>
          <cell r="G161">
            <v>1469</v>
          </cell>
          <cell r="H161">
            <v>5.0000000000000001E-3</v>
          </cell>
          <cell r="I161">
            <v>5.0000000000000001E-3</v>
          </cell>
          <cell r="J161">
            <v>1</v>
          </cell>
          <cell r="K161">
            <v>7.3449999999999998</v>
          </cell>
          <cell r="L161"/>
          <cell r="M161">
            <v>233497.55</v>
          </cell>
          <cell r="N161">
            <v>756</v>
          </cell>
          <cell r="O161">
            <v>5.0000000000000001E-3</v>
          </cell>
          <cell r="P161">
            <v>5.0000000000000001E-3</v>
          </cell>
          <cell r="Q161">
            <v>1</v>
          </cell>
          <cell r="R161">
            <v>3.7800000000000002</v>
          </cell>
          <cell r="S161"/>
          <cell r="T161">
            <v>120166.20000000001</v>
          </cell>
          <cell r="U161">
            <v>11.125</v>
          </cell>
          <cell r="V161">
            <v>353663.75</v>
          </cell>
        </row>
        <row r="162">
          <cell r="A162" t="str">
            <v>Sangre oculta en materia fecal (determinacion de hemoglobina humana especifica)</v>
          </cell>
          <cell r="B162">
            <v>907009</v>
          </cell>
          <cell r="C162" t="str">
            <v>Prevencion secundaria</v>
          </cell>
          <cell r="D162" t="str">
            <v>Laboratorios</v>
          </cell>
          <cell r="E162">
            <v>6334</v>
          </cell>
          <cell r="F162"/>
          <cell r="G162">
            <v>1469</v>
          </cell>
          <cell r="H162">
            <v>0.02</v>
          </cell>
          <cell r="I162">
            <v>0.02</v>
          </cell>
          <cell r="J162">
            <v>1</v>
          </cell>
          <cell r="K162">
            <v>29.38</v>
          </cell>
          <cell r="L162"/>
          <cell r="M162">
            <v>186092.91999999998</v>
          </cell>
          <cell r="N162">
            <v>756</v>
          </cell>
          <cell r="O162">
            <v>2.0332717190388171E-2</v>
          </cell>
          <cell r="P162">
            <v>2.0332717190388171E-2</v>
          </cell>
          <cell r="Q162">
            <v>1</v>
          </cell>
          <cell r="R162">
            <v>15.371534195933457</v>
          </cell>
          <cell r="S162"/>
          <cell r="T162">
            <v>97363.297597042518</v>
          </cell>
          <cell r="U162">
            <v>44.751534195933459</v>
          </cell>
          <cell r="V162">
            <v>283456.2175970425</v>
          </cell>
        </row>
        <row r="163">
          <cell r="A163" t="str">
            <v>Beta 2 glicoproteina i ig m semiautomatizado o automatizado</v>
          </cell>
          <cell r="B163">
            <v>906482</v>
          </cell>
          <cell r="C163" t="str">
            <v>Prevencion secundaria</v>
          </cell>
          <cell r="D163" t="str">
            <v>Laboratorios</v>
          </cell>
          <cell r="E163">
            <v>38222</v>
          </cell>
          <cell r="F163"/>
          <cell r="G163">
            <v>1469</v>
          </cell>
          <cell r="H163">
            <v>0.01</v>
          </cell>
          <cell r="I163">
            <v>0.01</v>
          </cell>
          <cell r="J163">
            <v>1</v>
          </cell>
          <cell r="K163">
            <v>14.69</v>
          </cell>
          <cell r="L163"/>
          <cell r="M163">
            <v>561481.17999999993</v>
          </cell>
          <cell r="N163">
            <v>756</v>
          </cell>
          <cell r="O163">
            <v>0.01</v>
          </cell>
          <cell r="P163">
            <v>0.01</v>
          </cell>
          <cell r="Q163">
            <v>1</v>
          </cell>
          <cell r="R163">
            <v>7.5600000000000005</v>
          </cell>
          <cell r="S163"/>
          <cell r="T163">
            <v>288958.32</v>
          </cell>
          <cell r="U163">
            <v>22.25</v>
          </cell>
          <cell r="V163">
            <v>850439.5</v>
          </cell>
        </row>
        <row r="164">
          <cell r="A164" t="str">
            <v>Cardiolipina anticuerpos ig g semiautomatizado o automatizado</v>
          </cell>
          <cell r="B164">
            <v>906408</v>
          </cell>
          <cell r="C164" t="str">
            <v>Prevencion secundaria</v>
          </cell>
          <cell r="D164" t="str">
            <v>Laboratorios</v>
          </cell>
          <cell r="E164">
            <v>15462</v>
          </cell>
          <cell r="F164"/>
          <cell r="G164">
            <v>1469</v>
          </cell>
          <cell r="H164">
            <v>0.01</v>
          </cell>
          <cell r="I164">
            <v>0.01</v>
          </cell>
          <cell r="J164">
            <v>1</v>
          </cell>
          <cell r="K164">
            <v>14.69</v>
          </cell>
          <cell r="L164"/>
          <cell r="M164">
            <v>227136.78</v>
          </cell>
          <cell r="N164">
            <v>756</v>
          </cell>
          <cell r="O164">
            <v>0.01</v>
          </cell>
          <cell r="P164">
            <v>0.01</v>
          </cell>
          <cell r="Q164">
            <v>1</v>
          </cell>
          <cell r="R164">
            <v>7.5600000000000005</v>
          </cell>
          <cell r="S164"/>
          <cell r="T164">
            <v>116892.72</v>
          </cell>
          <cell r="U164">
            <v>22.25</v>
          </cell>
          <cell r="V164">
            <v>344029.5</v>
          </cell>
        </row>
        <row r="165">
          <cell r="A165" t="str">
            <v>Acido urico en suero u otros fluidos</v>
          </cell>
          <cell r="B165">
            <v>903801</v>
          </cell>
          <cell r="C165" t="str">
            <v>Prevencion secundaria</v>
          </cell>
          <cell r="D165" t="str">
            <v>Laboratorios</v>
          </cell>
          <cell r="E165">
            <v>1589</v>
          </cell>
          <cell r="F165"/>
          <cell r="G165">
            <v>1469</v>
          </cell>
          <cell r="H165">
            <v>0.01</v>
          </cell>
          <cell r="I165">
            <v>0.01</v>
          </cell>
          <cell r="J165">
            <v>1</v>
          </cell>
          <cell r="K165">
            <v>14.69</v>
          </cell>
          <cell r="L165"/>
          <cell r="M165">
            <v>23342.41</v>
          </cell>
          <cell r="N165">
            <v>756</v>
          </cell>
          <cell r="O165">
            <v>0.01</v>
          </cell>
          <cell r="P165">
            <v>0.01</v>
          </cell>
          <cell r="Q165">
            <v>1</v>
          </cell>
          <cell r="R165">
            <v>7.5600000000000005</v>
          </cell>
          <cell r="S165"/>
          <cell r="T165">
            <v>12012.84</v>
          </cell>
          <cell r="U165">
            <v>22.25</v>
          </cell>
          <cell r="V165">
            <v>35355.25</v>
          </cell>
        </row>
        <row r="166">
          <cell r="A166" t="str">
            <v>Hepatitis b carga viral</v>
          </cell>
          <cell r="B166">
            <v>908806</v>
          </cell>
          <cell r="C166" t="str">
            <v>Prevencion secundaria</v>
          </cell>
          <cell r="D166" t="str">
            <v>Laboratorios</v>
          </cell>
          <cell r="E166">
            <v>258195</v>
          </cell>
          <cell r="F166"/>
          <cell r="G166">
            <v>1469</v>
          </cell>
          <cell r="H166">
            <v>0.02</v>
          </cell>
          <cell r="I166">
            <v>0.02</v>
          </cell>
          <cell r="J166">
            <v>1</v>
          </cell>
          <cell r="K166">
            <v>29.38</v>
          </cell>
          <cell r="L166"/>
          <cell r="M166">
            <v>7585769.0999999996</v>
          </cell>
          <cell r="N166">
            <v>756</v>
          </cell>
          <cell r="O166">
            <v>2.0332717190388171E-2</v>
          </cell>
          <cell r="P166">
            <v>2.0332717190388171E-2</v>
          </cell>
          <cell r="Q166">
            <v>1</v>
          </cell>
          <cell r="R166">
            <v>15.371534195933457</v>
          </cell>
          <cell r="S166"/>
          <cell r="T166">
            <v>3968853.271719039</v>
          </cell>
          <cell r="U166">
            <v>44.751534195933459</v>
          </cell>
          <cell r="V166">
            <v>11554622.371719038</v>
          </cell>
        </row>
        <row r="167">
          <cell r="A167" t="str">
            <v>Urocultivo (antibiograma de disco)</v>
          </cell>
          <cell r="B167">
            <v>901235</v>
          </cell>
          <cell r="C167" t="str">
            <v>Prevencion secundaria</v>
          </cell>
          <cell r="D167" t="str">
            <v>Laboratorios</v>
          </cell>
          <cell r="E167">
            <v>13867</v>
          </cell>
          <cell r="F167"/>
          <cell r="G167">
            <v>1469</v>
          </cell>
          <cell r="H167">
            <v>0.01</v>
          </cell>
          <cell r="I167">
            <v>0.01</v>
          </cell>
          <cell r="J167">
            <v>1</v>
          </cell>
          <cell r="K167">
            <v>14.69</v>
          </cell>
          <cell r="L167"/>
          <cell r="M167">
            <v>203706.22999999998</v>
          </cell>
          <cell r="N167">
            <v>756</v>
          </cell>
          <cell r="O167">
            <v>0.01</v>
          </cell>
          <cell r="P167">
            <v>0.01</v>
          </cell>
          <cell r="Q167">
            <v>1</v>
          </cell>
          <cell r="R167">
            <v>7.5600000000000005</v>
          </cell>
          <cell r="S167"/>
          <cell r="T167">
            <v>104834.52</v>
          </cell>
          <cell r="U167">
            <v>22.25</v>
          </cell>
          <cell r="V167">
            <v>308540.75</v>
          </cell>
        </row>
        <row r="168">
          <cell r="A168" t="str">
            <v>MYCOBACTERIUM TUBERCULOSIS CULTIVO</v>
          </cell>
          <cell r="B168">
            <v>901230</v>
          </cell>
          <cell r="C168" t="str">
            <v>Prevencion secundaria</v>
          </cell>
          <cell r="D168" t="str">
            <v>Laboratorios</v>
          </cell>
          <cell r="E168">
            <v>28068</v>
          </cell>
          <cell r="F168"/>
          <cell r="G168">
            <v>1469</v>
          </cell>
          <cell r="H168">
            <v>5.0000000000000001E-3</v>
          </cell>
          <cell r="I168">
            <v>5.0000000000000001E-3</v>
          </cell>
          <cell r="J168">
            <v>1</v>
          </cell>
          <cell r="K168">
            <v>7.3449999999999998</v>
          </cell>
          <cell r="L168"/>
          <cell r="M168">
            <v>206159.46</v>
          </cell>
          <cell r="N168">
            <v>756</v>
          </cell>
          <cell r="O168">
            <v>5.0000000000000001E-3</v>
          </cell>
          <cell r="P168">
            <v>5.0000000000000001E-3</v>
          </cell>
          <cell r="Q168">
            <v>1</v>
          </cell>
          <cell r="R168">
            <v>3.7800000000000002</v>
          </cell>
          <cell r="S168"/>
          <cell r="T168">
            <v>106097.04000000001</v>
          </cell>
          <cell r="U168">
            <v>11.125</v>
          </cell>
          <cell r="V168">
            <v>312256.5</v>
          </cell>
        </row>
        <row r="169">
          <cell r="A169" t="str">
            <v>Transferrina semiautomatizada</v>
          </cell>
          <cell r="B169">
            <v>903045</v>
          </cell>
          <cell r="C169" t="str">
            <v>Prevencion secundaria</v>
          </cell>
          <cell r="D169" t="str">
            <v>Laboratorios</v>
          </cell>
          <cell r="E169">
            <v>14214</v>
          </cell>
          <cell r="F169"/>
          <cell r="G169">
            <v>1469</v>
          </cell>
          <cell r="H169">
            <v>5.0000000000000001E-3</v>
          </cell>
          <cell r="I169">
            <v>5.0000000000000001E-3</v>
          </cell>
          <cell r="J169">
            <v>1</v>
          </cell>
          <cell r="K169">
            <v>7.3449999999999998</v>
          </cell>
          <cell r="L169"/>
          <cell r="M169">
            <v>104401.83</v>
          </cell>
          <cell r="N169">
            <v>756</v>
          </cell>
          <cell r="O169">
            <v>5.0000000000000001E-3</v>
          </cell>
          <cell r="P169">
            <v>5.0000000000000001E-3</v>
          </cell>
          <cell r="Q169">
            <v>1</v>
          </cell>
          <cell r="R169">
            <v>3.7800000000000002</v>
          </cell>
          <cell r="S169"/>
          <cell r="T169">
            <v>53728.920000000006</v>
          </cell>
          <cell r="U169">
            <v>11.125</v>
          </cell>
          <cell r="V169">
            <v>158130.75</v>
          </cell>
        </row>
        <row r="170">
          <cell r="A170" t="str">
            <v>Extendido de sangre periferica estudio de morfologia</v>
          </cell>
          <cell r="B170">
            <v>902206</v>
          </cell>
          <cell r="C170" t="str">
            <v>Prevencion secundaria</v>
          </cell>
          <cell r="D170" t="str">
            <v>Laboratorios</v>
          </cell>
          <cell r="E170">
            <v>2662</v>
          </cell>
          <cell r="F170"/>
          <cell r="G170">
            <v>1469</v>
          </cell>
          <cell r="H170">
            <v>0.01</v>
          </cell>
          <cell r="I170">
            <v>0.01</v>
          </cell>
          <cell r="J170">
            <v>1</v>
          </cell>
          <cell r="K170">
            <v>14.69</v>
          </cell>
          <cell r="L170"/>
          <cell r="M170">
            <v>39104.78</v>
          </cell>
          <cell r="N170">
            <v>756</v>
          </cell>
          <cell r="O170">
            <v>0.01</v>
          </cell>
          <cell r="P170">
            <v>0.01</v>
          </cell>
          <cell r="Q170">
            <v>1</v>
          </cell>
          <cell r="R170">
            <v>7.5600000000000005</v>
          </cell>
          <cell r="S170"/>
          <cell r="T170">
            <v>20124.72</v>
          </cell>
          <cell r="U170">
            <v>22.25</v>
          </cell>
          <cell r="V170">
            <v>59229.5</v>
          </cell>
        </row>
        <row r="171">
          <cell r="A171" t="str">
            <v>Ionograma [cloro sodio potasio y bicarbonato o calcio]</v>
          </cell>
          <cell r="B171">
            <v>903605</v>
          </cell>
          <cell r="C171" t="str">
            <v>Prevencion secundaria</v>
          </cell>
          <cell r="D171" t="str">
            <v>Laboratorios</v>
          </cell>
          <cell r="E171">
            <v>10440</v>
          </cell>
          <cell r="F171"/>
          <cell r="G171">
            <v>1469</v>
          </cell>
          <cell r="H171">
            <v>0.01</v>
          </cell>
          <cell r="I171">
            <v>0.01</v>
          </cell>
          <cell r="J171">
            <v>1</v>
          </cell>
          <cell r="K171">
            <v>14.69</v>
          </cell>
          <cell r="L171"/>
          <cell r="M171">
            <v>153363.6</v>
          </cell>
          <cell r="N171">
            <v>756</v>
          </cell>
          <cell r="O171">
            <v>0.01</v>
          </cell>
          <cell r="P171">
            <v>0.01</v>
          </cell>
          <cell r="Q171">
            <v>1</v>
          </cell>
          <cell r="R171">
            <v>7.5600000000000005</v>
          </cell>
          <cell r="S171"/>
          <cell r="T171">
            <v>78926.400000000009</v>
          </cell>
          <cell r="U171">
            <v>22.25</v>
          </cell>
          <cell r="V171">
            <v>232290</v>
          </cell>
        </row>
        <row r="172">
          <cell r="A172" t="str">
            <v>coproscopico</v>
          </cell>
          <cell r="B172">
            <v>907004</v>
          </cell>
          <cell r="C172" t="str">
            <v>Prevencion secundaria</v>
          </cell>
          <cell r="D172" t="str">
            <v>Laboratorios</v>
          </cell>
          <cell r="E172">
            <v>4009</v>
          </cell>
          <cell r="F172"/>
          <cell r="G172">
            <v>1469</v>
          </cell>
          <cell r="H172">
            <v>5.0000000000000001E-3</v>
          </cell>
          <cell r="I172">
            <v>5.0000000000000001E-3</v>
          </cell>
          <cell r="J172">
            <v>1</v>
          </cell>
          <cell r="K172">
            <v>7.3449999999999998</v>
          </cell>
          <cell r="L172"/>
          <cell r="M172">
            <v>29446.105</v>
          </cell>
          <cell r="N172">
            <v>756</v>
          </cell>
          <cell r="O172">
            <v>5.0000000000000001E-3</v>
          </cell>
          <cell r="P172">
            <v>5.0000000000000001E-3</v>
          </cell>
          <cell r="Q172">
            <v>1</v>
          </cell>
          <cell r="R172">
            <v>3.7800000000000002</v>
          </cell>
          <cell r="S172"/>
          <cell r="T172">
            <v>15154.02</v>
          </cell>
          <cell r="U172">
            <v>11.125</v>
          </cell>
          <cell r="V172">
            <v>44600.125</v>
          </cell>
        </row>
        <row r="173">
          <cell r="A173" t="str">
            <v>Tipificacion antigeno leucocitario humano locus b27</v>
          </cell>
          <cell r="B173">
            <v>906517</v>
          </cell>
          <cell r="C173" t="str">
            <v>Prevencion secundaria</v>
          </cell>
          <cell r="D173" t="str">
            <v>Laboratorios</v>
          </cell>
          <cell r="E173">
            <v>128295</v>
          </cell>
          <cell r="F173"/>
          <cell r="G173">
            <v>1469</v>
          </cell>
          <cell r="H173">
            <v>5.0000000000000001E-3</v>
          </cell>
          <cell r="I173">
            <v>5.0000000000000001E-3</v>
          </cell>
          <cell r="J173">
            <v>1</v>
          </cell>
          <cell r="K173">
            <v>7.3449999999999998</v>
          </cell>
          <cell r="L173"/>
          <cell r="M173">
            <v>942326.77500000002</v>
          </cell>
          <cell r="N173">
            <v>756</v>
          </cell>
          <cell r="O173">
            <v>5.0000000000000001E-3</v>
          </cell>
          <cell r="P173">
            <v>5.0000000000000001E-3</v>
          </cell>
          <cell r="Q173">
            <v>1</v>
          </cell>
          <cell r="R173">
            <v>3.7800000000000002</v>
          </cell>
          <cell r="S173"/>
          <cell r="T173">
            <v>484955.10000000003</v>
          </cell>
          <cell r="U173">
            <v>11.125</v>
          </cell>
          <cell r="V173">
            <v>1427281.875</v>
          </cell>
        </row>
        <row r="174">
          <cell r="A174" t="str">
            <v>Coombs directo cualitativo en tubo</v>
          </cell>
          <cell r="B174">
            <v>911010</v>
          </cell>
          <cell r="C174" t="str">
            <v>Prevencion secundaria</v>
          </cell>
          <cell r="D174" t="str">
            <v>Laboratorios</v>
          </cell>
          <cell r="E174">
            <v>4878</v>
          </cell>
          <cell r="F174"/>
          <cell r="G174">
            <v>1469</v>
          </cell>
          <cell r="H174">
            <v>1.0023584905660377E-2</v>
          </cell>
          <cell r="I174">
            <v>1.0023584905660377E-2</v>
          </cell>
          <cell r="J174">
            <v>1</v>
          </cell>
          <cell r="K174">
            <v>14.724646226415093</v>
          </cell>
          <cell r="L174"/>
          <cell r="M174">
            <v>71826.824292452817</v>
          </cell>
          <cell r="N174">
            <v>756</v>
          </cell>
          <cell r="O174">
            <v>0.01</v>
          </cell>
          <cell r="P174">
            <v>0.01</v>
          </cell>
          <cell r="Q174">
            <v>1</v>
          </cell>
          <cell r="R174">
            <v>7.5600000000000005</v>
          </cell>
          <cell r="S174"/>
          <cell r="T174">
            <v>36877.68</v>
          </cell>
          <cell r="U174">
            <v>22.284646226415092</v>
          </cell>
          <cell r="V174">
            <v>108704.50429245282</v>
          </cell>
        </row>
        <row r="175">
          <cell r="A175" t="str">
            <v>Nitrogeno ureico</v>
          </cell>
          <cell r="B175">
            <v>903856</v>
          </cell>
          <cell r="C175" t="str">
            <v>Prevencion secundaria</v>
          </cell>
          <cell r="D175" t="str">
            <v>Laboratorios</v>
          </cell>
          <cell r="E175">
            <v>1760</v>
          </cell>
          <cell r="F175"/>
          <cell r="G175">
            <v>1469</v>
          </cell>
          <cell r="H175">
            <v>5.0000000000000001E-3</v>
          </cell>
          <cell r="I175">
            <v>5.0000000000000001E-3</v>
          </cell>
          <cell r="J175">
            <v>1</v>
          </cell>
          <cell r="K175">
            <v>7.3449999999999998</v>
          </cell>
          <cell r="L175"/>
          <cell r="M175">
            <v>12927.199999999999</v>
          </cell>
          <cell r="N175">
            <v>756</v>
          </cell>
          <cell r="O175">
            <v>5.0000000000000001E-3</v>
          </cell>
          <cell r="P175">
            <v>5.0000000000000001E-3</v>
          </cell>
          <cell r="Q175">
            <v>1</v>
          </cell>
          <cell r="R175">
            <v>3.7800000000000002</v>
          </cell>
          <cell r="S175"/>
          <cell r="T175">
            <v>6652.8</v>
          </cell>
          <cell r="U175">
            <v>11.125</v>
          </cell>
          <cell r="V175">
            <v>19580</v>
          </cell>
        </row>
        <row r="176">
          <cell r="A176" t="str">
            <v>Tiroxina libre</v>
          </cell>
          <cell r="B176">
            <v>904921</v>
          </cell>
          <cell r="C176" t="str">
            <v>Prevencion secundaria</v>
          </cell>
          <cell r="D176" t="str">
            <v>Laboratorios</v>
          </cell>
          <cell r="E176">
            <v>7645</v>
          </cell>
          <cell r="F176"/>
          <cell r="G176">
            <v>1469</v>
          </cell>
          <cell r="H176">
            <v>5.0000000000000001E-3</v>
          </cell>
          <cell r="I176">
            <v>5.0000000000000001E-3</v>
          </cell>
          <cell r="J176">
            <v>1</v>
          </cell>
          <cell r="K176">
            <v>7.3449999999999998</v>
          </cell>
          <cell r="L176"/>
          <cell r="M176">
            <v>56152.525000000001</v>
          </cell>
          <cell r="N176">
            <v>756</v>
          </cell>
          <cell r="O176">
            <v>5.0000000000000001E-3</v>
          </cell>
          <cell r="P176">
            <v>5.0000000000000001E-3</v>
          </cell>
          <cell r="Q176">
            <v>1</v>
          </cell>
          <cell r="R176">
            <v>3.7800000000000002</v>
          </cell>
          <cell r="S176"/>
          <cell r="T176">
            <v>28898.100000000002</v>
          </cell>
          <cell r="U176">
            <v>11.125</v>
          </cell>
          <cell r="V176">
            <v>85050.625</v>
          </cell>
        </row>
        <row r="177">
          <cell r="A177" t="str">
            <v>Recuento de reticulocitos metodo manual</v>
          </cell>
          <cell r="B177">
            <v>902223</v>
          </cell>
          <cell r="C177" t="str">
            <v>Prevencion secundaria</v>
          </cell>
          <cell r="D177" t="str">
            <v>Laboratorios</v>
          </cell>
          <cell r="E177">
            <v>2691</v>
          </cell>
          <cell r="F177"/>
          <cell r="G177">
            <v>1469</v>
          </cell>
          <cell r="H177">
            <v>5.0000000000000001E-3</v>
          </cell>
          <cell r="I177">
            <v>5.0000000000000001E-3</v>
          </cell>
          <cell r="J177">
            <v>1</v>
          </cell>
          <cell r="K177">
            <v>7.3449999999999998</v>
          </cell>
          <cell r="L177"/>
          <cell r="M177">
            <v>19765.395</v>
          </cell>
          <cell r="N177">
            <v>756</v>
          </cell>
          <cell r="O177">
            <v>5.0000000000000001E-3</v>
          </cell>
          <cell r="P177">
            <v>5.0000000000000001E-3</v>
          </cell>
          <cell r="Q177">
            <v>1</v>
          </cell>
          <cell r="R177">
            <v>3.7800000000000002</v>
          </cell>
          <cell r="S177"/>
          <cell r="T177">
            <v>10171.980000000001</v>
          </cell>
          <cell r="U177">
            <v>11.125</v>
          </cell>
          <cell r="V177">
            <v>29937.375</v>
          </cell>
        </row>
        <row r="178">
          <cell r="A178" t="str">
            <v>Capacidad de combinacion del hierro</v>
          </cell>
          <cell r="B178">
            <v>903812</v>
          </cell>
          <cell r="C178" t="str">
            <v>Prevencion secundaria</v>
          </cell>
          <cell r="D178" t="str">
            <v>Laboratorios</v>
          </cell>
          <cell r="E178">
            <v>15678</v>
          </cell>
          <cell r="F178"/>
          <cell r="G178">
            <v>1469</v>
          </cell>
          <cell r="H178">
            <v>5.0000000000000001E-3</v>
          </cell>
          <cell r="I178">
            <v>5.0000000000000001E-3</v>
          </cell>
          <cell r="J178">
            <v>1</v>
          </cell>
          <cell r="K178">
            <v>7.3449999999999998</v>
          </cell>
          <cell r="L178"/>
          <cell r="M178">
            <v>115154.90999999999</v>
          </cell>
          <cell r="N178">
            <v>756</v>
          </cell>
          <cell r="O178">
            <v>5.0000000000000001E-3</v>
          </cell>
          <cell r="P178">
            <v>5.0000000000000001E-3</v>
          </cell>
          <cell r="Q178">
            <v>1</v>
          </cell>
          <cell r="R178">
            <v>3.7800000000000002</v>
          </cell>
          <cell r="S178"/>
          <cell r="T178">
            <v>59262.840000000004</v>
          </cell>
          <cell r="U178">
            <v>11.125</v>
          </cell>
          <cell r="V178">
            <v>174417.75</v>
          </cell>
        </row>
        <row r="179">
          <cell r="A179" t="str">
            <v>Musculo liso anticuerpos automatizado</v>
          </cell>
          <cell r="B179">
            <v>906436</v>
          </cell>
          <cell r="C179" t="str">
            <v>Prevencion secundaria</v>
          </cell>
          <cell r="D179" t="str">
            <v>Laboratorios</v>
          </cell>
          <cell r="E179">
            <v>17672</v>
          </cell>
          <cell r="F179"/>
          <cell r="G179">
            <v>1469</v>
          </cell>
          <cell r="H179">
            <v>1.0023584905660377E-2</v>
          </cell>
          <cell r="I179">
            <v>1.0023584905660377E-2</v>
          </cell>
          <cell r="J179">
            <v>1</v>
          </cell>
          <cell r="K179">
            <v>14.724646226415093</v>
          </cell>
          <cell r="L179"/>
          <cell r="M179">
            <v>260213.94811320753</v>
          </cell>
          <cell r="N179">
            <v>756</v>
          </cell>
          <cell r="O179">
            <v>0.01</v>
          </cell>
          <cell r="P179">
            <v>0.01</v>
          </cell>
          <cell r="Q179">
            <v>1</v>
          </cell>
          <cell r="R179">
            <v>7.5600000000000005</v>
          </cell>
          <cell r="S179"/>
          <cell r="T179">
            <v>133600.32000000001</v>
          </cell>
          <cell r="U179">
            <v>22.284646226415092</v>
          </cell>
          <cell r="V179">
            <v>393814.26811320754</v>
          </cell>
        </row>
        <row r="180">
          <cell r="A180" t="str">
            <v>Crioglobulinas</v>
          </cell>
          <cell r="B180">
            <v>906917</v>
          </cell>
          <cell r="C180" t="str">
            <v>Prevencion secundaria</v>
          </cell>
          <cell r="D180" t="str">
            <v>Laboratorios</v>
          </cell>
          <cell r="E180">
            <v>5246</v>
          </cell>
          <cell r="F180"/>
          <cell r="G180">
            <v>1469</v>
          </cell>
          <cell r="H180">
            <v>5.0000000000000001E-3</v>
          </cell>
          <cell r="I180">
            <v>5.0000000000000001E-3</v>
          </cell>
          <cell r="J180">
            <v>1</v>
          </cell>
          <cell r="K180">
            <v>7.3449999999999998</v>
          </cell>
          <cell r="L180"/>
          <cell r="M180">
            <v>38531.869999999995</v>
          </cell>
          <cell r="N180">
            <v>756</v>
          </cell>
          <cell r="O180">
            <v>5.0000000000000001E-3</v>
          </cell>
          <cell r="P180">
            <v>5.0000000000000001E-3</v>
          </cell>
          <cell r="Q180">
            <v>1</v>
          </cell>
          <cell r="R180">
            <v>3.7800000000000002</v>
          </cell>
          <cell r="S180"/>
          <cell r="T180">
            <v>19829.88</v>
          </cell>
          <cell r="U180">
            <v>11.125</v>
          </cell>
          <cell r="V180">
            <v>58361.75</v>
          </cell>
        </row>
        <row r="181">
          <cell r="A181" t="str">
            <v>Inmunoglobulinas cadenas livianas kappa y lambda semiautomatizado o automatizado</v>
          </cell>
          <cell r="B181">
            <v>906837</v>
          </cell>
          <cell r="C181" t="str">
            <v>Prevencion secundaria</v>
          </cell>
          <cell r="D181" t="str">
            <v>Laboratorios</v>
          </cell>
          <cell r="E181">
            <v>104173</v>
          </cell>
          <cell r="F181"/>
          <cell r="G181">
            <v>1469</v>
          </cell>
          <cell r="H181">
            <v>5.0000000000000001E-3</v>
          </cell>
          <cell r="I181">
            <v>5.0000000000000001E-3</v>
          </cell>
          <cell r="J181">
            <v>1</v>
          </cell>
          <cell r="K181">
            <v>7.3449999999999998</v>
          </cell>
          <cell r="L181"/>
          <cell r="M181">
            <v>765150.68499999994</v>
          </cell>
          <cell r="N181">
            <v>756</v>
          </cell>
          <cell r="O181">
            <v>5.0000000000000001E-3</v>
          </cell>
          <cell r="P181">
            <v>5.0000000000000001E-3</v>
          </cell>
          <cell r="Q181">
            <v>1</v>
          </cell>
          <cell r="R181">
            <v>3.7800000000000002</v>
          </cell>
          <cell r="S181"/>
          <cell r="T181">
            <v>393773.94</v>
          </cell>
          <cell r="U181">
            <v>11.125</v>
          </cell>
          <cell r="V181">
            <v>1158924.625</v>
          </cell>
        </row>
        <row r="182">
          <cell r="A182" t="str">
            <v>Deshidrogenasa lactica</v>
          </cell>
          <cell r="B182">
            <v>903828</v>
          </cell>
          <cell r="C182" t="str">
            <v>Prevencion secundaria</v>
          </cell>
          <cell r="D182" t="str">
            <v>Laboratorios</v>
          </cell>
          <cell r="E182">
            <v>2759</v>
          </cell>
          <cell r="F182"/>
          <cell r="G182">
            <v>1469</v>
          </cell>
          <cell r="H182">
            <v>5.0000000000000001E-3</v>
          </cell>
          <cell r="I182">
            <v>5.0000000000000001E-3</v>
          </cell>
          <cell r="J182">
            <v>1</v>
          </cell>
          <cell r="K182">
            <v>7.3449999999999998</v>
          </cell>
          <cell r="L182"/>
          <cell r="M182">
            <v>20264.855</v>
          </cell>
          <cell r="N182">
            <v>756</v>
          </cell>
          <cell r="O182">
            <v>5.0000000000000001E-3</v>
          </cell>
          <cell r="P182">
            <v>5.0000000000000001E-3</v>
          </cell>
          <cell r="Q182">
            <v>1</v>
          </cell>
          <cell r="R182">
            <v>3.7800000000000002</v>
          </cell>
          <cell r="S182"/>
          <cell r="T182">
            <v>10429.02</v>
          </cell>
          <cell r="U182">
            <v>11.125</v>
          </cell>
          <cell r="V182">
            <v>30693.875</v>
          </cell>
        </row>
        <row r="183">
          <cell r="A183" t="str">
            <v>Estudio de coloracion inmunohistoquimica en biopsia</v>
          </cell>
          <cell r="B183">
            <v>898103</v>
          </cell>
          <cell r="C183" t="str">
            <v>Prevencion secundaria</v>
          </cell>
          <cell r="D183" t="str">
            <v>Laboratorios</v>
          </cell>
          <cell r="E183">
            <v>43514</v>
          </cell>
          <cell r="F183"/>
          <cell r="G183">
            <v>1469</v>
          </cell>
          <cell r="H183">
            <v>5.0000000000000001E-3</v>
          </cell>
          <cell r="I183">
            <v>5.0000000000000001E-3</v>
          </cell>
          <cell r="J183">
            <v>1</v>
          </cell>
          <cell r="K183">
            <v>7.3449999999999998</v>
          </cell>
          <cell r="L183"/>
          <cell r="M183">
            <v>319610.33</v>
          </cell>
          <cell r="N183">
            <v>756</v>
          </cell>
          <cell r="O183">
            <v>5.0000000000000001E-3</v>
          </cell>
          <cell r="P183">
            <v>5.0000000000000001E-3</v>
          </cell>
          <cell r="Q183">
            <v>1</v>
          </cell>
          <cell r="R183">
            <v>3.7800000000000002</v>
          </cell>
          <cell r="S183"/>
          <cell r="T183">
            <v>164482.92000000001</v>
          </cell>
          <cell r="U183">
            <v>11.125</v>
          </cell>
          <cell r="V183">
            <v>484093.25</v>
          </cell>
        </row>
        <row r="184">
          <cell r="A184" t="str">
            <v>Recuento de plaquetas manual</v>
          </cell>
          <cell r="B184">
            <v>902221</v>
          </cell>
          <cell r="C184" t="str">
            <v>Prevencion secundaria</v>
          </cell>
          <cell r="D184" t="str">
            <v>Laboratorios</v>
          </cell>
          <cell r="E184">
            <v>1402</v>
          </cell>
          <cell r="F184"/>
          <cell r="G184">
            <v>1469</v>
          </cell>
          <cell r="H184">
            <v>5.0000000000000001E-3</v>
          </cell>
          <cell r="I184">
            <v>5.0000000000000001E-3</v>
          </cell>
          <cell r="J184">
            <v>1</v>
          </cell>
          <cell r="K184">
            <v>7.3449999999999998</v>
          </cell>
          <cell r="L184"/>
          <cell r="M184">
            <v>10297.69</v>
          </cell>
          <cell r="N184">
            <v>756</v>
          </cell>
          <cell r="O184">
            <v>5.0000000000000001E-3</v>
          </cell>
          <cell r="P184">
            <v>5.0000000000000001E-3</v>
          </cell>
          <cell r="Q184">
            <v>1</v>
          </cell>
          <cell r="R184">
            <v>3.7800000000000002</v>
          </cell>
          <cell r="S184"/>
          <cell r="T184">
            <v>5299.56</v>
          </cell>
          <cell r="U184">
            <v>11.125</v>
          </cell>
          <cell r="V184">
            <v>15597.25</v>
          </cell>
        </row>
        <row r="185">
          <cell r="A185" t="str">
            <v>Mieloperoxidasa anticuerpos semiautomatizado o automatizado</v>
          </cell>
          <cell r="B185">
            <v>906485</v>
          </cell>
          <cell r="C185" t="str">
            <v>Prevencion secundaria</v>
          </cell>
          <cell r="D185" t="str">
            <v>Laboratorios</v>
          </cell>
          <cell r="E185">
            <v>62953</v>
          </cell>
          <cell r="F185"/>
          <cell r="G185">
            <v>1469</v>
          </cell>
          <cell r="H185">
            <v>5.0000000000000001E-3</v>
          </cell>
          <cell r="I185">
            <v>5.0000000000000001E-3</v>
          </cell>
          <cell r="J185">
            <v>1</v>
          </cell>
          <cell r="K185">
            <v>7.3449999999999998</v>
          </cell>
          <cell r="L185"/>
          <cell r="M185">
            <v>462389.78499999997</v>
          </cell>
          <cell r="N185">
            <v>756</v>
          </cell>
          <cell r="O185">
            <v>5.0000000000000001E-3</v>
          </cell>
          <cell r="P185">
            <v>5.0000000000000001E-3</v>
          </cell>
          <cell r="Q185">
            <v>1</v>
          </cell>
          <cell r="R185">
            <v>3.7800000000000002</v>
          </cell>
          <cell r="S185"/>
          <cell r="T185">
            <v>237962.34000000003</v>
          </cell>
          <cell r="U185">
            <v>11.125</v>
          </cell>
          <cell r="V185">
            <v>700352.125</v>
          </cell>
        </row>
        <row r="186">
          <cell r="A186" t="str">
            <v>Cardiolipina anticuerpos ig a semiautomatizado o automatizado</v>
          </cell>
          <cell r="B186">
            <v>906407</v>
          </cell>
          <cell r="C186" t="str">
            <v>Prevencion secundaria</v>
          </cell>
          <cell r="D186" t="str">
            <v>Laboratorios</v>
          </cell>
          <cell r="E186">
            <v>35051</v>
          </cell>
          <cell r="F186"/>
          <cell r="G186">
            <v>1469</v>
          </cell>
          <cell r="H186">
            <v>1.0023584905660377E-2</v>
          </cell>
          <cell r="I186">
            <v>1.0023584905660377E-2</v>
          </cell>
          <cell r="J186">
            <v>1</v>
          </cell>
          <cell r="K186">
            <v>14.724646226415093</v>
          </cell>
          <cell r="L186"/>
          <cell r="M186">
            <v>516113.57488207542</v>
          </cell>
          <cell r="N186">
            <v>756</v>
          </cell>
          <cell r="O186">
            <v>0.01</v>
          </cell>
          <cell r="P186">
            <v>0.01</v>
          </cell>
          <cell r="Q186">
            <v>1</v>
          </cell>
          <cell r="R186">
            <v>7.5600000000000005</v>
          </cell>
          <cell r="S186"/>
          <cell r="T186">
            <v>264985.56</v>
          </cell>
          <cell r="U186">
            <v>22.284646226415092</v>
          </cell>
          <cell r="V186">
            <v>781099.13488207548</v>
          </cell>
        </row>
        <row r="187">
          <cell r="A187" t="str">
            <v>DNA n ANTICUERPOS MANUAL</v>
          </cell>
          <cell r="B187">
            <v>906418</v>
          </cell>
          <cell r="C187" t="str">
            <v>Prevencion secundaria</v>
          </cell>
          <cell r="D187" t="str">
            <v>Laboratorios</v>
          </cell>
          <cell r="E187">
            <v>12760</v>
          </cell>
          <cell r="F187"/>
          <cell r="G187">
            <v>1469</v>
          </cell>
          <cell r="H187">
            <v>0.01</v>
          </cell>
          <cell r="I187">
            <v>0.01</v>
          </cell>
          <cell r="J187">
            <v>1</v>
          </cell>
          <cell r="K187">
            <v>14.69</v>
          </cell>
          <cell r="L187"/>
          <cell r="M187">
            <v>187444.4</v>
          </cell>
          <cell r="N187">
            <v>756</v>
          </cell>
          <cell r="O187">
            <v>0.01</v>
          </cell>
          <cell r="P187">
            <v>0.01</v>
          </cell>
          <cell r="Q187">
            <v>1</v>
          </cell>
          <cell r="R187">
            <v>7.5600000000000005</v>
          </cell>
          <cell r="S187"/>
          <cell r="T187">
            <v>96465.600000000006</v>
          </cell>
          <cell r="U187">
            <v>22.25</v>
          </cell>
          <cell r="V187">
            <v>283910</v>
          </cell>
        </row>
        <row r="188">
          <cell r="A188" t="str">
            <v>Citoplasma de neutrofilos anticuerpos totales [c-anca o p-anca] manual o semiautomatizado</v>
          </cell>
          <cell r="B188">
            <v>906414</v>
          </cell>
          <cell r="C188" t="str">
            <v>Prevencion secundaria</v>
          </cell>
          <cell r="D188" t="str">
            <v>Laboratorios</v>
          </cell>
          <cell r="E188">
            <v>26807</v>
          </cell>
          <cell r="F188"/>
          <cell r="G188">
            <v>1469</v>
          </cell>
          <cell r="H188">
            <v>5.0000000000000001E-3</v>
          </cell>
          <cell r="I188">
            <v>5.0000000000000001E-3</v>
          </cell>
          <cell r="J188">
            <v>1</v>
          </cell>
          <cell r="K188">
            <v>7.3449999999999998</v>
          </cell>
          <cell r="L188"/>
          <cell r="M188">
            <v>196897.41499999998</v>
          </cell>
          <cell r="N188">
            <v>756</v>
          </cell>
          <cell r="O188">
            <v>5.0000000000000001E-3</v>
          </cell>
          <cell r="P188">
            <v>5.0000000000000001E-3</v>
          </cell>
          <cell r="Q188">
            <v>1</v>
          </cell>
          <cell r="R188">
            <v>3.7800000000000002</v>
          </cell>
          <cell r="S188"/>
          <cell r="T188">
            <v>101330.46</v>
          </cell>
          <cell r="U188">
            <v>11.125</v>
          </cell>
          <cell r="V188">
            <v>298227.875</v>
          </cell>
        </row>
        <row r="189">
          <cell r="A189" t="str">
            <v>Inmunofijacion automatizada</v>
          </cell>
          <cell r="B189">
            <v>906825</v>
          </cell>
          <cell r="C189" t="str">
            <v>Prevencion secundaria</v>
          </cell>
          <cell r="D189" t="str">
            <v>Laboratorios</v>
          </cell>
          <cell r="E189">
            <v>92442</v>
          </cell>
          <cell r="F189"/>
          <cell r="G189">
            <v>1469</v>
          </cell>
          <cell r="H189">
            <v>1.0023584905660377E-2</v>
          </cell>
          <cell r="I189">
            <v>1.0023584905660377E-2</v>
          </cell>
          <cell r="J189">
            <v>1</v>
          </cell>
          <cell r="K189">
            <v>14.724646226415093</v>
          </cell>
          <cell r="L189"/>
          <cell r="M189">
            <v>1361175.7464622641</v>
          </cell>
          <cell r="N189">
            <v>756</v>
          </cell>
          <cell r="O189">
            <v>0.01</v>
          </cell>
          <cell r="P189">
            <v>0.01</v>
          </cell>
          <cell r="Q189">
            <v>1</v>
          </cell>
          <cell r="R189">
            <v>7.5600000000000005</v>
          </cell>
          <cell r="S189"/>
          <cell r="T189">
            <v>698861.52</v>
          </cell>
          <cell r="U189">
            <v>22.284646226415092</v>
          </cell>
          <cell r="V189">
            <v>2060037.2664622641</v>
          </cell>
        </row>
        <row r="190">
          <cell r="A190" t="str">
            <v>ESTUDIO DE COLORACION BASICA EN BIOPSIA</v>
          </cell>
          <cell r="B190">
            <v>898101</v>
          </cell>
          <cell r="C190" t="str">
            <v>Prevencion secundaria</v>
          </cell>
          <cell r="D190" t="str">
            <v>Laboratorios</v>
          </cell>
          <cell r="E190">
            <v>14245</v>
          </cell>
          <cell r="F190"/>
          <cell r="G190">
            <v>1469</v>
          </cell>
          <cell r="H190">
            <v>5.0000000000000001E-3</v>
          </cell>
          <cell r="I190">
            <v>5.0000000000000001E-3</v>
          </cell>
          <cell r="J190">
            <v>1</v>
          </cell>
          <cell r="K190">
            <v>7.3449999999999998</v>
          </cell>
          <cell r="L190"/>
          <cell r="M190">
            <v>104629.52499999999</v>
          </cell>
          <cell r="N190">
            <v>756</v>
          </cell>
          <cell r="O190">
            <v>5.0000000000000001E-3</v>
          </cell>
          <cell r="P190">
            <v>5.0000000000000001E-3</v>
          </cell>
          <cell r="Q190">
            <v>1</v>
          </cell>
          <cell r="R190">
            <v>3.7800000000000002</v>
          </cell>
          <cell r="S190"/>
          <cell r="T190">
            <v>53846.100000000006</v>
          </cell>
          <cell r="U190">
            <v>11.125</v>
          </cell>
          <cell r="V190">
            <v>158475.625</v>
          </cell>
        </row>
        <row r="191">
          <cell r="A191" t="str">
            <v>Estudio de coloracion de inmunofluorescencia en biopsia</v>
          </cell>
          <cell r="B191">
            <v>898104</v>
          </cell>
          <cell r="C191" t="str">
            <v>Prevencion secundaria</v>
          </cell>
          <cell r="D191" t="str">
            <v>Laboratorios</v>
          </cell>
          <cell r="E191">
            <v>351491</v>
          </cell>
          <cell r="F191"/>
          <cell r="G191">
            <v>1469</v>
          </cell>
          <cell r="H191">
            <v>0.05</v>
          </cell>
          <cell r="I191">
            <v>0.05</v>
          </cell>
          <cell r="J191">
            <v>1</v>
          </cell>
          <cell r="K191">
            <v>73.45</v>
          </cell>
          <cell r="L191"/>
          <cell r="M191">
            <v>25817013.949999999</v>
          </cell>
          <cell r="N191">
            <v>756</v>
          </cell>
          <cell r="O191">
            <v>4.9907578558225509E-2</v>
          </cell>
          <cell r="P191">
            <v>4.9907578558225509E-2</v>
          </cell>
          <cell r="Q191">
            <v>1</v>
          </cell>
          <cell r="R191">
            <v>37.730129390018483</v>
          </cell>
          <cell r="S191"/>
          <cell r="T191">
            <v>13261800.909426987</v>
          </cell>
          <cell r="U191">
            <v>111.18012939001849</v>
          </cell>
          <cell r="V191">
            <v>39078814.85942699</v>
          </cell>
        </row>
        <row r="192">
          <cell r="A192" t="str">
            <v>Fosfolipidos anticuerpos ig g semiautomatizado o automatizado</v>
          </cell>
          <cell r="B192">
            <v>906422</v>
          </cell>
          <cell r="C192" t="str">
            <v>Prevencion secundaria</v>
          </cell>
          <cell r="D192" t="str">
            <v>Laboratorios</v>
          </cell>
          <cell r="E192">
            <v>46463</v>
          </cell>
          <cell r="F192"/>
          <cell r="G192">
            <v>1469</v>
          </cell>
          <cell r="H192">
            <v>1.0023584905660377E-2</v>
          </cell>
          <cell r="I192">
            <v>1.0023584905660377E-2</v>
          </cell>
          <cell r="J192">
            <v>1</v>
          </cell>
          <cell r="K192">
            <v>14.724646226415093</v>
          </cell>
          <cell r="L192"/>
          <cell r="M192">
            <v>684151.23761792446</v>
          </cell>
          <cell r="N192">
            <v>756</v>
          </cell>
          <cell r="O192">
            <v>0.01</v>
          </cell>
          <cell r="P192">
            <v>0.01</v>
          </cell>
          <cell r="Q192">
            <v>1</v>
          </cell>
          <cell r="R192">
            <v>7.5600000000000005</v>
          </cell>
          <cell r="S192"/>
          <cell r="T192">
            <v>351260.28</v>
          </cell>
          <cell r="U192">
            <v>22.284646226415092</v>
          </cell>
          <cell r="V192">
            <v>1035411.5176179245</v>
          </cell>
        </row>
        <row r="193">
          <cell r="A193" t="str">
            <v>Inmunoglobulina d [ig d] semiautomatizado o automatizado</v>
          </cell>
          <cell r="B193">
            <v>906833</v>
          </cell>
          <cell r="C193" t="str">
            <v>Prevencion secundaria</v>
          </cell>
          <cell r="D193" t="str">
            <v>Laboratorios</v>
          </cell>
          <cell r="E193">
            <v>46149</v>
          </cell>
          <cell r="F193"/>
          <cell r="G193">
            <v>1469</v>
          </cell>
          <cell r="H193">
            <v>5.0000000000000001E-3</v>
          </cell>
          <cell r="I193">
            <v>5.0000000000000001E-3</v>
          </cell>
          <cell r="J193">
            <v>1</v>
          </cell>
          <cell r="K193">
            <v>7.3449999999999998</v>
          </cell>
          <cell r="L193"/>
          <cell r="M193">
            <v>338964.40499999997</v>
          </cell>
          <cell r="N193">
            <v>756</v>
          </cell>
          <cell r="O193">
            <v>5.0000000000000001E-3</v>
          </cell>
          <cell r="P193">
            <v>5.0000000000000001E-3</v>
          </cell>
          <cell r="Q193">
            <v>1</v>
          </cell>
          <cell r="R193">
            <v>3.7800000000000002</v>
          </cell>
          <cell r="S193"/>
          <cell r="T193">
            <v>174443.22</v>
          </cell>
          <cell r="U193">
            <v>11.125</v>
          </cell>
          <cell r="V193">
            <v>513407.625</v>
          </cell>
        </row>
        <row r="194">
          <cell r="A194" t="str">
            <v>Inmunoglobulina g [ig g] subclases 1 2 3 4 semiautomatizado o automatizado</v>
          </cell>
          <cell r="B194">
            <v>906830</v>
          </cell>
          <cell r="C194" t="str">
            <v>Prevencion secundaria</v>
          </cell>
          <cell r="D194" t="str">
            <v>Laboratorios</v>
          </cell>
          <cell r="E194">
            <v>255009</v>
          </cell>
          <cell r="F194"/>
          <cell r="G194">
            <v>1469</v>
          </cell>
          <cell r="H194">
            <v>5.0000000000000001E-3</v>
          </cell>
          <cell r="I194">
            <v>5.0000000000000001E-3</v>
          </cell>
          <cell r="J194">
            <v>1</v>
          </cell>
          <cell r="K194">
            <v>7.3449999999999998</v>
          </cell>
          <cell r="L194"/>
          <cell r="M194">
            <v>1873041.105</v>
          </cell>
          <cell r="N194">
            <v>756</v>
          </cell>
          <cell r="O194">
            <v>5.0000000000000001E-3</v>
          </cell>
          <cell r="P194">
            <v>5.0000000000000001E-3</v>
          </cell>
          <cell r="Q194">
            <v>1</v>
          </cell>
          <cell r="R194">
            <v>3.7800000000000002</v>
          </cell>
          <cell r="S194"/>
          <cell r="T194">
            <v>963934.02</v>
          </cell>
          <cell r="U194">
            <v>11.125</v>
          </cell>
          <cell r="V194">
            <v>2836975.125</v>
          </cell>
        </row>
        <row r="195">
          <cell r="A195" t="str">
            <v>REEMPLAZO PROTESICO TOTAL EN ARTRODESIS DE CADERA</v>
          </cell>
          <cell r="B195">
            <v>815102</v>
          </cell>
          <cell r="C195" t="str">
            <v>prevencion terciaria</v>
          </cell>
          <cell r="D195" t="str">
            <v>Reemplazos articulares</v>
          </cell>
          <cell r="E195">
            <v>2990914.02</v>
          </cell>
          <cell r="F195"/>
          <cell r="G195">
            <v>1469</v>
          </cell>
          <cell r="H195">
            <v>5.0000000000000001E-3</v>
          </cell>
          <cell r="I195">
            <v>5.0000000000000001E-3</v>
          </cell>
          <cell r="J195">
            <v>1</v>
          </cell>
          <cell r="K195">
            <v>7.3449999999999998</v>
          </cell>
          <cell r="L195"/>
          <cell r="M195">
            <v>21968263.4769</v>
          </cell>
          <cell r="N195">
            <v>756</v>
          </cell>
          <cell r="O195">
            <v>0.02</v>
          </cell>
          <cell r="P195">
            <v>0.02</v>
          </cell>
          <cell r="Q195">
            <v>1</v>
          </cell>
          <cell r="R195">
            <v>15.120000000000001</v>
          </cell>
          <cell r="S195"/>
          <cell r="T195">
            <v>45222619.9824</v>
          </cell>
          <cell r="U195">
            <v>22.465</v>
          </cell>
          <cell r="V195">
            <v>67190883.459299996</v>
          </cell>
        </row>
        <row r="196">
          <cell r="A196" t="str">
            <v>REEMPLAZO PROTESICO TOTAL PRIMARIO SIMPLE DE CADERA</v>
          </cell>
          <cell r="B196">
            <v>815103</v>
          </cell>
          <cell r="C196" t="str">
            <v>prevencion terciaria</v>
          </cell>
          <cell r="D196" t="str">
            <v>Reemplazos articulares</v>
          </cell>
          <cell r="E196">
            <v>732755</v>
          </cell>
          <cell r="F196"/>
          <cell r="G196">
            <v>1469</v>
          </cell>
          <cell r="H196">
            <v>5.0000000000000001E-3</v>
          </cell>
          <cell r="I196">
            <v>5.0000000000000001E-3</v>
          </cell>
          <cell r="J196">
            <v>1</v>
          </cell>
          <cell r="K196">
            <v>7.3449999999999998</v>
          </cell>
          <cell r="L196"/>
          <cell r="M196">
            <v>5382085.4749999996</v>
          </cell>
          <cell r="N196">
            <v>756</v>
          </cell>
          <cell r="O196">
            <v>0.02</v>
          </cell>
          <cell r="P196">
            <v>0.02</v>
          </cell>
          <cell r="Q196">
            <v>1</v>
          </cell>
          <cell r="R196">
            <v>15.120000000000001</v>
          </cell>
          <cell r="S196"/>
          <cell r="T196">
            <v>11079255.600000001</v>
          </cell>
          <cell r="U196">
            <v>22.465</v>
          </cell>
          <cell r="V196">
            <v>16461341.075000001</v>
          </cell>
        </row>
        <row r="197">
          <cell r="A197" t="str">
            <v>REEMPLAZO PROTESICO TOTAL PRIMARIO COMPLEJO DE CADERA (ARTROSIS SECUNDARIA)</v>
          </cell>
          <cell r="B197">
            <v>815104</v>
          </cell>
          <cell r="C197" t="str">
            <v>prevencion terciaria</v>
          </cell>
          <cell r="D197" t="str">
            <v>Reemplazos articulares</v>
          </cell>
          <cell r="E197">
            <v>732755</v>
          </cell>
          <cell r="F197"/>
          <cell r="G197">
            <v>1469</v>
          </cell>
          <cell r="H197">
            <v>5.0000000000000001E-3</v>
          </cell>
          <cell r="I197">
            <v>5.0000000000000001E-3</v>
          </cell>
          <cell r="J197">
            <v>1</v>
          </cell>
          <cell r="K197">
            <v>7.3449999999999998</v>
          </cell>
          <cell r="L197"/>
          <cell r="M197">
            <v>5382085.4749999996</v>
          </cell>
          <cell r="N197">
            <v>756</v>
          </cell>
          <cell r="O197">
            <v>0.02</v>
          </cell>
          <cell r="P197">
            <v>0.02</v>
          </cell>
          <cell r="Q197">
            <v>1</v>
          </cell>
          <cell r="R197">
            <v>15.120000000000001</v>
          </cell>
          <cell r="S197"/>
          <cell r="T197">
            <v>11079255.600000001</v>
          </cell>
          <cell r="U197">
            <v>22.465</v>
          </cell>
          <cell r="V197">
            <v>16461341.075000001</v>
          </cell>
        </row>
        <row r="198">
          <cell r="A198" t="str">
            <v>REEMPLAZO PARCIAL DE CADERA</v>
          </cell>
          <cell r="B198">
            <v>815201</v>
          </cell>
          <cell r="C198" t="str">
            <v>prevencion terciaria</v>
          </cell>
          <cell r="D198" t="str">
            <v>Reemplazos articulares</v>
          </cell>
          <cell r="E198">
            <v>652075</v>
          </cell>
          <cell r="F198"/>
          <cell r="G198">
            <v>1469</v>
          </cell>
          <cell r="H198">
            <v>5.0000000000000001E-3</v>
          </cell>
          <cell r="I198">
            <v>5.0000000000000001E-3</v>
          </cell>
          <cell r="J198">
            <v>1</v>
          </cell>
          <cell r="K198">
            <v>7.3449999999999998</v>
          </cell>
          <cell r="L198"/>
          <cell r="M198">
            <v>4789490.875</v>
          </cell>
          <cell r="N198">
            <v>756</v>
          </cell>
          <cell r="O198">
            <v>0.01</v>
          </cell>
          <cell r="P198">
            <v>0.01</v>
          </cell>
          <cell r="Q198">
            <v>1</v>
          </cell>
          <cell r="R198">
            <v>7.5600000000000005</v>
          </cell>
          <cell r="S198"/>
          <cell r="T198">
            <v>4929687</v>
          </cell>
          <cell r="U198">
            <v>14.905000000000001</v>
          </cell>
          <cell r="V198">
            <v>9719177.875</v>
          </cell>
        </row>
        <row r="199">
          <cell r="A199" t="str">
            <v>REVISION REEMPLAZO PROTESICO PARCIAL DE CADERA</v>
          </cell>
          <cell r="B199">
            <v>815301</v>
          </cell>
          <cell r="C199" t="str">
            <v>prevencion terciaria</v>
          </cell>
          <cell r="D199" t="str">
            <v>Reemplazos articulares</v>
          </cell>
          <cell r="E199">
            <v>905955</v>
          </cell>
          <cell r="F199"/>
          <cell r="G199">
            <v>1469</v>
          </cell>
          <cell r="H199">
            <v>1.25E-3</v>
          </cell>
          <cell r="I199">
            <v>1.25E-3</v>
          </cell>
          <cell r="J199">
            <v>1</v>
          </cell>
          <cell r="K199">
            <v>1.8362499999999999</v>
          </cell>
          <cell r="L199"/>
          <cell r="M199">
            <v>1663559.8687499999</v>
          </cell>
          <cell r="N199">
            <v>756</v>
          </cell>
          <cell r="O199">
            <v>0.01</v>
          </cell>
          <cell r="P199">
            <v>0.01</v>
          </cell>
          <cell r="Q199">
            <v>1</v>
          </cell>
          <cell r="R199">
            <v>7.5600000000000005</v>
          </cell>
          <cell r="S199"/>
          <cell r="T199">
            <v>6849019.8000000007</v>
          </cell>
          <cell r="U199">
            <v>9.3962500000000002</v>
          </cell>
          <cell r="V199">
            <v>8512579.6687500011</v>
          </cell>
        </row>
        <row r="200">
          <cell r="A200" t="str">
            <v>REVISION REEMPLAZO TOTAL DE CADERA CON RECONSTRUCION DE AMBOS COMPONENTES (ACETABULAR Y FEMORAL)</v>
          </cell>
          <cell r="B200">
            <v>815302</v>
          </cell>
          <cell r="C200" t="str">
            <v>prevencion terciaria</v>
          </cell>
          <cell r="D200" t="str">
            <v>Reemplazos articulares</v>
          </cell>
          <cell r="E200">
            <v>924245</v>
          </cell>
          <cell r="F200"/>
          <cell r="G200">
            <v>1469</v>
          </cell>
          <cell r="H200">
            <v>1.25E-3</v>
          </cell>
          <cell r="I200">
            <v>1.25E-3</v>
          </cell>
          <cell r="J200">
            <v>1</v>
          </cell>
          <cell r="K200">
            <v>1.8362499999999999</v>
          </cell>
          <cell r="M200">
            <v>1697144.8812499999</v>
          </cell>
          <cell r="N200">
            <v>756</v>
          </cell>
          <cell r="O200">
            <v>0.01</v>
          </cell>
          <cell r="P200">
            <v>0.01</v>
          </cell>
          <cell r="Q200">
            <v>1</v>
          </cell>
          <cell r="R200">
            <v>7.5600000000000005</v>
          </cell>
          <cell r="T200">
            <v>6987292.2000000002</v>
          </cell>
          <cell r="U200">
            <v>9.3962500000000002</v>
          </cell>
          <cell r="V200">
            <v>8684437.0812500007</v>
          </cell>
        </row>
        <row r="201">
          <cell r="A201" t="str">
            <v>REVISION REEMPLAZO TOTAL DE CADERA CON RECONSTRUCCION DE COMPONENTE ACETABULAR</v>
          </cell>
          <cell r="B201">
            <v>815303</v>
          </cell>
          <cell r="C201" t="str">
            <v>prevencion terciaria</v>
          </cell>
          <cell r="D201" t="str">
            <v>Reemplazos articulares</v>
          </cell>
          <cell r="E201">
            <v>1236745</v>
          </cell>
          <cell r="F201"/>
          <cell r="G201">
            <v>1469</v>
          </cell>
          <cell r="H201">
            <v>1.25E-3</v>
          </cell>
          <cell r="I201">
            <v>1.25E-3</v>
          </cell>
          <cell r="J201">
            <v>1</v>
          </cell>
          <cell r="K201">
            <v>1.8362499999999999</v>
          </cell>
          <cell r="M201">
            <v>2270973.0062500001</v>
          </cell>
          <cell r="N201">
            <v>756</v>
          </cell>
          <cell r="O201">
            <v>0.01</v>
          </cell>
          <cell r="P201">
            <v>0.01</v>
          </cell>
          <cell r="Q201">
            <v>1</v>
          </cell>
          <cell r="R201">
            <v>7.5600000000000005</v>
          </cell>
          <cell r="T201">
            <v>9349792.2000000011</v>
          </cell>
          <cell r="U201">
            <v>9.3962500000000002</v>
          </cell>
          <cell r="V201">
            <v>11620765.206250001</v>
          </cell>
        </row>
        <row r="202">
          <cell r="A202" t="str">
            <v>REVISION REEMPLAZO TOTAL DE CADERA CON RECONSTRUCCION DE COMPONENTE FEMORAL</v>
          </cell>
          <cell r="B202">
            <v>815304</v>
          </cell>
          <cell r="C202" t="str">
            <v>prevencion terciaria</v>
          </cell>
          <cell r="D202" t="str">
            <v>Reemplazos articulares</v>
          </cell>
          <cell r="E202">
            <v>924245</v>
          </cell>
          <cell r="F202"/>
          <cell r="G202">
            <v>1469</v>
          </cell>
          <cell r="H202">
            <v>1.25E-3</v>
          </cell>
          <cell r="I202">
            <v>1.25E-3</v>
          </cell>
          <cell r="J202">
            <v>1</v>
          </cell>
          <cell r="K202">
            <v>1.8362499999999999</v>
          </cell>
          <cell r="M202">
            <v>1697144.8812499999</v>
          </cell>
          <cell r="N202">
            <v>756</v>
          </cell>
          <cell r="O202">
            <v>0.01</v>
          </cell>
          <cell r="P202">
            <v>0.01</v>
          </cell>
          <cell r="Q202">
            <v>1</v>
          </cell>
          <cell r="R202">
            <v>7.5600000000000005</v>
          </cell>
          <cell r="T202">
            <v>6987292.2000000002</v>
          </cell>
          <cell r="U202">
            <v>9.3962500000000002</v>
          </cell>
          <cell r="V202">
            <v>8684437.0812500007</v>
          </cell>
        </row>
        <row r="203">
          <cell r="A203" t="str">
            <v>REEMPLAZO TOTAL DE RODILLA BICOMPARTIMENTAL</v>
          </cell>
          <cell r="B203">
            <v>815401</v>
          </cell>
          <cell r="C203" t="str">
            <v>prevencion terciaria</v>
          </cell>
          <cell r="D203" t="str">
            <v>Reemplazos articulares</v>
          </cell>
          <cell r="E203">
            <v>982755</v>
          </cell>
          <cell r="F203"/>
          <cell r="G203">
            <v>1469</v>
          </cell>
          <cell r="H203">
            <v>6.0000000000000001E-3</v>
          </cell>
          <cell r="I203">
            <v>6.0000000000000001E-3</v>
          </cell>
          <cell r="J203">
            <v>1</v>
          </cell>
          <cell r="K203">
            <v>8.8140000000000001</v>
          </cell>
          <cell r="M203">
            <v>8662002.5700000003</v>
          </cell>
          <cell r="N203">
            <v>756</v>
          </cell>
          <cell r="O203">
            <v>0.03</v>
          </cell>
          <cell r="P203">
            <v>0.03</v>
          </cell>
          <cell r="Q203">
            <v>1</v>
          </cell>
          <cell r="R203">
            <v>22.68</v>
          </cell>
          <cell r="T203">
            <v>22288883.399999999</v>
          </cell>
          <cell r="U203">
            <v>31.494</v>
          </cell>
          <cell r="V203">
            <v>30950885.969999999</v>
          </cell>
        </row>
        <row r="204">
          <cell r="A204" t="str">
            <v>REEMPLAZO TOTAL DE RODILLA UNICOMPARTIMENTAL (HEMIARTICULACION)</v>
          </cell>
          <cell r="B204">
            <v>815403</v>
          </cell>
          <cell r="C204" t="str">
            <v>prevencion terciaria</v>
          </cell>
          <cell r="D204" t="str">
            <v>Reemplazos articulares</v>
          </cell>
          <cell r="E204">
            <v>2990914.02</v>
          </cell>
          <cell r="F204"/>
          <cell r="G204">
            <v>1469</v>
          </cell>
          <cell r="H204">
            <v>6.0000000000000001E-3</v>
          </cell>
          <cell r="I204">
            <v>6.0000000000000001E-3</v>
          </cell>
          <cell r="J204">
            <v>1</v>
          </cell>
          <cell r="K204">
            <v>8.8140000000000001</v>
          </cell>
          <cell r="M204">
            <v>26361916.172279999</v>
          </cell>
          <cell r="N204">
            <v>756</v>
          </cell>
          <cell r="O204">
            <v>1.4999999999999999E-2</v>
          </cell>
          <cell r="P204">
            <v>1.4999999999999999E-2</v>
          </cell>
          <cell r="Q204">
            <v>1</v>
          </cell>
          <cell r="R204">
            <v>11.34</v>
          </cell>
          <cell r="T204">
            <v>33916964.9868</v>
          </cell>
          <cell r="U204">
            <v>20.154</v>
          </cell>
          <cell r="V204">
            <v>60278881.159079999</v>
          </cell>
        </row>
        <row r="205">
          <cell r="A205" t="str">
            <v>REEMPLAZO PROTESICO TOTAL PRIMARIO TRICOMPARTIMENTAL SIMPLE DE RODILLA</v>
          </cell>
          <cell r="B205">
            <v>815404</v>
          </cell>
          <cell r="C205" t="str">
            <v>prevencion terciaria</v>
          </cell>
          <cell r="D205" t="str">
            <v>Reemplazos articulares</v>
          </cell>
          <cell r="E205">
            <v>982755</v>
          </cell>
          <cell r="F205"/>
          <cell r="G205">
            <v>1469</v>
          </cell>
          <cell r="H205">
            <v>6.0000000000000001E-3</v>
          </cell>
          <cell r="I205">
            <v>6.0000000000000001E-3</v>
          </cell>
          <cell r="J205">
            <v>1</v>
          </cell>
          <cell r="K205">
            <v>8.8140000000000001</v>
          </cell>
          <cell r="M205">
            <v>8662002.5700000003</v>
          </cell>
          <cell r="N205">
            <v>756</v>
          </cell>
          <cell r="O205">
            <v>0.03</v>
          </cell>
          <cell r="P205">
            <v>0.03</v>
          </cell>
          <cell r="Q205">
            <v>1</v>
          </cell>
          <cell r="R205">
            <v>22.68</v>
          </cell>
          <cell r="T205">
            <v>22288883.399999999</v>
          </cell>
          <cell r="U205">
            <v>31.494</v>
          </cell>
          <cell r="V205">
            <v>30950885.969999999</v>
          </cell>
        </row>
        <row r="206">
          <cell r="A206" t="str">
            <v>REEMPLAZO PROTESICO TOTAL PRIMARIO TRICOMPARTIMENTAL COMPLEJO DE RODILLA (ARTROSIS SECUNDARIA)</v>
          </cell>
          <cell r="B206">
            <v>815405</v>
          </cell>
          <cell r="C206" t="str">
            <v>prevencion terciaria</v>
          </cell>
          <cell r="D206" t="str">
            <v>Reemplazos articulares</v>
          </cell>
          <cell r="E206">
            <v>732755</v>
          </cell>
          <cell r="F206"/>
          <cell r="G206">
            <v>1469</v>
          </cell>
          <cell r="H206">
            <v>6.0000000000000001E-3</v>
          </cell>
          <cell r="I206">
            <v>6.0000000000000001E-3</v>
          </cell>
          <cell r="J206">
            <v>1</v>
          </cell>
          <cell r="K206">
            <v>8.8140000000000001</v>
          </cell>
          <cell r="M206">
            <v>6458502.5700000003</v>
          </cell>
          <cell r="N206">
            <v>756</v>
          </cell>
          <cell r="O206">
            <v>0.03</v>
          </cell>
          <cell r="P206">
            <v>0.03</v>
          </cell>
          <cell r="Q206">
            <v>1</v>
          </cell>
          <cell r="R206">
            <v>22.68</v>
          </cell>
          <cell r="T206">
            <v>16618883.4</v>
          </cell>
          <cell r="U206">
            <v>31.494</v>
          </cell>
          <cell r="V206">
            <v>23077385.969999999</v>
          </cell>
        </row>
        <row r="207">
          <cell r="A207" t="str">
            <v>REEMPLAZO PROTESICO TOTAL EN ARTRODESIS DE RODILLA</v>
          </cell>
          <cell r="B207">
            <v>815406</v>
          </cell>
          <cell r="C207" t="str">
            <v>prevencion terciaria</v>
          </cell>
          <cell r="D207" t="str">
            <v>Reemplazos articulares</v>
          </cell>
          <cell r="E207">
            <v>665025</v>
          </cell>
          <cell r="F207"/>
          <cell r="G207">
            <v>1469</v>
          </cell>
          <cell r="H207">
            <v>6.0000000000000001E-3</v>
          </cell>
          <cell r="I207">
            <v>6.0000000000000001E-3</v>
          </cell>
          <cell r="J207">
            <v>1</v>
          </cell>
          <cell r="K207">
            <v>8.8140000000000001</v>
          </cell>
          <cell r="M207">
            <v>5861530.3499999996</v>
          </cell>
          <cell r="N207">
            <v>756</v>
          </cell>
          <cell r="O207">
            <v>1.4999999999999999E-2</v>
          </cell>
          <cell r="P207">
            <v>1.4999999999999999E-2</v>
          </cell>
          <cell r="Q207">
            <v>1</v>
          </cell>
          <cell r="R207">
            <v>11.34</v>
          </cell>
          <cell r="T207">
            <v>7541383.5</v>
          </cell>
          <cell r="U207">
            <v>20.154</v>
          </cell>
          <cell r="V207">
            <v>13402913.85</v>
          </cell>
        </row>
        <row r="208">
          <cell r="A208" t="str">
            <v>REVISION REEMPLAZO TOTAL DE RODILLA CON RECONSTRUCCION DE COMPONENTE FEMORAL</v>
          </cell>
          <cell r="B208">
            <v>815503</v>
          </cell>
          <cell r="C208" t="str">
            <v>prevencion terciaria</v>
          </cell>
          <cell r="D208" t="str">
            <v>Reemplazos articulares</v>
          </cell>
          <cell r="E208">
            <v>1236745</v>
          </cell>
          <cell r="F208"/>
          <cell r="G208">
            <v>1469</v>
          </cell>
          <cell r="H208">
            <v>1.4285714285714286E-3</v>
          </cell>
          <cell r="I208">
            <v>1.4285714285714286E-3</v>
          </cell>
          <cell r="J208">
            <v>1</v>
          </cell>
          <cell r="K208">
            <v>2.0985714285714288</v>
          </cell>
          <cell r="M208">
            <v>2595397.7214285717</v>
          </cell>
          <cell r="N208">
            <v>756</v>
          </cell>
          <cell r="O208">
            <v>1.4999999999999999E-2</v>
          </cell>
          <cell r="P208">
            <v>1.4999999999999999E-2</v>
          </cell>
          <cell r="Q208">
            <v>1</v>
          </cell>
          <cell r="R208">
            <v>11.34</v>
          </cell>
          <cell r="T208">
            <v>14024688.300000001</v>
          </cell>
          <cell r="U208">
            <v>13.438571428571429</v>
          </cell>
          <cell r="V208">
            <v>16620086.021428572</v>
          </cell>
        </row>
        <row r="209">
          <cell r="A209" t="str">
            <v>REVISION REEMPLAZO TOTAL DE RODILLA CON RECONSTRUCCION DE COMPONENTE TIBIAL</v>
          </cell>
          <cell r="B209">
            <v>815504</v>
          </cell>
          <cell r="C209" t="str">
            <v>prevencion terciaria</v>
          </cell>
          <cell r="D209" t="str">
            <v>Reemplazos articulares</v>
          </cell>
          <cell r="E209">
            <v>1236745</v>
          </cell>
          <cell r="F209"/>
          <cell r="G209">
            <v>1469</v>
          </cell>
          <cell r="H209">
            <v>1.4285714285714286E-3</v>
          </cell>
          <cell r="I209">
            <v>1.4285714285714286E-3</v>
          </cell>
          <cell r="J209">
            <v>1</v>
          </cell>
          <cell r="K209">
            <v>2.0985714285714288</v>
          </cell>
          <cell r="M209">
            <v>2595397.7214285717</v>
          </cell>
          <cell r="N209">
            <v>756</v>
          </cell>
          <cell r="O209">
            <v>1.4999999999999999E-2</v>
          </cell>
          <cell r="P209">
            <v>1.4999999999999999E-2</v>
          </cell>
          <cell r="Q209">
            <v>1</v>
          </cell>
          <cell r="R209">
            <v>11.34</v>
          </cell>
          <cell r="T209">
            <v>14024688.300000001</v>
          </cell>
          <cell r="U209">
            <v>13.438571428571429</v>
          </cell>
          <cell r="V209">
            <v>16620086.021428572</v>
          </cell>
        </row>
        <row r="210">
          <cell r="A210" t="str">
            <v>REVISION REEMPLAZO TOTAL DE RODILLA CON RECONSTRUCCION DE COMPONENTE PATELAR</v>
          </cell>
          <cell r="B210">
            <v>815505</v>
          </cell>
          <cell r="C210" t="str">
            <v>prevencion terciaria</v>
          </cell>
          <cell r="D210" t="str">
            <v>Reemplazos articulares</v>
          </cell>
          <cell r="E210">
            <v>2990914.02</v>
          </cell>
          <cell r="F210"/>
          <cell r="G210">
            <v>1469</v>
          </cell>
          <cell r="H210">
            <v>1.4285714285714286E-3</v>
          </cell>
          <cell r="I210">
            <v>1.4285714285714286E-3</v>
          </cell>
          <cell r="J210">
            <v>1</v>
          </cell>
          <cell r="K210">
            <v>2.0985714285714288</v>
          </cell>
          <cell r="M210">
            <v>6276646.7076857146</v>
          </cell>
          <cell r="N210">
            <v>756</v>
          </cell>
          <cell r="O210">
            <v>1.4999999999999999E-2</v>
          </cell>
          <cell r="P210">
            <v>1.4999999999999999E-2</v>
          </cell>
          <cell r="Q210">
            <v>1</v>
          </cell>
          <cell r="R210">
            <v>11.34</v>
          </cell>
          <cell r="T210">
            <v>33916964.9868</v>
          </cell>
          <cell r="U210">
            <v>13.438571428571429</v>
          </cell>
          <cell r="V210">
            <v>40193611.694485717</v>
          </cell>
        </row>
        <row r="211">
          <cell r="A211" t="str">
            <v>REVISION REEMPLAZO TOTAL DE RODILLA CON RECONSTRUCION DE LOS TRES COMPONENTES (FEMORAL, TIBIAL Y PATELAR)</v>
          </cell>
          <cell r="B211">
            <v>815506</v>
          </cell>
          <cell r="C211" t="str">
            <v>prevencion terciaria</v>
          </cell>
          <cell r="D211" t="str">
            <v>Reemplazos articulares</v>
          </cell>
          <cell r="E211">
            <v>1864873</v>
          </cell>
          <cell r="F211"/>
          <cell r="G211">
            <v>1469</v>
          </cell>
          <cell r="H211">
            <v>1.4285714285714286E-3</v>
          </cell>
          <cell r="I211">
            <v>1.4285714285714286E-3</v>
          </cell>
          <cell r="J211">
            <v>1</v>
          </cell>
          <cell r="K211">
            <v>2.0985714285714288</v>
          </cell>
          <cell r="M211">
            <v>3913569.1957142861</v>
          </cell>
          <cell r="N211">
            <v>756</v>
          </cell>
          <cell r="O211">
            <v>1.4999999999999999E-2</v>
          </cell>
          <cell r="P211">
            <v>1.4999999999999999E-2</v>
          </cell>
          <cell r="Q211">
            <v>1</v>
          </cell>
          <cell r="R211">
            <v>11.34</v>
          </cell>
          <cell r="T211">
            <v>21147659.82</v>
          </cell>
          <cell r="U211">
            <v>13.438571428571429</v>
          </cell>
          <cell r="V211">
            <v>25061229.015714288</v>
          </cell>
        </row>
        <row r="212">
          <cell r="A212" t="str">
            <v>REEMPLAZO PROTESICO EN HUESOS DEL CARPO (UNO O MAS)</v>
          </cell>
          <cell r="B212">
            <v>817101</v>
          </cell>
          <cell r="C212" t="str">
            <v>prevencion terciaria</v>
          </cell>
          <cell r="D212" t="str">
            <v>Reemplazos articulares</v>
          </cell>
          <cell r="E212">
            <v>484055</v>
          </cell>
          <cell r="F212"/>
          <cell r="G212">
            <v>1469</v>
          </cell>
          <cell r="H212">
            <v>1.4285714285714286E-3</v>
          </cell>
          <cell r="I212">
            <v>1.4285714285714286E-3</v>
          </cell>
          <cell r="J212">
            <v>1</v>
          </cell>
          <cell r="K212">
            <v>2.0985714285714288</v>
          </cell>
          <cell r="M212">
            <v>1015823.9928571429</v>
          </cell>
          <cell r="N212">
            <v>756</v>
          </cell>
          <cell r="O212">
            <v>1.0999999999999999E-2</v>
          </cell>
          <cell r="P212">
            <v>1.0999999999999999E-2</v>
          </cell>
          <cell r="Q212">
            <v>1</v>
          </cell>
          <cell r="R212">
            <v>8.3159999999999989</v>
          </cell>
          <cell r="T212">
            <v>4025401.3799999994</v>
          </cell>
          <cell r="U212">
            <v>10.414571428571428</v>
          </cell>
          <cell r="V212">
            <v>5041225.3728571422</v>
          </cell>
        </row>
        <row r="213">
          <cell r="A213" t="str">
            <v>REEMPLAZO PROTESICO DE LA ARTICULACION TRAPECIO-METACARPIANA</v>
          </cell>
          <cell r="B213">
            <v>817102</v>
          </cell>
          <cell r="C213" t="str">
            <v>prevencion terciaria</v>
          </cell>
          <cell r="D213" t="str">
            <v>Reemplazos articulares</v>
          </cell>
          <cell r="E213">
            <v>484055</v>
          </cell>
          <cell r="F213"/>
          <cell r="G213">
            <v>1469</v>
          </cell>
          <cell r="H213">
            <v>1.4285714285714286E-3</v>
          </cell>
          <cell r="I213">
            <v>1.4285714285714286E-3</v>
          </cell>
          <cell r="J213">
            <v>1</v>
          </cell>
          <cell r="K213">
            <v>2.0985714285714288</v>
          </cell>
          <cell r="M213">
            <v>1015823.9928571429</v>
          </cell>
          <cell r="N213">
            <v>756</v>
          </cell>
          <cell r="O213">
            <v>1.0999999999999999E-2</v>
          </cell>
          <cell r="P213">
            <v>1.0999999999999999E-2</v>
          </cell>
          <cell r="Q213">
            <v>1</v>
          </cell>
          <cell r="R213">
            <v>8.3159999999999989</v>
          </cell>
          <cell r="T213">
            <v>4025401.3799999994</v>
          </cell>
          <cell r="U213">
            <v>10.414571428571428</v>
          </cell>
          <cell r="V213">
            <v>5041225.3728571422</v>
          </cell>
        </row>
        <row r="214">
          <cell r="A214" t="str">
            <v>REVISION REEMPLAZO TOTAL DE RODILLA CON RECONSTRUCION DE LOS TRES COMPONENTES FEMORAL   TIBIAL Y PATELAR</v>
          </cell>
          <cell r="B214">
            <v>815506</v>
          </cell>
          <cell r="C214" t="str">
            <v>prevencion terciaria</v>
          </cell>
          <cell r="D214" t="str">
            <v>Reemplazos articulares</v>
          </cell>
          <cell r="E214">
            <v>1864873</v>
          </cell>
          <cell r="F214"/>
          <cell r="G214">
            <v>1469</v>
          </cell>
          <cell r="H214">
            <v>1.4285714285714286E-3</v>
          </cell>
          <cell r="I214">
            <v>1.4285714285714286E-3</v>
          </cell>
          <cell r="J214">
            <v>1</v>
          </cell>
          <cell r="K214">
            <v>2.0985714285714288</v>
          </cell>
          <cell r="M214">
            <v>3913569.1957142861</v>
          </cell>
          <cell r="N214">
            <v>756</v>
          </cell>
          <cell r="O214">
            <v>0.01</v>
          </cell>
          <cell r="P214">
            <v>0.01</v>
          </cell>
          <cell r="Q214">
            <v>1</v>
          </cell>
          <cell r="R214">
            <v>7.5600000000000005</v>
          </cell>
          <cell r="T214">
            <v>14098439.880000001</v>
          </cell>
          <cell r="U214">
            <v>9.6585714285714293</v>
          </cell>
          <cell r="V214">
            <v>18012009.075714286</v>
          </cell>
        </row>
        <row r="215">
          <cell r="A215" t="str">
            <v>TIEMPO DE TROMBOPLASTINA PARCIAL [TTP]</v>
          </cell>
          <cell r="B215">
            <v>902049</v>
          </cell>
          <cell r="C215" t="str">
            <v>Prevencion secundaria</v>
          </cell>
          <cell r="D215" t="str">
            <v>Laboratorios</v>
          </cell>
          <cell r="E215">
            <v>4503</v>
          </cell>
          <cell r="F215"/>
          <cell r="G215">
            <v>1469</v>
          </cell>
          <cell r="H215">
            <v>0.03</v>
          </cell>
          <cell r="I215">
            <v>0.03</v>
          </cell>
          <cell r="J215">
            <v>1</v>
          </cell>
          <cell r="K215">
            <v>44.07</v>
          </cell>
          <cell r="M215">
            <v>198447.21</v>
          </cell>
          <cell r="N215">
            <v>756</v>
          </cell>
          <cell r="O215">
            <v>0.03</v>
          </cell>
          <cell r="P215">
            <v>0.03</v>
          </cell>
          <cell r="Q215">
            <v>1</v>
          </cell>
          <cell r="R215">
            <v>22.68</v>
          </cell>
          <cell r="T215">
            <v>102128.04</v>
          </cell>
          <cell r="U215">
            <v>66.75</v>
          </cell>
          <cell r="V215">
            <v>300575.25</v>
          </cell>
        </row>
        <row r="216">
          <cell r="A216" t="str">
            <v>TIEMPO DE PROTROMBINA [TP]</v>
          </cell>
          <cell r="B216">
            <v>902045</v>
          </cell>
          <cell r="C216" t="str">
            <v>Prevencion secundaria</v>
          </cell>
          <cell r="D216" t="str">
            <v>Laboratorios</v>
          </cell>
          <cell r="E216">
            <v>4294</v>
          </cell>
          <cell r="F216"/>
          <cell r="G216">
            <v>1469</v>
          </cell>
          <cell r="H216">
            <v>0.03</v>
          </cell>
          <cell r="I216">
            <v>0.03</v>
          </cell>
          <cell r="J216">
            <v>1</v>
          </cell>
          <cell r="K216">
            <v>44.07</v>
          </cell>
          <cell r="M216">
            <v>189236.58</v>
          </cell>
          <cell r="N216">
            <v>756</v>
          </cell>
          <cell r="O216">
            <v>0.03</v>
          </cell>
          <cell r="P216">
            <v>0.03</v>
          </cell>
          <cell r="Q216">
            <v>1</v>
          </cell>
          <cell r="R216">
            <v>22.68</v>
          </cell>
          <cell r="T216">
            <v>97387.92</v>
          </cell>
          <cell r="U216">
            <v>66.75</v>
          </cell>
          <cell r="V216">
            <v>286624.5</v>
          </cell>
        </row>
        <row r="217">
          <cell r="A217" t="str">
            <v>TERAPIA CON ONDAS DE CHOQUE DEL SISTEMA OSTEOMUSCULAR (CADA SESION)</v>
          </cell>
          <cell r="B217">
            <v>931002</v>
          </cell>
          <cell r="C217" t="str">
            <v>prevencion terciaria</v>
          </cell>
          <cell r="D217" t="str">
            <v>Terapeuta</v>
          </cell>
          <cell r="E217">
            <v>15998.625499747881</v>
          </cell>
          <cell r="F217" t="str">
            <v>Se sugiere el uso de la terapia laser de bajo nivel (clases I, II y III) para el tratamiento del dolor en los pacientes con Artritis Reumatoide. Se recomienda el uso del ultrasonido terapéutico en la mano como parte del tratamiento del dolor en los pacientes con Artritis Reumatoide.</v>
          </cell>
          <cell r="G217">
            <v>1469</v>
          </cell>
          <cell r="H217">
            <v>1.6666666666666666E-2</v>
          </cell>
          <cell r="I217">
            <v>1.6666666666666666E-2</v>
          </cell>
          <cell r="J217">
            <v>1</v>
          </cell>
          <cell r="K217">
            <v>24.483333333333334</v>
          </cell>
          <cell r="M217">
            <v>391699.68098549399</v>
          </cell>
          <cell r="N217">
            <v>756</v>
          </cell>
          <cell r="O217">
            <v>0.1</v>
          </cell>
          <cell r="P217">
            <v>0.1</v>
          </cell>
          <cell r="Q217">
            <v>1</v>
          </cell>
          <cell r="R217">
            <v>75.600000000000009</v>
          </cell>
          <cell r="T217">
            <v>1209496.0877809399</v>
          </cell>
          <cell r="U217">
            <v>100.08333333333334</v>
          </cell>
          <cell r="V217">
            <v>1601195.7687664339</v>
          </cell>
        </row>
        <row r="218">
          <cell r="A218" t="str">
            <v>MODALIDADES CINETICAS DE TERAPIA</v>
          </cell>
          <cell r="B218">
            <v>931101</v>
          </cell>
          <cell r="C218" t="str">
            <v>prevencion terciaria</v>
          </cell>
          <cell r="D218" t="str">
            <v>Terapeuta</v>
          </cell>
          <cell r="E218">
            <v>15998.625499747881</v>
          </cell>
          <cell r="F218"/>
          <cell r="G218">
            <v>1469</v>
          </cell>
          <cell r="H218">
            <v>1.6666666666666666E-2</v>
          </cell>
          <cell r="I218">
            <v>1.6666666666666666E-2</v>
          </cell>
          <cell r="J218">
            <v>1</v>
          </cell>
          <cell r="K218">
            <v>24.483333333333334</v>
          </cell>
          <cell r="M218">
            <v>391699.68098549399</v>
          </cell>
          <cell r="N218">
            <v>756</v>
          </cell>
          <cell r="O218">
            <v>0.1</v>
          </cell>
          <cell r="P218">
            <v>0.1</v>
          </cell>
          <cell r="Q218">
            <v>1</v>
          </cell>
          <cell r="R218">
            <v>75.600000000000009</v>
          </cell>
          <cell r="T218">
            <v>1209496.0877809399</v>
          </cell>
          <cell r="U218">
            <v>100.08333333333334</v>
          </cell>
          <cell r="V218">
            <v>1601195.7687664339</v>
          </cell>
        </row>
        <row r="219">
          <cell r="A219" t="str">
            <v>MODALIDADES ELECTRICAS O ELECTROMAGNETICAS DE TERAPIA</v>
          </cell>
          <cell r="B219">
            <v>931501</v>
          </cell>
          <cell r="C219" t="str">
            <v>prevencion terciaria</v>
          </cell>
          <cell r="D219" t="str">
            <v>Terapeuta</v>
          </cell>
          <cell r="E219">
            <v>15998.625499747881</v>
          </cell>
          <cell r="F219" t="str">
            <v>Se sugiere el uso de la electroacupuntura para disminuir el dolor en los pacientes con Artritis Reumatoide. Se sugiere el uso de la estimulación eléctrica fija y modelada para el tratamiento del dolor en los pacientes con Artritis Reumatoide con compromiso de la mano</v>
          </cell>
          <cell r="G219">
            <v>1469</v>
          </cell>
          <cell r="H219">
            <v>1.6666666666666666E-2</v>
          </cell>
          <cell r="I219">
            <v>1.6666666666666666E-2</v>
          </cell>
          <cell r="J219">
            <v>1</v>
          </cell>
          <cell r="K219">
            <v>24.483333333333334</v>
          </cell>
          <cell r="M219">
            <v>391699.68098549399</v>
          </cell>
          <cell r="N219">
            <v>756</v>
          </cell>
          <cell r="O219">
            <v>0.1</v>
          </cell>
          <cell r="P219">
            <v>0.1</v>
          </cell>
          <cell r="Q219">
            <v>1</v>
          </cell>
          <cell r="R219">
            <v>75.600000000000009</v>
          </cell>
          <cell r="T219">
            <v>1209496.0877809399</v>
          </cell>
          <cell r="U219">
            <v>100.08333333333334</v>
          </cell>
          <cell r="V219">
            <v>1601195.7687664339</v>
          </cell>
        </row>
        <row r="220">
          <cell r="A220" t="str">
            <v>MODALIDADES MECANICAS DE TERAPIA SOD</v>
          </cell>
          <cell r="B220">
            <v>931600</v>
          </cell>
          <cell r="C220" t="str">
            <v>prevencion terciaria</v>
          </cell>
          <cell r="D220" t="str">
            <v>Terapeuta</v>
          </cell>
          <cell r="E220">
            <v>15998.625499747881</v>
          </cell>
          <cell r="F220" t="str">
            <v xml:space="preserve">Se sugiere el uso de TENS con acupuntura en la mano para el tratamiento del dolor en los pacientes con Artritis Reumatoide. Se sugiere el uso de la termoterapia para el tratamiento del dolor en los pacientes con Artritis Reumatoide. </v>
          </cell>
          <cell r="G220">
            <v>1469</v>
          </cell>
          <cell r="H220">
            <v>1.6666666666666666E-2</v>
          </cell>
          <cell r="I220">
            <v>1.6666666666666666E-2</v>
          </cell>
          <cell r="J220">
            <v>1</v>
          </cell>
          <cell r="K220">
            <v>24.483333333333334</v>
          </cell>
          <cell r="M220">
            <v>391699.68098549399</v>
          </cell>
          <cell r="N220">
            <v>756</v>
          </cell>
          <cell r="O220">
            <v>0.1</v>
          </cell>
          <cell r="P220">
            <v>0.1</v>
          </cell>
          <cell r="Q220">
            <v>1</v>
          </cell>
          <cell r="R220">
            <v>75.600000000000009</v>
          </cell>
          <cell r="T220">
            <v>1209496.0877809399</v>
          </cell>
          <cell r="U220">
            <v>100.08333333333334</v>
          </cell>
          <cell r="V220">
            <v>1601195.7687664339</v>
          </cell>
        </row>
        <row r="221">
          <cell r="A221" t="str">
            <v>MODALIDADES NEUMATICAS DE TERAPIA SOD</v>
          </cell>
          <cell r="B221">
            <v>931700</v>
          </cell>
          <cell r="C221" t="str">
            <v>prevencion terciaria</v>
          </cell>
          <cell r="D221" t="str">
            <v>Terapeuta</v>
          </cell>
          <cell r="E221">
            <v>15998.625499747881</v>
          </cell>
          <cell r="F221"/>
          <cell r="G221">
            <v>1469</v>
          </cell>
          <cell r="H221">
            <v>1.6666666666666666E-2</v>
          </cell>
          <cell r="I221">
            <v>1.6666666666666666E-2</v>
          </cell>
          <cell r="J221">
            <v>1</v>
          </cell>
          <cell r="K221">
            <v>24.483333333333334</v>
          </cell>
          <cell r="M221">
            <v>391699.68098549399</v>
          </cell>
          <cell r="N221">
            <v>756</v>
          </cell>
          <cell r="O221">
            <v>0.1</v>
          </cell>
          <cell r="P221">
            <v>0.1</v>
          </cell>
          <cell r="Q221">
            <v>1</v>
          </cell>
          <cell r="R221">
            <v>75.600000000000009</v>
          </cell>
          <cell r="T221">
            <v>1209496.0877809399</v>
          </cell>
          <cell r="U221">
            <v>100.08333333333334</v>
          </cell>
          <cell r="V221">
            <v>1601195.7687664339</v>
          </cell>
        </row>
        <row r="222">
          <cell r="A222" t="str">
            <v>TERAPIA MODALIDADES HIDRAULICAS E HIDRICAS SOD</v>
          </cell>
          <cell r="B222">
            <v>933300</v>
          </cell>
          <cell r="C222" t="str">
            <v>prevencion terciaria</v>
          </cell>
          <cell r="D222" t="str">
            <v>Terapeuta</v>
          </cell>
          <cell r="E222">
            <v>15998.625499747881</v>
          </cell>
          <cell r="F222" t="str">
            <v>En los pacientes con Artritis Reumatoide que se encuentren en remisión de la inflamación articular y que no tengan ningún tipo de contraindicación, el entrenamiento en capacidad aeróbica en tierra y el ejercicio en agua puede considerarse como parte del programa de tratamiento del paciente</v>
          </cell>
          <cell r="G222">
            <v>1469</v>
          </cell>
          <cell r="H222">
            <v>1.6666666666666666E-2</v>
          </cell>
          <cell r="I222">
            <v>1.6666666666666666E-2</v>
          </cell>
          <cell r="J222">
            <v>1</v>
          </cell>
          <cell r="K222">
            <v>24.483333333333334</v>
          </cell>
          <cell r="M222">
            <v>391699.68098549399</v>
          </cell>
          <cell r="N222">
            <v>756</v>
          </cell>
          <cell r="O222">
            <v>0.1</v>
          </cell>
          <cell r="P222">
            <v>0.1</v>
          </cell>
          <cell r="Q222">
            <v>1</v>
          </cell>
          <cell r="R222">
            <v>75.600000000000009</v>
          </cell>
          <cell r="T222">
            <v>1209496.0877809399</v>
          </cell>
          <cell r="U222">
            <v>100.08333333333334</v>
          </cell>
          <cell r="V222">
            <v>1601195.7687664339</v>
          </cell>
        </row>
        <row r="223">
          <cell r="A223" t="str">
            <v>ELECTROCARDIOGRAMA DE RITMO O DE SUPERFICIE SOD</v>
          </cell>
          <cell r="B223">
            <v>895100</v>
          </cell>
          <cell r="C223" t="str">
            <v>Prevencion secundaria</v>
          </cell>
          <cell r="D223" t="str">
            <v>Imágenes</v>
          </cell>
          <cell r="E223">
            <v>12985</v>
          </cell>
          <cell r="F223"/>
          <cell r="G223">
            <v>1469</v>
          </cell>
          <cell r="H223">
            <v>1</v>
          </cell>
          <cell r="I223">
            <v>1</v>
          </cell>
          <cell r="J223">
            <v>1</v>
          </cell>
          <cell r="K223">
            <v>1469</v>
          </cell>
          <cell r="M223">
            <v>19074965</v>
          </cell>
          <cell r="N223">
            <v>756</v>
          </cell>
          <cell r="O223">
            <v>1</v>
          </cell>
          <cell r="P223">
            <v>1</v>
          </cell>
          <cell r="Q223">
            <v>1</v>
          </cell>
          <cell r="R223">
            <v>756</v>
          </cell>
          <cell r="T223">
            <v>9816660</v>
          </cell>
          <cell r="U223">
            <v>2225</v>
          </cell>
          <cell r="V223">
            <v>28891625</v>
          </cell>
        </row>
        <row r="224">
          <cell r="A224" t="str">
            <v>BRONCOSCOPIA CON LAVADO BRONCOALVEOLAR</v>
          </cell>
          <cell r="B224">
            <v>332203</v>
          </cell>
          <cell r="C224" t="str">
            <v>Prevencion secundaria</v>
          </cell>
          <cell r="D224" t="str">
            <v>Procedimeintos menores</v>
          </cell>
          <cell r="E224">
            <v>735000</v>
          </cell>
          <cell r="F224"/>
          <cell r="G224">
            <v>1469</v>
          </cell>
          <cell r="H224">
            <v>0.01</v>
          </cell>
          <cell r="I224">
            <v>0.01</v>
          </cell>
          <cell r="J224">
            <v>1</v>
          </cell>
          <cell r="K224">
            <v>14.69</v>
          </cell>
          <cell r="M224">
            <v>10797150</v>
          </cell>
          <cell r="N224">
            <v>756</v>
          </cell>
          <cell r="O224">
            <v>0.02</v>
          </cell>
          <cell r="P224">
            <v>0.02</v>
          </cell>
          <cell r="Q224">
            <v>1</v>
          </cell>
          <cell r="R224">
            <v>15.120000000000001</v>
          </cell>
          <cell r="T224">
            <v>11113200</v>
          </cell>
          <cell r="U224">
            <v>29.810000000000002</v>
          </cell>
          <cell r="V224">
            <v>21910350</v>
          </cell>
        </row>
        <row r="225">
          <cell r="A225" t="str">
            <v>BRONCOSCOPIA CON PUNCION (ASPIRACION) TRANSBRONQUIAL</v>
          </cell>
          <cell r="B225">
            <v>332207</v>
          </cell>
          <cell r="C225" t="str">
            <v>Prevencion secundaria</v>
          </cell>
          <cell r="D225" t="str">
            <v>Procedimeintos menores</v>
          </cell>
          <cell r="E225">
            <v>387520</v>
          </cell>
          <cell r="F225"/>
          <cell r="G225">
            <v>1469</v>
          </cell>
          <cell r="H225">
            <v>0.01</v>
          </cell>
          <cell r="I225">
            <v>0.01</v>
          </cell>
          <cell r="J225">
            <v>1</v>
          </cell>
          <cell r="K225">
            <v>14.69</v>
          </cell>
          <cell r="M225">
            <v>5692668.7999999998</v>
          </cell>
          <cell r="N225">
            <v>756</v>
          </cell>
          <cell r="O225">
            <v>0.02</v>
          </cell>
          <cell r="P225">
            <v>0.02</v>
          </cell>
          <cell r="Q225">
            <v>1</v>
          </cell>
          <cell r="R225">
            <v>15.120000000000001</v>
          </cell>
          <cell r="T225">
            <v>5859302.4000000004</v>
          </cell>
          <cell r="U225">
            <v>29.810000000000002</v>
          </cell>
          <cell r="V225">
            <v>11551971.199999999</v>
          </cell>
        </row>
        <row r="226">
          <cell r="A226" t="str">
            <v>EVALUACION DEL DESEMPEÑO OCUPACIONAL</v>
          </cell>
          <cell r="B226">
            <v>930105</v>
          </cell>
          <cell r="C226" t="str">
            <v>prevencion terciaria</v>
          </cell>
          <cell r="D226" t="str">
            <v>Terapeuta</v>
          </cell>
          <cell r="E226">
            <v>15998.625499747881</v>
          </cell>
          <cell r="F226"/>
          <cell r="G226">
            <v>1469</v>
          </cell>
          <cell r="H226">
            <v>0.15</v>
          </cell>
          <cell r="I226">
            <v>0.15</v>
          </cell>
          <cell r="J226">
            <v>1</v>
          </cell>
          <cell r="K226">
            <v>220.35</v>
          </cell>
          <cell r="M226">
            <v>3525297.1288694455</v>
          </cell>
          <cell r="N226">
            <v>756</v>
          </cell>
          <cell r="O226">
            <v>0.15</v>
          </cell>
          <cell r="P226">
            <v>0.15</v>
          </cell>
          <cell r="Q226">
            <v>1</v>
          </cell>
          <cell r="R226">
            <v>113.39999999999999</v>
          </cell>
          <cell r="T226">
            <v>1814244.1316714096</v>
          </cell>
          <cell r="U226">
            <v>333.75</v>
          </cell>
          <cell r="V226">
            <v>5339541.2605408551</v>
          </cell>
        </row>
        <row r="227">
          <cell r="A227" t="str">
            <v>EVALUACION ORTESICA SOD</v>
          </cell>
          <cell r="B227">
            <v>930200</v>
          </cell>
          <cell r="C227" t="str">
            <v>prevencion terciaria</v>
          </cell>
          <cell r="D227" t="str">
            <v>Terapeuta</v>
          </cell>
          <cell r="E227">
            <v>15998.625499747881</v>
          </cell>
          <cell r="F227"/>
          <cell r="G227">
            <v>1469</v>
          </cell>
          <cell r="H227">
            <v>1.6666666666666666E-2</v>
          </cell>
          <cell r="I227">
            <v>1.6666666666666666E-2</v>
          </cell>
          <cell r="J227">
            <v>1</v>
          </cell>
          <cell r="K227">
            <v>24.483333333333334</v>
          </cell>
          <cell r="M227">
            <v>391699.68098549399</v>
          </cell>
          <cell r="N227">
            <v>756</v>
          </cell>
          <cell r="O227">
            <v>0.05</v>
          </cell>
          <cell r="P227">
            <v>0.05</v>
          </cell>
          <cell r="Q227">
            <v>1</v>
          </cell>
          <cell r="R227">
            <v>37.800000000000004</v>
          </cell>
          <cell r="T227">
            <v>604748.04389046994</v>
          </cell>
          <cell r="U227">
            <v>62.283333333333339</v>
          </cell>
          <cell r="V227">
            <v>996447.72487596399</v>
          </cell>
        </row>
        <row r="228">
          <cell r="A228" t="str">
            <v>EVALUACION PROTESICA EN EXTREMIDADES SOD</v>
          </cell>
          <cell r="B228">
            <v>930300</v>
          </cell>
          <cell r="C228" t="str">
            <v>prevencion terciaria</v>
          </cell>
          <cell r="D228" t="str">
            <v>Terapeuta</v>
          </cell>
          <cell r="E228">
            <v>15998.625499747881</v>
          </cell>
          <cell r="F228"/>
          <cell r="G228">
            <v>1469</v>
          </cell>
          <cell r="H228">
            <v>1.6666666666666666E-2</v>
          </cell>
          <cell r="I228">
            <v>1.6666666666666666E-2</v>
          </cell>
          <cell r="J228">
            <v>1</v>
          </cell>
          <cell r="K228">
            <v>24.483333333333334</v>
          </cell>
          <cell r="M228">
            <v>391699.68098549399</v>
          </cell>
          <cell r="N228">
            <v>756</v>
          </cell>
          <cell r="O228">
            <v>0.05</v>
          </cell>
          <cell r="P228">
            <v>0.05</v>
          </cell>
          <cell r="Q228">
            <v>1</v>
          </cell>
          <cell r="R228">
            <v>37.800000000000004</v>
          </cell>
          <cell r="T228">
            <v>604748.04389046994</v>
          </cell>
          <cell r="U228">
            <v>62.283333333333339</v>
          </cell>
          <cell r="V228">
            <v>996447.72487596399</v>
          </cell>
        </row>
        <row r="229">
          <cell r="A229" t="str">
            <v>EVALUACION DE LA FUNCION OSTEOMUSCULAR</v>
          </cell>
          <cell r="B229">
            <v>930401</v>
          </cell>
          <cell r="C229" t="str">
            <v>prevencion terciaria</v>
          </cell>
          <cell r="D229" t="str">
            <v>Terapeuta</v>
          </cell>
          <cell r="E229">
            <v>15998.625499747881</v>
          </cell>
          <cell r="F229"/>
          <cell r="G229">
            <v>1469</v>
          </cell>
          <cell r="H229">
            <v>1.6666666666666666E-2</v>
          </cell>
          <cell r="I229">
            <v>1.6666666666666666E-2</v>
          </cell>
          <cell r="J229">
            <v>1</v>
          </cell>
          <cell r="K229">
            <v>24.483333333333334</v>
          </cell>
          <cell r="M229">
            <v>391699.68098549399</v>
          </cell>
          <cell r="N229">
            <v>756</v>
          </cell>
          <cell r="O229">
            <v>0.05</v>
          </cell>
          <cell r="P229">
            <v>0.05</v>
          </cell>
          <cell r="Q229">
            <v>1</v>
          </cell>
          <cell r="R229">
            <v>37.800000000000004</v>
          </cell>
          <cell r="T229">
            <v>604748.04389046994</v>
          </cell>
          <cell r="U229">
            <v>62.283333333333339</v>
          </cell>
          <cell r="V229">
            <v>996447.72487596399</v>
          </cell>
        </row>
        <row r="230">
          <cell r="A230" t="str">
            <v>ENTRENAMIENTO FUNCIONAL EN AUTOCUIDADO (ACTIVIDADES BASICAS E INSTRUMENTALES DE LA VIDA DIARIA)</v>
          </cell>
          <cell r="B230">
            <v>938301</v>
          </cell>
          <cell r="C230" t="str">
            <v>prevencion terciaria</v>
          </cell>
          <cell r="D230" t="str">
            <v>Terapeuta</v>
          </cell>
          <cell r="E230">
            <v>15998.625499747881</v>
          </cell>
          <cell r="F230"/>
          <cell r="G230">
            <v>1469</v>
          </cell>
          <cell r="H230">
            <v>0.7</v>
          </cell>
          <cell r="I230">
            <v>0.7</v>
          </cell>
          <cell r="J230">
            <v>1</v>
          </cell>
          <cell r="K230">
            <v>1028.3</v>
          </cell>
          <cell r="M230">
            <v>16451386.601390745</v>
          </cell>
          <cell r="N230">
            <v>756</v>
          </cell>
          <cell r="O230">
            <v>0.7</v>
          </cell>
          <cell r="P230">
            <v>0.7</v>
          </cell>
          <cell r="Q230">
            <v>1</v>
          </cell>
          <cell r="R230">
            <v>529.19999999999993</v>
          </cell>
          <cell r="T230">
            <v>8466472.6144665778</v>
          </cell>
          <cell r="U230">
            <v>1557.5</v>
          </cell>
          <cell r="V230">
            <v>24917859.215857323</v>
          </cell>
        </row>
        <row r="231">
          <cell r="A231" t="str">
            <v>EVALUACION DE FUNCION MUSCULAR ESTATICA, DINAMICA Y FLEXIBILIDAD</v>
          </cell>
          <cell r="B231">
            <v>930402</v>
          </cell>
          <cell r="C231" t="str">
            <v>prevencion terciaria</v>
          </cell>
          <cell r="D231" t="str">
            <v>Terapeuta</v>
          </cell>
          <cell r="E231">
            <v>15998.625499747881</v>
          </cell>
          <cell r="F231"/>
          <cell r="G231">
            <v>1469</v>
          </cell>
          <cell r="H231">
            <v>0.05</v>
          </cell>
          <cell r="I231">
            <v>0.05</v>
          </cell>
          <cell r="J231">
            <v>1</v>
          </cell>
          <cell r="K231">
            <v>73.45</v>
          </cell>
          <cell r="M231">
            <v>1175099.0429564819</v>
          </cell>
          <cell r="N231">
            <v>756</v>
          </cell>
          <cell r="O231">
            <v>0.05</v>
          </cell>
          <cell r="P231">
            <v>0.05</v>
          </cell>
          <cell r="Q231">
            <v>1</v>
          </cell>
          <cell r="R231">
            <v>37.800000000000004</v>
          </cell>
          <cell r="T231">
            <v>604748.04389046994</v>
          </cell>
          <cell r="U231">
            <v>111.25</v>
          </cell>
          <cell r="V231">
            <v>1779847.0868469519</v>
          </cell>
        </row>
        <row r="232">
          <cell r="A232" t="str">
            <v>PSICOTERAPIA INDIVIDUAL POR PSICOLOGIA</v>
          </cell>
          <cell r="B232">
            <v>943102</v>
          </cell>
          <cell r="C232" t="str">
            <v>prevencion secundaria y terciaria</v>
          </cell>
          <cell r="D232" t="str">
            <v>Psicologo</v>
          </cell>
          <cell r="E232">
            <v>19383.47382949257</v>
          </cell>
          <cell r="F232"/>
          <cell r="G232">
            <v>1469</v>
          </cell>
          <cell r="H232">
            <v>0.25</v>
          </cell>
          <cell r="I232">
            <v>0.25</v>
          </cell>
          <cell r="J232">
            <v>1</v>
          </cell>
          <cell r="K232">
            <v>367.25</v>
          </cell>
          <cell r="L232">
            <v>40</v>
          </cell>
          <cell r="M232">
            <v>7118580.763881146</v>
          </cell>
          <cell r="N232">
            <v>756</v>
          </cell>
          <cell r="O232">
            <v>0.25</v>
          </cell>
          <cell r="P232">
            <v>0.25</v>
          </cell>
          <cell r="Q232">
            <v>1</v>
          </cell>
          <cell r="R232">
            <v>189</v>
          </cell>
          <cell r="S232">
            <v>40</v>
          </cell>
          <cell r="T232">
            <v>3663476.5537740956</v>
          </cell>
          <cell r="U232">
            <v>556.25</v>
          </cell>
          <cell r="V232">
            <v>10782057.317655241</v>
          </cell>
        </row>
        <row r="233">
          <cell r="A233" t="str">
            <v>REHABILITACION FUNCIONAL DE LA DEFICIENCIA-DISCAPACIDAD DEFINITIVA LEVE</v>
          </cell>
          <cell r="B233">
            <v>938660</v>
          </cell>
          <cell r="C233" t="str">
            <v>prevencion terciaria</v>
          </cell>
          <cell r="D233" t="str">
            <v>Terapeuta</v>
          </cell>
          <cell r="E233">
            <v>15998.625499747881</v>
          </cell>
          <cell r="F233"/>
          <cell r="G233">
            <v>1469</v>
          </cell>
          <cell r="H233">
            <v>0.1</v>
          </cell>
          <cell r="I233">
            <v>0.1</v>
          </cell>
          <cell r="J233">
            <v>1</v>
          </cell>
          <cell r="K233">
            <v>146.9</v>
          </cell>
          <cell r="M233">
            <v>2350198.0859129638</v>
          </cell>
          <cell r="N233">
            <v>756</v>
          </cell>
          <cell r="O233">
            <v>0.1</v>
          </cell>
          <cell r="P233">
            <v>0.1</v>
          </cell>
          <cell r="Q233">
            <v>1</v>
          </cell>
          <cell r="R233">
            <v>75.600000000000009</v>
          </cell>
          <cell r="T233">
            <v>1209496.0877809399</v>
          </cell>
          <cell r="U233">
            <v>222.5</v>
          </cell>
          <cell r="V233">
            <v>3559694.1736939037</v>
          </cell>
        </row>
        <row r="234">
          <cell r="A234" t="str">
            <v>REHABILITACION FUNCIONAL DE LA DEFICIENCIA-DISCAPACIDAD DEFINITIVA MODERADA</v>
          </cell>
          <cell r="B234">
            <v>938661</v>
          </cell>
          <cell r="C234" t="str">
            <v>prevencion terciaria</v>
          </cell>
          <cell r="D234" t="str">
            <v>Terapeuta</v>
          </cell>
          <cell r="E234">
            <v>15998.625499747881</v>
          </cell>
          <cell r="F234"/>
          <cell r="G234">
            <v>1469</v>
          </cell>
          <cell r="H234">
            <v>0.05</v>
          </cell>
          <cell r="I234">
            <v>0.05</v>
          </cell>
          <cell r="J234">
            <v>1</v>
          </cell>
          <cell r="K234">
            <v>73.45</v>
          </cell>
          <cell r="M234">
            <v>1175099.0429564819</v>
          </cell>
          <cell r="N234">
            <v>756</v>
          </cell>
          <cell r="O234">
            <v>0.05</v>
          </cell>
          <cell r="P234">
            <v>0.05</v>
          </cell>
          <cell r="Q234">
            <v>1</v>
          </cell>
          <cell r="R234">
            <v>37.800000000000004</v>
          </cell>
          <cell r="T234">
            <v>604748.04389046994</v>
          </cell>
          <cell r="U234">
            <v>111.25</v>
          </cell>
          <cell r="V234">
            <v>1779847.0868469519</v>
          </cell>
        </row>
        <row r="235">
          <cell r="A235" t="str">
            <v>REHABILITACION FUNCIONAL DE LA DEFICIENCIA-DISCAPACIDAD DEFINITIVA SEVERA</v>
          </cell>
          <cell r="B235">
            <v>938662</v>
          </cell>
          <cell r="C235" t="str">
            <v>prevencion terciaria</v>
          </cell>
          <cell r="D235" t="str">
            <v>Terapeuta</v>
          </cell>
          <cell r="E235">
            <v>15998.625499747881</v>
          </cell>
          <cell r="F235"/>
          <cell r="G235">
            <v>1469</v>
          </cell>
          <cell r="H235">
            <v>0.02</v>
          </cell>
          <cell r="I235">
            <v>0.02</v>
          </cell>
          <cell r="J235">
            <v>1</v>
          </cell>
          <cell r="K235">
            <v>29.38</v>
          </cell>
          <cell r="M235">
            <v>470039.61718259274</v>
          </cell>
          <cell r="N235">
            <v>756</v>
          </cell>
          <cell r="O235">
            <v>0.02</v>
          </cell>
          <cell r="P235">
            <v>0.02</v>
          </cell>
          <cell r="Q235">
            <v>1</v>
          </cell>
          <cell r="R235">
            <v>15.120000000000001</v>
          </cell>
          <cell r="T235">
            <v>241899.21755618797</v>
          </cell>
          <cell r="U235">
            <v>44.5</v>
          </cell>
          <cell r="V235">
            <v>711938.83473878074</v>
          </cell>
        </row>
        <row r="236">
          <cell r="A236" t="str">
            <v>VACUNACION CONTRA NEUMOCOCO</v>
          </cell>
          <cell r="B236">
            <v>993106</v>
          </cell>
          <cell r="C236" t="str">
            <v>Prevencion secundaria</v>
          </cell>
          <cell r="D236" t="str">
            <v>Vacunación</v>
          </cell>
          <cell r="E236">
            <v>250000</v>
          </cell>
          <cell r="F236" t="str">
            <v xml:space="preserve">previo a inicio de terapia biologica </v>
          </cell>
          <cell r="G236">
            <v>1469</v>
          </cell>
          <cell r="H236">
            <v>0.05</v>
          </cell>
          <cell r="I236">
            <v>0.05</v>
          </cell>
          <cell r="J236">
            <v>1</v>
          </cell>
          <cell r="K236">
            <v>73.45</v>
          </cell>
          <cell r="M236">
            <v>18362500</v>
          </cell>
          <cell r="N236">
            <v>756</v>
          </cell>
          <cell r="O236">
            <v>0.1</v>
          </cell>
          <cell r="P236">
            <v>0.1</v>
          </cell>
          <cell r="Q236">
            <v>1</v>
          </cell>
          <cell r="R236">
            <v>75.600000000000009</v>
          </cell>
          <cell r="T236">
            <v>18900000.000000004</v>
          </cell>
          <cell r="U236">
            <v>149.05000000000001</v>
          </cell>
          <cell r="V236">
            <v>37262500</v>
          </cell>
        </row>
        <row r="237">
          <cell r="A237" t="str">
            <v>VACUNACION CONTRA Hepatitis B</v>
          </cell>
          <cell r="B237">
            <v>993503</v>
          </cell>
          <cell r="C237" t="str">
            <v>Prevencion secundaria</v>
          </cell>
          <cell r="D237" t="str">
            <v>Vacunación</v>
          </cell>
          <cell r="E237">
            <v>250000</v>
          </cell>
          <cell r="F237"/>
          <cell r="G237">
            <v>1469</v>
          </cell>
          <cell r="H237">
            <v>0.05</v>
          </cell>
          <cell r="I237">
            <v>0.05</v>
          </cell>
          <cell r="J237">
            <v>1</v>
          </cell>
          <cell r="K237">
            <v>73.45</v>
          </cell>
          <cell r="M237">
            <v>18362500</v>
          </cell>
          <cell r="N237">
            <v>756</v>
          </cell>
          <cell r="O237">
            <v>0.1</v>
          </cell>
          <cell r="P237">
            <v>0.1</v>
          </cell>
          <cell r="Q237">
            <v>1</v>
          </cell>
          <cell r="R237">
            <v>75.600000000000009</v>
          </cell>
          <cell r="T237">
            <v>18900000.000000004</v>
          </cell>
          <cell r="U237">
            <v>149.05000000000001</v>
          </cell>
          <cell r="V237">
            <v>37262500</v>
          </cell>
        </row>
        <row r="238">
          <cell r="A238" t="str">
            <v>VACUNACION CONTRA INFLUENZA</v>
          </cell>
          <cell r="B238">
            <v>993510</v>
          </cell>
          <cell r="C238" t="str">
            <v>Prevencion secundaria</v>
          </cell>
          <cell r="D238" t="str">
            <v>Vacunación</v>
          </cell>
          <cell r="E238">
            <v>35000</v>
          </cell>
          <cell r="F238"/>
          <cell r="G238">
            <v>1469</v>
          </cell>
          <cell r="H238">
            <v>0.05</v>
          </cell>
          <cell r="I238">
            <v>0.05</v>
          </cell>
          <cell r="J238">
            <v>1</v>
          </cell>
          <cell r="K238">
            <v>73.45</v>
          </cell>
          <cell r="M238">
            <v>2570750</v>
          </cell>
          <cell r="N238">
            <v>756</v>
          </cell>
          <cell r="O238">
            <v>0.1</v>
          </cell>
          <cell r="P238">
            <v>0.1</v>
          </cell>
          <cell r="Q238">
            <v>1</v>
          </cell>
          <cell r="R238">
            <v>75.600000000000009</v>
          </cell>
          <cell r="T238">
            <v>2646000.0000000005</v>
          </cell>
          <cell r="U238">
            <v>149.05000000000001</v>
          </cell>
          <cell r="V238">
            <v>5216750</v>
          </cell>
        </row>
        <row r="239">
          <cell r="A239" t="str">
            <v>ELABORACION Y ADAPTACION DE APARATO ORTOPEDICO</v>
          </cell>
          <cell r="B239">
            <v>893107</v>
          </cell>
          <cell r="C239" t="str">
            <v>prevencion terciaria</v>
          </cell>
          <cell r="D239" t="str">
            <v>Insumos</v>
          </cell>
          <cell r="E239">
            <v>229180</v>
          </cell>
          <cell r="F239" t="str">
            <v>Se recomienda el uso de férulas para la muñeca durante el reposo, para el tratamiento de los pacientes con Artritis Reumatoide. Se recomienda el uso de plantillas semirígidas y de zapatos con profundidad adicional para el tratamiento de los pacientes con Artritis Reumatoide.</v>
          </cell>
          <cell r="G239">
            <v>1469</v>
          </cell>
          <cell r="H239">
            <v>0.1</v>
          </cell>
          <cell r="I239">
            <v>0.1</v>
          </cell>
          <cell r="J239">
            <v>1</v>
          </cell>
          <cell r="K239">
            <v>146.9</v>
          </cell>
          <cell r="M239">
            <v>33666542</v>
          </cell>
          <cell r="N239">
            <v>756</v>
          </cell>
          <cell r="O239">
            <v>0.1</v>
          </cell>
          <cell r="P239">
            <v>0.1</v>
          </cell>
          <cell r="Q239">
            <v>1</v>
          </cell>
          <cell r="R239">
            <v>75.600000000000009</v>
          </cell>
          <cell r="T239">
            <v>17326008.000000004</v>
          </cell>
          <cell r="U239">
            <v>222.5</v>
          </cell>
          <cell r="V239">
            <v>50992550</v>
          </cell>
        </row>
        <row r="240">
          <cell r="A240" t="str">
            <v>DESCOMPRESION DE NERVIO EN TUNEL DEL CARPO VIA ENDOSCOPICA</v>
          </cell>
          <cell r="B240">
            <v>44301</v>
          </cell>
          <cell r="C240" t="str">
            <v>prevencion terciaria</v>
          </cell>
          <cell r="D240" t="str">
            <v>Procedimientos</v>
          </cell>
          <cell r="E240">
            <v>432220</v>
          </cell>
          <cell r="F240"/>
          <cell r="G240">
            <v>1469</v>
          </cell>
          <cell r="H240">
            <v>1E-3</v>
          </cell>
          <cell r="I240">
            <v>1E-3</v>
          </cell>
          <cell r="J240">
            <v>1</v>
          </cell>
          <cell r="K240">
            <v>1.4690000000000001</v>
          </cell>
          <cell r="M240">
            <v>634931.18000000005</v>
          </cell>
          <cell r="N240">
            <v>756</v>
          </cell>
          <cell r="O240">
            <v>0.01</v>
          </cell>
          <cell r="P240">
            <v>0.01</v>
          </cell>
          <cell r="Q240">
            <v>1</v>
          </cell>
          <cell r="R240">
            <v>7.5600000000000005</v>
          </cell>
          <cell r="T240">
            <v>3267583.2</v>
          </cell>
          <cell r="U240">
            <v>9.0289999999999999</v>
          </cell>
          <cell r="V240">
            <v>3902514.3800000004</v>
          </cell>
        </row>
        <row r="241">
          <cell r="A241" t="str">
            <v>DESCOMPRESION DE NERVIO EN TUNEL DEL CARPO VIA ABIERTA</v>
          </cell>
          <cell r="B241">
            <v>44303</v>
          </cell>
          <cell r="C241" t="str">
            <v>prevencion terciaria</v>
          </cell>
          <cell r="D241" t="str">
            <v>Procedimientos</v>
          </cell>
          <cell r="E241">
            <v>484055</v>
          </cell>
          <cell r="F241"/>
          <cell r="G241">
            <v>1469</v>
          </cell>
          <cell r="H241">
            <v>0.05</v>
          </cell>
          <cell r="I241">
            <v>0.05</v>
          </cell>
          <cell r="J241">
            <v>1</v>
          </cell>
          <cell r="K241">
            <v>73.45</v>
          </cell>
          <cell r="M241">
            <v>35553839.75</v>
          </cell>
          <cell r="N241">
            <v>756</v>
          </cell>
          <cell r="O241">
            <v>0.1</v>
          </cell>
          <cell r="P241">
            <v>0.1</v>
          </cell>
          <cell r="Q241">
            <v>1</v>
          </cell>
          <cell r="R241">
            <v>75.600000000000009</v>
          </cell>
          <cell r="T241">
            <v>36594558.000000007</v>
          </cell>
          <cell r="U241">
            <v>149.05000000000001</v>
          </cell>
          <cell r="V241">
            <v>72148397.75</v>
          </cell>
        </row>
        <row r="242">
          <cell r="A242" t="str">
            <v>DESCOMPRESION DE NERVIO EN TUNEL DEL CARPO CON NEUROLISIS VIA ABIERTA</v>
          </cell>
          <cell r="B242">
            <v>44304</v>
          </cell>
          <cell r="C242" t="str">
            <v>prevencion terciaria</v>
          </cell>
          <cell r="D242" t="str">
            <v>Procedimientos</v>
          </cell>
          <cell r="E242">
            <v>484055</v>
          </cell>
          <cell r="F242"/>
          <cell r="G242">
            <v>1469</v>
          </cell>
          <cell r="H242">
            <v>0.05</v>
          </cell>
          <cell r="I242">
            <v>0.05</v>
          </cell>
          <cell r="J242">
            <v>1</v>
          </cell>
          <cell r="K242">
            <v>73.45</v>
          </cell>
          <cell r="M242">
            <v>35553839.75</v>
          </cell>
          <cell r="N242">
            <v>756</v>
          </cell>
          <cell r="O242">
            <v>0.1</v>
          </cell>
          <cell r="P242">
            <v>0.1</v>
          </cell>
          <cell r="Q242">
            <v>1</v>
          </cell>
          <cell r="R242">
            <v>75.600000000000009</v>
          </cell>
          <cell r="T242">
            <v>36594558.000000007</v>
          </cell>
          <cell r="U242">
            <v>149.05000000000001</v>
          </cell>
          <cell r="V242">
            <v>72148397.75</v>
          </cell>
        </row>
        <row r="243">
          <cell r="A243" t="str">
            <v>DESCOMPRESION DE NERVIO EN TUNEL DEL CARPO CON NEUROLISIS VIA ENDOSCOPICA</v>
          </cell>
          <cell r="B243">
            <v>44305</v>
          </cell>
          <cell r="C243" t="str">
            <v>prevencion terciaria</v>
          </cell>
          <cell r="D243" t="str">
            <v>Procedimientos</v>
          </cell>
          <cell r="E243">
            <v>872037</v>
          </cell>
          <cell r="F243"/>
          <cell r="G243">
            <v>1469</v>
          </cell>
          <cell r="H243">
            <v>1E-3</v>
          </cell>
          <cell r="I243">
            <v>1E-3</v>
          </cell>
          <cell r="J243">
            <v>1</v>
          </cell>
          <cell r="K243">
            <v>1.4690000000000001</v>
          </cell>
          <cell r="M243">
            <v>1281022.3530000001</v>
          </cell>
          <cell r="N243">
            <v>756</v>
          </cell>
          <cell r="O243">
            <v>0.01</v>
          </cell>
          <cell r="P243">
            <v>0.01</v>
          </cell>
          <cell r="Q243">
            <v>1</v>
          </cell>
          <cell r="R243">
            <v>7.5600000000000005</v>
          </cell>
          <cell r="T243">
            <v>6592599.7200000007</v>
          </cell>
          <cell r="U243">
            <v>9.0289999999999999</v>
          </cell>
          <cell r="V243">
            <v>7873622.0730000008</v>
          </cell>
        </row>
        <row r="244">
          <cell r="A244" t="str">
            <v>CORRECCION QUIRURGICA DE DEDO EN GATILLO [DEDO DE RESORTE]</v>
          </cell>
          <cell r="B244">
            <v>828404</v>
          </cell>
          <cell r="C244" t="str">
            <v>prevencion terciaria</v>
          </cell>
          <cell r="D244" t="str">
            <v>Procedimientos</v>
          </cell>
          <cell r="E244">
            <v>278175</v>
          </cell>
          <cell r="F244"/>
          <cell r="G244">
            <v>1469</v>
          </cell>
          <cell r="H244">
            <v>0.01</v>
          </cell>
          <cell r="I244">
            <v>0.01</v>
          </cell>
          <cell r="J244">
            <v>1</v>
          </cell>
          <cell r="K244">
            <v>14.69</v>
          </cell>
          <cell r="M244">
            <v>4086390.75</v>
          </cell>
          <cell r="N244">
            <v>756</v>
          </cell>
          <cell r="O244">
            <v>0.03</v>
          </cell>
          <cell r="P244">
            <v>0.03</v>
          </cell>
          <cell r="Q244">
            <v>1</v>
          </cell>
          <cell r="R244">
            <v>22.68</v>
          </cell>
          <cell r="T244">
            <v>6309009</v>
          </cell>
          <cell r="U244">
            <v>37.369999999999997</v>
          </cell>
          <cell r="V244">
            <v>10395399.75</v>
          </cell>
        </row>
        <row r="245">
          <cell r="A245" t="str">
            <v>CURACION DE LESION EN PIEL O TEJIDO CELULAR SUBCUTANEO SOD</v>
          </cell>
          <cell r="B245">
            <v>869500</v>
          </cell>
          <cell r="C245" t="str">
            <v>prevencion terciaria</v>
          </cell>
          <cell r="D245" t="str">
            <v>Atención domiciliaria</v>
          </cell>
          <cell r="E245">
            <v>61800</v>
          </cell>
          <cell r="F245"/>
          <cell r="G245">
            <v>1469</v>
          </cell>
          <cell r="H245">
            <v>0.03</v>
          </cell>
          <cell r="I245">
            <v>0.01</v>
          </cell>
          <cell r="J245">
            <v>3</v>
          </cell>
          <cell r="K245">
            <v>44.07</v>
          </cell>
          <cell r="L245"/>
          <cell r="M245">
            <v>2723526</v>
          </cell>
          <cell r="N245">
            <v>756</v>
          </cell>
          <cell r="O245">
            <v>0.03</v>
          </cell>
          <cell r="P245">
            <v>0.01</v>
          </cell>
          <cell r="Q245">
            <v>3</v>
          </cell>
          <cell r="R245">
            <v>22.68</v>
          </cell>
          <cell r="S245"/>
          <cell r="T245">
            <v>1401624</v>
          </cell>
          <cell r="U245">
            <v>66.75</v>
          </cell>
          <cell r="V245">
            <v>4125150</v>
          </cell>
        </row>
        <row r="246">
          <cell r="A246" t="str">
            <v>ATENCION (VISITA) DOMICILIARIA, POR MEDICINA GENERAL</v>
          </cell>
          <cell r="B246">
            <v>890101</v>
          </cell>
          <cell r="C246" t="str">
            <v>prevencion secundaria y terciaria</v>
          </cell>
          <cell r="D246" t="str">
            <v>Atención domiciliaria</v>
          </cell>
          <cell r="E246">
            <v>86045</v>
          </cell>
          <cell r="F246"/>
          <cell r="G246">
            <v>1469</v>
          </cell>
          <cell r="H246">
            <v>0.04</v>
          </cell>
          <cell r="I246">
            <v>0.02</v>
          </cell>
          <cell r="J246">
            <v>2</v>
          </cell>
          <cell r="K246">
            <v>58.76</v>
          </cell>
          <cell r="L246"/>
          <cell r="M246">
            <v>5056004.2</v>
          </cell>
          <cell r="N246">
            <v>756</v>
          </cell>
          <cell r="O246">
            <v>0.04</v>
          </cell>
          <cell r="P246">
            <v>0.02</v>
          </cell>
          <cell r="Q246">
            <v>2</v>
          </cell>
          <cell r="R246">
            <v>30.240000000000002</v>
          </cell>
          <cell r="S246"/>
          <cell r="T246">
            <v>2602000.8000000003</v>
          </cell>
          <cell r="U246">
            <v>89</v>
          </cell>
          <cell r="V246">
            <v>7658005</v>
          </cell>
        </row>
        <row r="247">
          <cell r="A247" t="str">
            <v>ATENCION (VISITA) DOMICILIARIA, POR ENFERMERIA</v>
          </cell>
          <cell r="B247">
            <v>890105</v>
          </cell>
          <cell r="C247" t="str">
            <v>prevencion secundaria y terciaria</v>
          </cell>
          <cell r="D247" t="str">
            <v>Atención domiciliaria</v>
          </cell>
          <cell r="E247">
            <v>230000</v>
          </cell>
          <cell r="F247"/>
          <cell r="G247">
            <v>1469</v>
          </cell>
          <cell r="H247">
            <v>0.04</v>
          </cell>
          <cell r="I247">
            <v>0.02</v>
          </cell>
          <cell r="J247">
            <v>2</v>
          </cell>
          <cell r="K247">
            <v>58.76</v>
          </cell>
          <cell r="L247"/>
          <cell r="M247">
            <v>13514800</v>
          </cell>
          <cell r="N247">
            <v>756</v>
          </cell>
          <cell r="O247">
            <v>0.04</v>
          </cell>
          <cell r="P247">
            <v>0.02</v>
          </cell>
          <cell r="Q247">
            <v>2</v>
          </cell>
          <cell r="R247">
            <v>30.240000000000002</v>
          </cell>
          <cell r="S247"/>
          <cell r="T247">
            <v>6955200</v>
          </cell>
          <cell r="U247">
            <v>89</v>
          </cell>
          <cell r="V247">
            <v>20470000</v>
          </cell>
        </row>
        <row r="248">
          <cell r="A248" t="str">
            <v>ATENCION (VISITA) DOMICILIARIA, POR FISIOTERAPIA</v>
          </cell>
          <cell r="B248">
            <v>890111</v>
          </cell>
          <cell r="C248" t="str">
            <v>prevencion secundaria y terciaria</v>
          </cell>
          <cell r="D248" t="str">
            <v>Atención domiciliaria</v>
          </cell>
          <cell r="E248">
            <v>50000</v>
          </cell>
          <cell r="F248"/>
          <cell r="G248">
            <v>1469</v>
          </cell>
          <cell r="H248">
            <v>0.06</v>
          </cell>
          <cell r="I248">
            <v>0.02</v>
          </cell>
          <cell r="J248">
            <v>3</v>
          </cell>
          <cell r="K248">
            <v>88.14</v>
          </cell>
          <cell r="L248"/>
          <cell r="M248">
            <v>4407000</v>
          </cell>
          <cell r="N248">
            <v>756</v>
          </cell>
          <cell r="O248">
            <v>0.06</v>
          </cell>
          <cell r="P248">
            <v>0.02</v>
          </cell>
          <cell r="Q248">
            <v>3</v>
          </cell>
          <cell r="R248">
            <v>45.36</v>
          </cell>
          <cell r="S248"/>
          <cell r="T248">
            <v>2268000</v>
          </cell>
          <cell r="U248">
            <v>133.5</v>
          </cell>
          <cell r="V248">
            <v>6675000</v>
          </cell>
        </row>
        <row r="249">
          <cell r="A249" t="str">
            <v>ATENCION (VISITA) DOMICILIARIA POR OTRO PROFESIONAL DE LA SALUD</v>
          </cell>
          <cell r="B249">
            <v>890116</v>
          </cell>
          <cell r="C249" t="str">
            <v>prevencion secundaria y terciaria</v>
          </cell>
          <cell r="D249" t="str">
            <v>Atención domiciliaria</v>
          </cell>
          <cell r="E249">
            <v>50000</v>
          </cell>
          <cell r="F249"/>
          <cell r="G249">
            <v>1469</v>
          </cell>
          <cell r="H249">
            <v>0.04</v>
          </cell>
          <cell r="I249">
            <v>0.02</v>
          </cell>
          <cell r="J249">
            <v>2</v>
          </cell>
          <cell r="K249">
            <v>58.76</v>
          </cell>
          <cell r="L249"/>
          <cell r="M249">
            <v>2938000</v>
          </cell>
          <cell r="N249">
            <v>756</v>
          </cell>
          <cell r="O249">
            <v>0.04</v>
          </cell>
          <cell r="P249">
            <v>0.02</v>
          </cell>
          <cell r="Q249">
            <v>2</v>
          </cell>
          <cell r="R249">
            <v>30.240000000000002</v>
          </cell>
          <cell r="S249"/>
          <cell r="T249">
            <v>1512000</v>
          </cell>
          <cell r="U249">
            <v>89</v>
          </cell>
          <cell r="V249">
            <v>4450000</v>
          </cell>
        </row>
        <row r="250">
          <cell r="A250" t="str">
            <v xml:space="preserve">COSTO TOTAL PARACLINICOS </v>
          </cell>
          <cell r="B250"/>
          <cell r="C250"/>
          <cell r="D250"/>
          <cell r="E250"/>
          <cell r="F250"/>
          <cell r="G250">
            <v>189501</v>
          </cell>
          <cell r="H250"/>
          <cell r="I250"/>
          <cell r="J250">
            <v>129</v>
          </cell>
          <cell r="K250">
            <v>13804.885924528291</v>
          </cell>
          <cell r="L250">
            <v>0</v>
          </cell>
          <cell r="M250">
            <v>671085590.5348593</v>
          </cell>
          <cell r="N250">
            <v>97524</v>
          </cell>
          <cell r="O250"/>
          <cell r="P250"/>
          <cell r="Q250">
            <v>129</v>
          </cell>
          <cell r="R250">
            <v>5597.5022550831791</v>
          </cell>
          <cell r="S250">
            <v>0</v>
          </cell>
          <cell r="T250">
            <v>707147160.12317026</v>
          </cell>
          <cell r="U250">
            <v>19402.388179611469</v>
          </cell>
          <cell r="V250">
            <v>1378232750.6580296</v>
          </cell>
        </row>
        <row r="251">
          <cell r="J251"/>
          <cell r="K251"/>
        </row>
        <row r="252">
          <cell r="J252"/>
          <cell r="K252"/>
        </row>
        <row r="253">
          <cell r="B253" t="str">
            <v>Bajo Riesgo</v>
          </cell>
          <cell r="C253"/>
          <cell r="D253"/>
          <cell r="E253" t="str">
            <v>Alto Riesgo</v>
          </cell>
          <cell r="F253"/>
          <cell r="I253"/>
          <cell r="K253"/>
          <cell r="L253"/>
          <cell r="M253"/>
          <cell r="N253"/>
          <cell r="O253"/>
          <cell r="S253"/>
          <cell r="T253"/>
          <cell r="U253"/>
          <cell r="V253"/>
        </row>
        <row r="254">
          <cell r="A254" t="str">
            <v>Total Artritis</v>
          </cell>
          <cell r="B254" t="str">
            <v>Consultas</v>
          </cell>
          <cell r="D254" t="str">
            <v>Ayudas Dx</v>
          </cell>
          <cell r="E254" t="str">
            <v>Consultas</v>
          </cell>
          <cell r="F254" t="str">
            <v>Ayudas Dx</v>
          </cell>
          <cell r="G254" t="str">
            <v>Bajo Riesgo</v>
          </cell>
          <cell r="H254" t="str">
            <v>Alto Riesgo</v>
          </cell>
          <cell r="I254" t="str">
            <v>Total generalaño</v>
          </cell>
          <cell r="L254"/>
          <cell r="M254"/>
          <cell r="N254"/>
          <cell r="O254"/>
          <cell r="S254"/>
          <cell r="T254"/>
          <cell r="U254"/>
          <cell r="V254"/>
        </row>
        <row r="255">
          <cell r="A255" t="str">
            <v>Linea de base</v>
          </cell>
          <cell r="B255">
            <v>536106587.71012652</v>
          </cell>
          <cell r="C255"/>
          <cell r="D255">
            <v>238856829.25</v>
          </cell>
          <cell r="E255">
            <v>1054179573.5032059</v>
          </cell>
          <cell r="F255">
            <v>103434207</v>
          </cell>
          <cell r="G255">
            <v>774963416.96012652</v>
          </cell>
          <cell r="H255">
            <v>1157613780.5032058</v>
          </cell>
          <cell r="I255">
            <v>1932577197.4633322</v>
          </cell>
          <cell r="L255"/>
          <cell r="M255"/>
          <cell r="N255"/>
          <cell r="O255"/>
          <cell r="S255"/>
          <cell r="T255"/>
          <cell r="U255"/>
          <cell r="V255"/>
        </row>
        <row r="256">
          <cell r="A256" t="str">
            <v>Complementarios</v>
          </cell>
          <cell r="B256">
            <v>100730269.88903153</v>
          </cell>
          <cell r="C256"/>
          <cell r="D256">
            <v>671085590.5348593</v>
          </cell>
          <cell r="E256">
            <v>87251761.343954876</v>
          </cell>
          <cell r="F256">
            <v>707147160.12317026</v>
          </cell>
          <cell r="G256">
            <v>771815860.42389083</v>
          </cell>
          <cell r="H256">
            <v>794398921.46712518</v>
          </cell>
          <cell r="I256">
            <v>1566214781.891016</v>
          </cell>
          <cell r="L256"/>
          <cell r="M256"/>
          <cell r="N256"/>
          <cell r="O256"/>
          <cell r="S256"/>
          <cell r="T256"/>
          <cell r="U256"/>
          <cell r="V256"/>
        </row>
        <row r="257">
          <cell r="B257">
            <v>636836857.59915805</v>
          </cell>
          <cell r="C257"/>
          <cell r="D257">
            <v>909942419.7848593</v>
          </cell>
          <cell r="E257">
            <v>1141431334.8471608</v>
          </cell>
          <cell r="F257">
            <v>810581367.12317026</v>
          </cell>
          <cell r="G257">
            <v>1546779277.3840175</v>
          </cell>
          <cell r="H257">
            <v>1952012701.970331</v>
          </cell>
          <cell r="I257">
            <v>3498791979.3543482</v>
          </cell>
          <cell r="L257"/>
          <cell r="M257"/>
          <cell r="N257"/>
          <cell r="O257"/>
          <cell r="S257"/>
          <cell r="T257"/>
          <cell r="U257"/>
          <cell r="V257"/>
        </row>
        <row r="258">
          <cell r="E258"/>
          <cell r="I258"/>
          <cell r="L258"/>
          <cell r="M258"/>
          <cell r="N258"/>
          <cell r="O258"/>
          <cell r="S258"/>
          <cell r="T258"/>
          <cell r="U258"/>
          <cell r="V258"/>
        </row>
        <row r="259">
          <cell r="A259"/>
          <cell r="B259">
            <v>968228869</v>
          </cell>
          <cell r="C259">
            <v>1060568074</v>
          </cell>
          <cell r="E259">
            <v>1286316248</v>
          </cell>
          <cell r="F259">
            <v>1344747246</v>
          </cell>
        </row>
        <row r="260">
          <cell r="A260"/>
          <cell r="B260">
            <v>92339205</v>
          </cell>
          <cell r="C260"/>
          <cell r="E260">
            <v>58431048</v>
          </cell>
          <cell r="I260">
            <v>2405315320</v>
          </cell>
        </row>
      </sheetData>
      <sheetData sheetId="2">
        <row r="5">
          <cell r="A5" t="str">
            <v xml:space="preserve">Consulta de primera vez por especialista en reumatologia </v>
          </cell>
          <cell r="B5">
            <v>890288</v>
          </cell>
          <cell r="C5" t="str">
            <v>prevencion secundaria</v>
          </cell>
          <cell r="D5" t="str">
            <v>Reumatologo</v>
          </cell>
          <cell r="E5">
            <v>50000</v>
          </cell>
          <cell r="F5"/>
          <cell r="G5">
            <v>920</v>
          </cell>
          <cell r="H5">
            <v>0</v>
          </cell>
          <cell r="I5">
            <v>0.05</v>
          </cell>
          <cell r="J5"/>
          <cell r="K5">
            <v>0</v>
          </cell>
          <cell r="L5">
            <v>30</v>
          </cell>
          <cell r="M5">
            <v>0</v>
          </cell>
          <cell r="N5">
            <v>0</v>
          </cell>
          <cell r="O5">
            <v>0</v>
          </cell>
          <cell r="P5"/>
        </row>
        <row r="6">
          <cell r="A6" t="str">
            <v xml:space="preserve">Consulta de primera vez por especialista en reumatologia pediatrica </v>
          </cell>
          <cell r="B6">
            <v>890289</v>
          </cell>
          <cell r="C6" t="str">
            <v>prevencion secundaria</v>
          </cell>
          <cell r="D6" t="str">
            <v>Reumatologo pediatra</v>
          </cell>
          <cell r="E6">
            <v>50000</v>
          </cell>
          <cell r="F6"/>
          <cell r="G6">
            <v>920</v>
          </cell>
          <cell r="H6">
            <v>0</v>
          </cell>
          <cell r="I6">
            <v>0</v>
          </cell>
          <cell r="J6"/>
          <cell r="K6">
            <v>0</v>
          </cell>
          <cell r="L6">
            <v>30</v>
          </cell>
          <cell r="M6">
            <v>0</v>
          </cell>
          <cell r="N6">
            <v>0</v>
          </cell>
          <cell r="O6">
            <v>0</v>
          </cell>
          <cell r="P6"/>
          <cell r="R6"/>
        </row>
        <row r="7">
          <cell r="A7" t="str">
            <v>Consulta de primera vez por medicina general</v>
          </cell>
          <cell r="B7">
            <v>890201</v>
          </cell>
          <cell r="C7" t="str">
            <v>prevencion secundaria</v>
          </cell>
          <cell r="D7" t="str">
            <v xml:space="preserve">Medico General </v>
          </cell>
          <cell r="E7">
            <v>38235.4792147806</v>
          </cell>
          <cell r="F7"/>
          <cell r="G7">
            <v>920</v>
          </cell>
          <cell r="H7">
            <v>0.05</v>
          </cell>
          <cell r="I7">
            <v>0.05</v>
          </cell>
          <cell r="J7">
            <v>1</v>
          </cell>
          <cell r="K7">
            <v>46</v>
          </cell>
          <cell r="L7">
            <v>30</v>
          </cell>
          <cell r="M7">
            <v>879416.02193995379</v>
          </cell>
          <cell r="N7">
            <v>46</v>
          </cell>
          <cell r="O7">
            <v>879416.02193995379</v>
          </cell>
          <cell r="P7"/>
          <cell r="R7"/>
        </row>
        <row r="8">
          <cell r="A8" t="str">
            <v>Consulta de control o de seguimiento por medicina general</v>
          </cell>
          <cell r="B8">
            <v>890301</v>
          </cell>
          <cell r="C8" t="str">
            <v>prevencion secundaria</v>
          </cell>
          <cell r="D8" t="str">
            <v xml:space="preserve">Medico General </v>
          </cell>
          <cell r="E8">
            <v>38235.4792147806</v>
          </cell>
          <cell r="F8"/>
          <cell r="G8">
            <v>920</v>
          </cell>
          <cell r="H8">
            <v>3</v>
          </cell>
          <cell r="I8">
            <v>1</v>
          </cell>
          <cell r="J8">
            <v>3</v>
          </cell>
          <cell r="K8">
            <v>2760</v>
          </cell>
          <cell r="L8">
            <v>20</v>
          </cell>
          <cell r="M8">
            <v>35176640.877598152</v>
          </cell>
          <cell r="N8">
            <v>2760</v>
          </cell>
          <cell r="O8">
            <v>35176640.877598152</v>
          </cell>
          <cell r="P8"/>
          <cell r="R8"/>
        </row>
        <row r="9">
          <cell r="A9" t="str">
            <v>CONSULTA DE PRIMERA VEZ POR ENFERMERIA</v>
          </cell>
          <cell r="B9">
            <v>890205</v>
          </cell>
          <cell r="C9" t="str">
            <v>prevencion secundaria</v>
          </cell>
          <cell r="D9" t="str">
            <v>Enfermera</v>
          </cell>
          <cell r="E9">
            <v>20192.495292194588</v>
          </cell>
          <cell r="F9"/>
          <cell r="G9">
            <v>920</v>
          </cell>
          <cell r="H9">
            <v>0.4</v>
          </cell>
          <cell r="I9">
            <v>0.4</v>
          </cell>
          <cell r="J9">
            <v>1</v>
          </cell>
          <cell r="K9">
            <v>368</v>
          </cell>
          <cell r="L9">
            <v>30</v>
          </cell>
          <cell r="M9">
            <v>3715419.1337638041</v>
          </cell>
          <cell r="N9">
            <v>368</v>
          </cell>
          <cell r="O9">
            <v>3715419.1337638041</v>
          </cell>
          <cell r="P9"/>
          <cell r="R9"/>
        </row>
        <row r="10">
          <cell r="A10" t="str">
            <v>Consulta integral de control o de seguimiento por equipo interdisciplinario medico general, qf,ps (EMA)</v>
          </cell>
          <cell r="B10">
            <v>890315</v>
          </cell>
          <cell r="C10" t="str">
            <v>prevencion secundaria</v>
          </cell>
          <cell r="D10" t="str">
            <v>Staff</v>
          </cell>
          <cell r="E10">
            <v>150000</v>
          </cell>
          <cell r="F10" t="str">
            <v xml:space="preserve">equipo multidisciplinario de seguimiento y educacion </v>
          </cell>
          <cell r="G10">
            <v>920</v>
          </cell>
          <cell r="H10">
            <v>1</v>
          </cell>
          <cell r="I10">
            <v>1</v>
          </cell>
          <cell r="J10">
            <v>1</v>
          </cell>
          <cell r="K10">
            <v>920</v>
          </cell>
          <cell r="L10">
            <v>40</v>
          </cell>
          <cell r="M10">
            <v>92000000</v>
          </cell>
          <cell r="N10">
            <v>920</v>
          </cell>
          <cell r="O10">
            <v>92000000</v>
          </cell>
          <cell r="P10"/>
          <cell r="R10"/>
        </row>
        <row r="11">
          <cell r="A11" t="str">
            <v>Consulta de control o de seguimiento por especialista en reumatologia</v>
          </cell>
          <cell r="B11">
            <v>890388</v>
          </cell>
          <cell r="C11" t="str">
            <v>prevencion secundaria</v>
          </cell>
          <cell r="D11" t="str">
            <v>Reumatologo</v>
          </cell>
          <cell r="E11">
            <v>50000</v>
          </cell>
          <cell r="F11"/>
          <cell r="G11">
            <v>920</v>
          </cell>
          <cell r="H11">
            <v>4</v>
          </cell>
          <cell r="I11">
            <v>1</v>
          </cell>
          <cell r="J11">
            <v>4</v>
          </cell>
          <cell r="K11">
            <v>3680</v>
          </cell>
          <cell r="L11">
            <v>30</v>
          </cell>
          <cell r="M11">
            <v>92000000</v>
          </cell>
          <cell r="N11">
            <v>3680</v>
          </cell>
          <cell r="O11">
            <v>92000000</v>
          </cell>
          <cell r="P11"/>
        </row>
        <row r="12">
          <cell r="A12" t="str">
            <v>Consulta de control o de seguimiento por especialista en reumatologia pediatrica</v>
          </cell>
          <cell r="B12">
            <v>890389</v>
          </cell>
          <cell r="C12" t="str">
            <v>prevencion secundaria</v>
          </cell>
          <cell r="D12" t="str">
            <v>Reumatologo pediatra</v>
          </cell>
          <cell r="E12">
            <v>50000</v>
          </cell>
          <cell r="F12"/>
          <cell r="G12">
            <v>920</v>
          </cell>
          <cell r="H12">
            <v>0.60000000000000009</v>
          </cell>
          <cell r="I12">
            <v>0.1</v>
          </cell>
          <cell r="J12">
            <v>6</v>
          </cell>
          <cell r="K12">
            <v>552.00000000000011</v>
          </cell>
          <cell r="L12">
            <v>30</v>
          </cell>
          <cell r="M12">
            <v>13800000.000000004</v>
          </cell>
          <cell r="N12">
            <v>552.00000000000011</v>
          </cell>
          <cell r="O12">
            <v>13800000.000000004</v>
          </cell>
          <cell r="P12"/>
        </row>
        <row r="13">
          <cell r="A13" t="str">
            <v>Educacion individual en salud por quimico farmaceutico</v>
          </cell>
          <cell r="B13">
            <v>990211</v>
          </cell>
          <cell r="C13" t="str">
            <v>prevencion secundaria</v>
          </cell>
          <cell r="D13" t="str">
            <v>Quimico farmaceutico</v>
          </cell>
          <cell r="E13">
            <v>20357.84710131228</v>
          </cell>
          <cell r="F13" t="str">
            <v xml:space="preserve">equipo multidisciplinario de seguimiento y educacion </v>
          </cell>
          <cell r="G13">
            <v>920</v>
          </cell>
          <cell r="H13">
            <v>4</v>
          </cell>
          <cell r="I13">
            <v>1</v>
          </cell>
          <cell r="J13">
            <v>4</v>
          </cell>
          <cell r="K13">
            <v>3680</v>
          </cell>
          <cell r="L13">
            <v>20</v>
          </cell>
          <cell r="M13">
            <v>24972292.4442764</v>
          </cell>
          <cell r="N13">
            <v>3680</v>
          </cell>
          <cell r="O13">
            <v>24972292.4442764</v>
          </cell>
          <cell r="P13"/>
        </row>
        <row r="14">
          <cell r="A14" t="str">
            <v>Inyeccion  o infiltracion de sustancia terapeutica dentro de bursa sod (infiltraciones-artrocentesis)</v>
          </cell>
          <cell r="B14">
            <v>839600</v>
          </cell>
          <cell r="C14" t="str">
            <v>prevencion secundaria</v>
          </cell>
          <cell r="D14" t="str">
            <v>Procedimeintos menores</v>
          </cell>
          <cell r="E14">
            <v>685000</v>
          </cell>
          <cell r="F14"/>
          <cell r="G14">
            <v>920</v>
          </cell>
          <cell r="H14">
            <v>5.033881897386254E-2</v>
          </cell>
          <cell r="I14">
            <v>5.033881897386254E-2</v>
          </cell>
          <cell r="J14">
            <v>1</v>
          </cell>
          <cell r="K14">
            <v>46.311713455953537</v>
          </cell>
          <cell r="L14">
            <v>30</v>
          </cell>
          <cell r="M14">
            <v>15861761.858664086</v>
          </cell>
          <cell r="N14">
            <v>46.311713455953537</v>
          </cell>
          <cell r="O14">
            <v>15861761.858664086</v>
          </cell>
          <cell r="P14"/>
        </row>
        <row r="15">
          <cell r="A15" t="str">
            <v>Inyeccion o infiltracion de esteroide sod (terapia de rescate)</v>
          </cell>
          <cell r="B15">
            <v>992300</v>
          </cell>
          <cell r="C15" t="str">
            <v>prevencion terciaria</v>
          </cell>
          <cell r="D15" t="str">
            <v>Procedimeintos menores</v>
          </cell>
          <cell r="E15">
            <v>918526</v>
          </cell>
          <cell r="F15"/>
          <cell r="G15">
            <v>920</v>
          </cell>
          <cell r="H15">
            <v>0.15004840271055178</v>
          </cell>
          <cell r="I15">
            <v>0.15004840271055178</v>
          </cell>
          <cell r="J15">
            <v>1</v>
          </cell>
          <cell r="K15">
            <v>138.04453049370764</v>
          </cell>
          <cell r="L15">
            <v>60</v>
          </cell>
          <cell r="M15">
            <v>126797490.4162633</v>
          </cell>
          <cell r="N15">
            <v>138.04453049370764</v>
          </cell>
          <cell r="O15">
            <v>126797490.4162633</v>
          </cell>
          <cell r="P15"/>
        </row>
        <row r="16">
          <cell r="A16" t="str">
            <v>Inyeccion o infusion de otra sustancia terapeutica o profilactica (aplicación de medicamentos)</v>
          </cell>
          <cell r="B16">
            <v>992990</v>
          </cell>
          <cell r="C16" t="str">
            <v>prevencion secundaria</v>
          </cell>
          <cell r="D16" t="str">
            <v>Procedimeintos menores</v>
          </cell>
          <cell r="E16">
            <v>110000</v>
          </cell>
          <cell r="F16"/>
          <cell r="G16">
            <v>920</v>
          </cell>
          <cell r="H16">
            <v>1.2000000000000002</v>
          </cell>
          <cell r="I16">
            <v>0.1</v>
          </cell>
          <cell r="J16">
            <v>12</v>
          </cell>
          <cell r="K16">
            <v>1104.0000000000002</v>
          </cell>
          <cell r="L16">
            <v>120</v>
          </cell>
          <cell r="M16">
            <v>242880000.00000006</v>
          </cell>
          <cell r="N16">
            <v>1104.0000000000002</v>
          </cell>
          <cell r="O16">
            <v>242880000.00000006</v>
          </cell>
          <cell r="P16"/>
        </row>
        <row r="17">
          <cell r="A17" t="str">
            <v>Participacion en junta medica o equipo interdisciplinario por medicina especializada y caso paciente</v>
          </cell>
          <cell r="B17">
            <v>890502</v>
          </cell>
          <cell r="C17" t="str">
            <v>prevencion secundaria</v>
          </cell>
          <cell r="D17" t="str">
            <v>Junta médica</v>
          </cell>
          <cell r="E17">
            <v>300000</v>
          </cell>
          <cell r="F17"/>
          <cell r="G17">
            <v>920</v>
          </cell>
          <cell r="H17">
            <v>0.20038722168441434</v>
          </cell>
          <cell r="I17">
            <v>0.20038722168441434</v>
          </cell>
          <cell r="J17">
            <v>1</v>
          </cell>
          <cell r="K17">
            <v>184.35624394966118</v>
          </cell>
          <cell r="L17">
            <v>20</v>
          </cell>
          <cell r="M17">
            <v>18435624.394966118</v>
          </cell>
          <cell r="N17">
            <v>184.35624394966118</v>
          </cell>
          <cell r="O17">
            <v>18435624.394966118</v>
          </cell>
          <cell r="P17"/>
        </row>
        <row r="18">
          <cell r="A18" t="str">
            <v>Consulta de primera vez por especialista en medicina interna</v>
          </cell>
          <cell r="B18">
            <v>890366</v>
          </cell>
          <cell r="C18" t="str">
            <v>prevencion secundaria</v>
          </cell>
          <cell r="D18" t="str">
            <v>Internista</v>
          </cell>
          <cell r="E18">
            <v>81079.626334876535</v>
          </cell>
          <cell r="F18"/>
          <cell r="G18">
            <v>920</v>
          </cell>
          <cell r="H18">
            <v>0.05</v>
          </cell>
          <cell r="I18">
            <v>0.05</v>
          </cell>
          <cell r="J18">
            <v>1</v>
          </cell>
          <cell r="K18">
            <v>46</v>
          </cell>
          <cell r="L18">
            <v>20</v>
          </cell>
          <cell r="M18">
            <v>1243220.9371347735</v>
          </cell>
          <cell r="N18">
            <v>46</v>
          </cell>
          <cell r="O18">
            <v>1243220.9371347735</v>
          </cell>
          <cell r="P18"/>
        </row>
        <row r="19">
          <cell r="A19" t="str">
            <v>Consulta de control o de seguimiento por especialista en medicina interna</v>
          </cell>
          <cell r="B19">
            <v>890366</v>
          </cell>
          <cell r="C19" t="str">
            <v>prevencion secundaria</v>
          </cell>
          <cell r="D19" t="str">
            <v>Internista</v>
          </cell>
          <cell r="E19">
            <v>81079.626334876535</v>
          </cell>
          <cell r="F19"/>
          <cell r="G19">
            <v>920</v>
          </cell>
          <cell r="H19">
            <v>0.02</v>
          </cell>
          <cell r="I19">
            <v>0.02</v>
          </cell>
          <cell r="J19">
            <v>1</v>
          </cell>
          <cell r="K19">
            <v>18.400000000000002</v>
          </cell>
          <cell r="L19">
            <v>30</v>
          </cell>
          <cell r="M19">
            <v>745932.56228086422</v>
          </cell>
          <cell r="N19">
            <v>18.400000000000002</v>
          </cell>
          <cell r="O19">
            <v>745932.56228086422</v>
          </cell>
          <cell r="P19"/>
        </row>
        <row r="20">
          <cell r="A20" t="str">
            <v>Consulta de primera vez por especialista en nefrologia</v>
          </cell>
          <cell r="B20">
            <v>890268</v>
          </cell>
          <cell r="C20" t="str">
            <v>prevencion secundaria</v>
          </cell>
          <cell r="D20" t="str">
            <v>Nefrologo</v>
          </cell>
          <cell r="E20">
            <v>131196.94114214752</v>
          </cell>
          <cell r="F20" t="str">
            <v xml:space="preserve">control y seguimiento de nefritis lúpica </v>
          </cell>
          <cell r="G20">
            <v>920</v>
          </cell>
          <cell r="H20">
            <v>0.2</v>
          </cell>
          <cell r="I20">
            <v>0.2</v>
          </cell>
          <cell r="J20">
            <v>1</v>
          </cell>
          <cell r="K20">
            <v>184</v>
          </cell>
          <cell r="L20">
            <v>30</v>
          </cell>
          <cell r="M20">
            <v>12070118.585077573</v>
          </cell>
          <cell r="N20">
            <v>184</v>
          </cell>
          <cell r="O20">
            <v>12070118.585077573</v>
          </cell>
          <cell r="P20"/>
        </row>
        <row r="21">
          <cell r="A21" t="str">
            <v>Consulta de control o de seguimiento por especialista en nefrologia</v>
          </cell>
          <cell r="B21">
            <v>890368</v>
          </cell>
          <cell r="C21" t="str">
            <v>prevencion secundaria</v>
          </cell>
          <cell r="D21" t="str">
            <v>Nefrologo</v>
          </cell>
          <cell r="E21">
            <v>131196.94114214752</v>
          </cell>
          <cell r="F21"/>
          <cell r="G21">
            <v>920</v>
          </cell>
          <cell r="H21">
            <v>0.1</v>
          </cell>
          <cell r="I21">
            <v>0.1</v>
          </cell>
          <cell r="J21">
            <v>1</v>
          </cell>
          <cell r="K21">
            <v>92</v>
          </cell>
          <cell r="L21">
            <v>30</v>
          </cell>
          <cell r="M21">
            <v>6035059.2925387863</v>
          </cell>
          <cell r="N21">
            <v>92</v>
          </cell>
          <cell r="O21">
            <v>6035059.2925387863</v>
          </cell>
          <cell r="P21"/>
        </row>
        <row r="22">
          <cell r="A22" t="str">
            <v>terapia fisica integral</v>
          </cell>
          <cell r="B22">
            <v>931001</v>
          </cell>
          <cell r="C22" t="str">
            <v>prevencion secundaria y terciaria</v>
          </cell>
          <cell r="D22" t="str">
            <v>Terapeuta</v>
          </cell>
          <cell r="E22">
            <v>15998.625499747881</v>
          </cell>
          <cell r="F22"/>
          <cell r="G22">
            <v>920</v>
          </cell>
          <cell r="H22">
            <v>12</v>
          </cell>
          <cell r="I22">
            <v>1</v>
          </cell>
          <cell r="J22">
            <v>12</v>
          </cell>
          <cell r="K22">
            <v>11040</v>
          </cell>
          <cell r="L22">
            <v>20</v>
          </cell>
          <cell r="M22">
            <v>58874941.839072205</v>
          </cell>
          <cell r="N22">
            <v>11040</v>
          </cell>
          <cell r="O22">
            <v>58874941.839072205</v>
          </cell>
          <cell r="P22"/>
        </row>
        <row r="23">
          <cell r="A23" t="str">
            <v>terapia ocupacional integral</v>
          </cell>
          <cell r="B23">
            <v>938303</v>
          </cell>
          <cell r="C23" t="str">
            <v>prevencion terciaria</v>
          </cell>
          <cell r="D23" t="str">
            <v>Terapeuta</v>
          </cell>
          <cell r="E23">
            <v>15998.625499747881</v>
          </cell>
          <cell r="F23"/>
          <cell r="G23">
            <v>920</v>
          </cell>
          <cell r="H23">
            <v>6</v>
          </cell>
          <cell r="I23">
            <v>1</v>
          </cell>
          <cell r="J23">
            <v>6</v>
          </cell>
          <cell r="K23">
            <v>5520</v>
          </cell>
          <cell r="L23">
            <v>20</v>
          </cell>
          <cell r="M23">
            <v>29437470.919536103</v>
          </cell>
          <cell r="N23">
            <v>5520</v>
          </cell>
          <cell r="O23">
            <v>29437470.919536103</v>
          </cell>
        </row>
        <row r="24">
          <cell r="A24" t="str">
            <v xml:space="preserve">consulta de primera vez por nutricion y dietetica </v>
          </cell>
          <cell r="B24">
            <v>890206</v>
          </cell>
          <cell r="C24" t="str">
            <v>prevencion secundaria</v>
          </cell>
          <cell r="D24" t="str">
            <v>Nutricionista</v>
          </cell>
          <cell r="E24">
            <v>19351.810993759751</v>
          </cell>
          <cell r="F24" t="str">
            <v xml:space="preserve">se sugiere evitar el sobrepeso y el sedentarismo </v>
          </cell>
          <cell r="G24">
            <v>920</v>
          </cell>
          <cell r="H24">
            <v>0.4</v>
          </cell>
          <cell r="I24">
            <v>0.4</v>
          </cell>
          <cell r="J24">
            <v>1</v>
          </cell>
          <cell r="K24">
            <v>368</v>
          </cell>
          <cell r="L24">
            <v>30</v>
          </cell>
          <cell r="M24">
            <v>3560733.2228517942</v>
          </cell>
          <cell r="N24">
            <v>368</v>
          </cell>
          <cell r="O24">
            <v>3560733.2228517942</v>
          </cell>
        </row>
        <row r="25">
          <cell r="A25" t="str">
            <v xml:space="preserve">consulta de control o seguimiento por nutricion y dietetica </v>
          </cell>
          <cell r="B25">
            <v>890306</v>
          </cell>
          <cell r="C25" t="str">
            <v>prevencion secundaria</v>
          </cell>
          <cell r="D25" t="str">
            <v>Nutricionista</v>
          </cell>
          <cell r="E25">
            <v>19351.810993759751</v>
          </cell>
          <cell r="F25"/>
          <cell r="G25">
            <v>920</v>
          </cell>
          <cell r="H25">
            <v>0.4</v>
          </cell>
          <cell r="I25">
            <v>0.4</v>
          </cell>
          <cell r="J25">
            <v>1</v>
          </cell>
          <cell r="K25">
            <v>368</v>
          </cell>
          <cell r="L25">
            <v>30</v>
          </cell>
          <cell r="M25">
            <v>3560733.2228517942</v>
          </cell>
          <cell r="N25">
            <v>368</v>
          </cell>
          <cell r="O25">
            <v>3560733.2228517942</v>
          </cell>
        </row>
        <row r="26">
          <cell r="A26" t="str">
            <v>COSTO TOTAL CONSULTAS</v>
          </cell>
          <cell r="B26"/>
          <cell r="C26"/>
          <cell r="D26"/>
          <cell r="E26"/>
          <cell r="F26"/>
          <cell r="G26">
            <v>920</v>
          </cell>
          <cell r="H26">
            <v>309.9070667957406</v>
          </cell>
          <cell r="I26">
            <v>5.2526621490803489</v>
          </cell>
          <cell r="J26">
            <v>59</v>
          </cell>
          <cell r="K26">
            <v>31115.112487899321</v>
          </cell>
          <cell r="L26">
            <v>700</v>
          </cell>
          <cell r="M26">
            <v>782046855.72881567</v>
          </cell>
          <cell r="N26">
            <v>31115.112487899321</v>
          </cell>
          <cell r="O26">
            <v>782046855.72881567</v>
          </cell>
          <cell r="P26"/>
        </row>
        <row r="27">
          <cell r="A27" t="str">
            <v>Radiografia de torax (p.a. O a.p. Y lateral, decubito lateral, oblicuas o lateral)</v>
          </cell>
          <cell r="B27">
            <v>871121</v>
          </cell>
          <cell r="C27" t="str">
            <v>prevencion secundaria</v>
          </cell>
          <cell r="D27" t="str">
            <v>Imágenes</v>
          </cell>
          <cell r="E27">
            <v>19675</v>
          </cell>
          <cell r="F27"/>
          <cell r="G27">
            <v>920</v>
          </cell>
          <cell r="H27">
            <v>7.4999999999999997E-2</v>
          </cell>
          <cell r="I27">
            <v>0.15</v>
          </cell>
          <cell r="J27">
            <v>0.5</v>
          </cell>
          <cell r="K27">
            <v>69</v>
          </cell>
          <cell r="L27"/>
          <cell r="M27">
            <v>1357575</v>
          </cell>
          <cell r="N27">
            <v>69</v>
          </cell>
          <cell r="O27">
            <v>1357575</v>
          </cell>
          <cell r="P27"/>
          <cell r="U27"/>
        </row>
        <row r="28">
          <cell r="A28" t="str">
            <v>RADIOGRAFIA DE COLUMNA CERVICAL</v>
          </cell>
          <cell r="B28">
            <v>871010</v>
          </cell>
          <cell r="C28" t="str">
            <v>prevencion secundaria</v>
          </cell>
          <cell r="D28" t="str">
            <v>Imágenes</v>
          </cell>
          <cell r="E28">
            <v>22910</v>
          </cell>
          <cell r="F28"/>
          <cell r="G28">
            <v>920</v>
          </cell>
          <cell r="H28">
            <v>5.0000000000000001E-3</v>
          </cell>
          <cell r="I28">
            <v>5.0000000000000001E-3</v>
          </cell>
          <cell r="J28">
            <v>1</v>
          </cell>
          <cell r="K28">
            <v>4.6000000000000005</v>
          </cell>
          <cell r="L28"/>
          <cell r="M28">
            <v>105386.00000000001</v>
          </cell>
          <cell r="N28">
            <v>4.6000000000000005</v>
          </cell>
          <cell r="O28">
            <v>105386.00000000001</v>
          </cell>
          <cell r="P28"/>
          <cell r="U28"/>
        </row>
        <row r="29">
          <cell r="A29" t="str">
            <v>RADIOGRAFIA DE HOMBRO</v>
          </cell>
          <cell r="B29">
            <v>873204</v>
          </cell>
          <cell r="C29" t="str">
            <v>prevencion secundaria</v>
          </cell>
          <cell r="D29" t="str">
            <v>Imágenes</v>
          </cell>
          <cell r="E29">
            <v>18180</v>
          </cell>
          <cell r="F29"/>
          <cell r="G29">
            <v>920</v>
          </cell>
          <cell r="H29">
            <v>5.0000000000000001E-3</v>
          </cell>
          <cell r="I29">
            <v>5.0000000000000001E-3</v>
          </cell>
          <cell r="J29">
            <v>1</v>
          </cell>
          <cell r="K29">
            <v>4.6000000000000005</v>
          </cell>
          <cell r="L29"/>
          <cell r="M29">
            <v>83628.000000000015</v>
          </cell>
          <cell r="N29">
            <v>4.6000000000000005</v>
          </cell>
          <cell r="O29">
            <v>83628.000000000015</v>
          </cell>
          <cell r="P29"/>
          <cell r="U29"/>
        </row>
        <row r="30">
          <cell r="A30" t="str">
            <v>RADIOGRAFIA DE CODO</v>
          </cell>
          <cell r="B30">
            <v>873205</v>
          </cell>
          <cell r="C30" t="str">
            <v>prevencion secundaria</v>
          </cell>
          <cell r="D30" t="str">
            <v>Imágenes</v>
          </cell>
          <cell r="E30">
            <v>14030</v>
          </cell>
          <cell r="F30"/>
          <cell r="G30">
            <v>920</v>
          </cell>
          <cell r="H30">
            <v>5.0000000000000001E-3</v>
          </cell>
          <cell r="I30">
            <v>5.0000000000000001E-3</v>
          </cell>
          <cell r="J30">
            <v>1</v>
          </cell>
          <cell r="K30">
            <v>4.6000000000000005</v>
          </cell>
          <cell r="L30"/>
          <cell r="M30">
            <v>64538.000000000007</v>
          </cell>
          <cell r="N30">
            <v>4.6000000000000005</v>
          </cell>
          <cell r="O30">
            <v>64538.000000000007</v>
          </cell>
          <cell r="P30"/>
          <cell r="U30"/>
        </row>
        <row r="31">
          <cell r="A31" t="str">
            <v>Beta 2 glicoproteina i ig g semiautomatizado o automatizado</v>
          </cell>
          <cell r="B31">
            <v>906481</v>
          </cell>
          <cell r="C31" t="str">
            <v>prevencion secundaria</v>
          </cell>
          <cell r="D31" t="str">
            <v>Laboratorios</v>
          </cell>
          <cell r="E31">
            <v>38222</v>
          </cell>
          <cell r="F31"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31">
            <v>920</v>
          </cell>
          <cell r="H31">
            <v>0.15</v>
          </cell>
          <cell r="I31">
            <v>0.15</v>
          </cell>
          <cell r="J31">
            <v>1</v>
          </cell>
          <cell r="K31">
            <v>138</v>
          </cell>
          <cell r="L31"/>
          <cell r="M31">
            <v>5274636</v>
          </cell>
          <cell r="N31">
            <v>138</v>
          </cell>
          <cell r="O31">
            <v>5274636</v>
          </cell>
          <cell r="P31"/>
          <cell r="U31"/>
        </row>
        <row r="32">
          <cell r="A32" t="str">
            <v>Beta 2 glicoproteina i ig m semiautomatizado o automatizado</v>
          </cell>
          <cell r="B32">
            <v>906482</v>
          </cell>
          <cell r="C32" t="str">
            <v>prevencion secundaria</v>
          </cell>
          <cell r="D32" t="str">
            <v>Laboratorios</v>
          </cell>
          <cell r="E32">
            <v>38222</v>
          </cell>
          <cell r="F32"/>
          <cell r="G32">
            <v>920</v>
          </cell>
          <cell r="H32">
            <v>0.15</v>
          </cell>
          <cell r="I32">
            <v>0.15</v>
          </cell>
          <cell r="J32">
            <v>1</v>
          </cell>
          <cell r="K32">
            <v>138</v>
          </cell>
          <cell r="L32"/>
          <cell r="M32">
            <v>5274636</v>
          </cell>
          <cell r="N32">
            <v>138</v>
          </cell>
          <cell r="O32">
            <v>5274636</v>
          </cell>
          <cell r="P32"/>
          <cell r="U32"/>
        </row>
        <row r="33">
          <cell r="A33" t="str">
            <v>Cardiolipina anticuerpos ig g semiautomatizado o automatizado</v>
          </cell>
          <cell r="B33">
            <v>906408</v>
          </cell>
          <cell r="C33" t="str">
            <v>prevencion secundaria</v>
          </cell>
          <cell r="D33" t="str">
            <v>Laboratorios</v>
          </cell>
          <cell r="E33">
            <v>15462</v>
          </cell>
          <cell r="F33"/>
          <cell r="G33">
            <v>920</v>
          </cell>
          <cell r="H33">
            <v>0.15</v>
          </cell>
          <cell r="I33">
            <v>0.15</v>
          </cell>
          <cell r="J33">
            <v>1</v>
          </cell>
          <cell r="K33">
            <v>138</v>
          </cell>
          <cell r="L33"/>
          <cell r="M33">
            <v>2133756</v>
          </cell>
          <cell r="N33">
            <v>138</v>
          </cell>
          <cell r="O33">
            <v>2133756</v>
          </cell>
          <cell r="P33"/>
          <cell r="U33"/>
        </row>
        <row r="34">
          <cell r="A34" t="str">
            <v>Cardiolipina anticuerpos ig m semiautomatizado o automatizado</v>
          </cell>
          <cell r="B34">
            <v>906409</v>
          </cell>
          <cell r="C34" t="str">
            <v>prevencion secundaria</v>
          </cell>
          <cell r="D34" t="str">
            <v>Laboratorios</v>
          </cell>
          <cell r="E34">
            <v>15491</v>
          </cell>
          <cell r="F34"/>
          <cell r="G34">
            <v>920</v>
          </cell>
          <cell r="H34">
            <v>0.15</v>
          </cell>
          <cell r="I34">
            <v>0.15</v>
          </cell>
          <cell r="J34">
            <v>1</v>
          </cell>
          <cell r="K34">
            <v>138</v>
          </cell>
          <cell r="L34"/>
          <cell r="M34">
            <v>2137758</v>
          </cell>
          <cell r="N34">
            <v>138</v>
          </cell>
          <cell r="O34">
            <v>2137758</v>
          </cell>
          <cell r="P34"/>
          <cell r="U34"/>
        </row>
        <row r="35">
          <cell r="A35" t="str">
            <v>CENTROMERO ANTICUERPOS SEMIAUTOMATIZADO O AUTOMATIZADO</v>
          </cell>
          <cell r="B35">
            <v>906413</v>
          </cell>
          <cell r="C35" t="str">
            <v>prevencion secundaria</v>
          </cell>
          <cell r="D35" t="str">
            <v>Laboratorios</v>
          </cell>
          <cell r="E35">
            <v>47391</v>
          </cell>
          <cell r="F35"/>
          <cell r="G35">
            <v>920</v>
          </cell>
          <cell r="H35">
            <v>5.0000000000000001E-3</v>
          </cell>
          <cell r="I35">
            <v>5.0000000000000001E-3</v>
          </cell>
          <cell r="J35">
            <v>1</v>
          </cell>
          <cell r="K35">
            <v>4.6000000000000005</v>
          </cell>
          <cell r="L35"/>
          <cell r="M35">
            <v>217998.60000000003</v>
          </cell>
          <cell r="N35">
            <v>4.6000000000000005</v>
          </cell>
          <cell r="O35">
            <v>217998.60000000003</v>
          </cell>
          <cell r="P35"/>
          <cell r="U35"/>
        </row>
        <row r="36">
          <cell r="A36" t="str">
            <v>Prueba confirmatoria tiempo veneno de vibora de russell</v>
          </cell>
          <cell r="B36">
            <v>902005</v>
          </cell>
          <cell r="C36" t="str">
            <v>prevencion secundaria</v>
          </cell>
          <cell r="D36" t="str">
            <v>Laboratorios</v>
          </cell>
          <cell r="E36">
            <v>31790</v>
          </cell>
          <cell r="F36"/>
          <cell r="G36">
            <v>920</v>
          </cell>
          <cell r="H36">
            <v>0.15</v>
          </cell>
          <cell r="I36">
            <v>0.15</v>
          </cell>
          <cell r="J36">
            <v>1</v>
          </cell>
          <cell r="K36">
            <v>138</v>
          </cell>
          <cell r="L36"/>
          <cell r="M36">
            <v>4387020</v>
          </cell>
          <cell r="N36">
            <v>138</v>
          </cell>
          <cell r="O36">
            <v>4387020</v>
          </cell>
          <cell r="P36"/>
          <cell r="U36"/>
        </row>
        <row r="37">
          <cell r="A37" t="str">
            <v>Proteinas en orina de 24 horas</v>
          </cell>
          <cell r="B37">
            <v>903862</v>
          </cell>
          <cell r="C37" t="str">
            <v>prevencion secundaria</v>
          </cell>
          <cell r="D37" t="str">
            <v>Laboratorios</v>
          </cell>
          <cell r="E37">
            <v>4893</v>
          </cell>
          <cell r="F37" t="str">
            <v xml:space="preserve">se sugiere realizar sedimento urinario, creatinina serica, proteinas en orina de 24 horas, tanto al momento del dx de LES  y como seguimiento a la nefropatia lúpica </v>
          </cell>
          <cell r="G37">
            <v>920</v>
          </cell>
          <cell r="H37">
            <v>0.4</v>
          </cell>
          <cell r="I37">
            <v>0.4</v>
          </cell>
          <cell r="J37">
            <v>1</v>
          </cell>
          <cell r="K37">
            <v>368</v>
          </cell>
          <cell r="L37"/>
          <cell r="M37">
            <v>1800624</v>
          </cell>
          <cell r="N37">
            <v>368</v>
          </cell>
          <cell r="O37">
            <v>1800624</v>
          </cell>
          <cell r="P37"/>
          <cell r="U37"/>
        </row>
        <row r="38">
          <cell r="A38" t="str">
            <v>Adn cadena sencilla anticuerpos semiautomatizado o automatizado</v>
          </cell>
          <cell r="B38">
            <v>906404</v>
          </cell>
          <cell r="C38" t="str">
            <v>prevencion secundaria</v>
          </cell>
          <cell r="D38" t="str">
            <v>Laboratorios</v>
          </cell>
          <cell r="E38">
            <v>492887.32500000001</v>
          </cell>
          <cell r="F38" t="str">
            <v xml:space="preserve">se sugiere la determinacion precoz de anticuerpos antinucleares ( anti ADN, anti RO, anti La , anti sm, anti RNP) y antifosfolipido en individuos con sintomatologia sugestiva de LES, de cara a detectar formas tempranas y menos graves de la enfermedad </v>
          </cell>
          <cell r="G38">
            <v>920</v>
          </cell>
          <cell r="H38">
            <v>2</v>
          </cell>
          <cell r="I38">
            <v>1</v>
          </cell>
          <cell r="J38">
            <v>2</v>
          </cell>
          <cell r="K38">
            <v>1840</v>
          </cell>
          <cell r="L38"/>
          <cell r="M38">
            <v>906912678</v>
          </cell>
          <cell r="N38">
            <v>1840</v>
          </cell>
          <cell r="O38">
            <v>906912678</v>
          </cell>
          <cell r="P38"/>
          <cell r="U38"/>
        </row>
        <row r="39">
          <cell r="A39" t="str">
            <v>Anticuerpos antinucleares semiautomatizado</v>
          </cell>
          <cell r="B39">
            <v>906442</v>
          </cell>
          <cell r="C39" t="str">
            <v>prevencion secundaria</v>
          </cell>
          <cell r="D39" t="str">
            <v>Laboratorios</v>
          </cell>
          <cell r="E39">
            <v>9164</v>
          </cell>
          <cell r="F39"/>
          <cell r="G39">
            <v>920</v>
          </cell>
          <cell r="H39">
            <v>1</v>
          </cell>
          <cell r="I39">
            <v>1</v>
          </cell>
          <cell r="J39">
            <v>1</v>
          </cell>
          <cell r="K39">
            <v>920</v>
          </cell>
          <cell r="L39"/>
          <cell r="M39">
            <v>8430880</v>
          </cell>
          <cell r="N39">
            <v>920</v>
          </cell>
          <cell r="O39">
            <v>8430880</v>
          </cell>
          <cell r="P39"/>
          <cell r="U39"/>
        </row>
        <row r="40">
          <cell r="A40" t="str">
            <v>Anticuerpos nucleares extractables totales [ena] ss-a [ro] ss-b [la] rnp y sm semiautomatizado o automatizado</v>
          </cell>
          <cell r="B40">
            <v>906406</v>
          </cell>
          <cell r="C40" t="str">
            <v>prevencion secundaria</v>
          </cell>
          <cell r="D40" t="str">
            <v>Laboratorios</v>
          </cell>
          <cell r="E40">
            <v>43093</v>
          </cell>
          <cell r="F40"/>
          <cell r="G40">
            <v>920</v>
          </cell>
          <cell r="H40">
            <v>1</v>
          </cell>
          <cell r="I40">
            <v>1</v>
          </cell>
          <cell r="J40">
            <v>1</v>
          </cell>
          <cell r="K40">
            <v>920</v>
          </cell>
          <cell r="L40"/>
          <cell r="M40">
            <v>39645560</v>
          </cell>
          <cell r="N40">
            <v>920</v>
          </cell>
          <cell r="O40">
            <v>39645560</v>
          </cell>
          <cell r="P40"/>
          <cell r="U40"/>
        </row>
        <row r="41">
          <cell r="A41" t="str">
            <v>DNA n ANTICUERPOS SEMIAUTOMATIZADO O AUTOMATIZADO</v>
          </cell>
          <cell r="B41">
            <v>906417</v>
          </cell>
          <cell r="C41" t="str">
            <v>prevencion secundaria</v>
          </cell>
          <cell r="D41" t="str">
            <v>Laboratorios</v>
          </cell>
          <cell r="E41">
            <v>12760</v>
          </cell>
          <cell r="F41"/>
          <cell r="G41">
            <v>920</v>
          </cell>
          <cell r="H41">
            <v>0.04</v>
          </cell>
          <cell r="I41">
            <v>0.04</v>
          </cell>
          <cell r="J41">
            <v>1</v>
          </cell>
          <cell r="K41">
            <v>36.800000000000004</v>
          </cell>
          <cell r="L41"/>
          <cell r="M41">
            <v>469568.00000000006</v>
          </cell>
          <cell r="N41">
            <v>36.800000000000004</v>
          </cell>
          <cell r="O41">
            <v>469568.00000000006</v>
          </cell>
          <cell r="P41"/>
          <cell r="U41"/>
        </row>
        <row r="42">
          <cell r="A42" t="str">
            <v>DNA n ANTICUERPOS MANUAL</v>
          </cell>
          <cell r="B42">
            <v>906418</v>
          </cell>
          <cell r="C42" t="str">
            <v>prevencion secundaria</v>
          </cell>
          <cell r="D42" t="str">
            <v>Laboratorios</v>
          </cell>
          <cell r="E42">
            <v>12760</v>
          </cell>
          <cell r="F42"/>
          <cell r="G42">
            <v>920</v>
          </cell>
          <cell r="H42">
            <v>0.04</v>
          </cell>
          <cell r="I42">
            <v>0.04</v>
          </cell>
          <cell r="J42">
            <v>1</v>
          </cell>
          <cell r="K42">
            <v>36.800000000000004</v>
          </cell>
          <cell r="L42"/>
          <cell r="M42">
            <v>469568.00000000006</v>
          </cell>
          <cell r="N42">
            <v>36.800000000000004</v>
          </cell>
          <cell r="O42">
            <v>469568.00000000006</v>
          </cell>
          <cell r="P42"/>
          <cell r="U42"/>
        </row>
        <row r="43">
          <cell r="A43" t="str">
            <v>FOSFOLIPIDOS ANTICUERPOS Ig G SEMIAUTOMATIZADO O AUTOMATIZADO</v>
          </cell>
          <cell r="B43">
            <v>906422</v>
          </cell>
          <cell r="C43" t="str">
            <v>prevencion secundaria</v>
          </cell>
          <cell r="D43" t="str">
            <v>Laboratorios</v>
          </cell>
          <cell r="E43">
            <v>46463</v>
          </cell>
          <cell r="F43" t="str">
            <v xml:space="preserve">se sugiere la determinacion precoz de anticuerpos antinucleares ( anti ADN, anti RO, anti La , anti sm, anti RNP) y antifosfolipido en individuos con sintomatologia sugestiva de LES, de cara a detectar formas tempranas y menos graves de la enfermedad. Se recomienda la medicion de anti Ro y anti La en todas las mujeres con LES antes de planificar el embarazo o tan pronto se identifique un embarazo </v>
          </cell>
          <cell r="G43">
            <v>920</v>
          </cell>
          <cell r="H43">
            <v>0.01</v>
          </cell>
          <cell r="I43">
            <v>0.01</v>
          </cell>
          <cell r="J43">
            <v>1</v>
          </cell>
          <cell r="K43">
            <v>9.2000000000000011</v>
          </cell>
          <cell r="L43"/>
          <cell r="M43">
            <v>427459.60000000003</v>
          </cell>
          <cell r="N43">
            <v>9.2000000000000011</v>
          </cell>
          <cell r="O43">
            <v>427459.60000000003</v>
          </cell>
          <cell r="P43"/>
          <cell r="U43"/>
        </row>
        <row r="44">
          <cell r="A44" t="str">
            <v>FOSFOLIPIDOS ANTICUERPOS Ig M SEMIAUTOMATIZADO O AUTOMATIZADO</v>
          </cell>
          <cell r="B44">
            <v>906423</v>
          </cell>
          <cell r="C44" t="str">
            <v>prevencion secundaria</v>
          </cell>
          <cell r="D44" t="str">
            <v>Laboratorios</v>
          </cell>
          <cell r="E44">
            <v>46463</v>
          </cell>
          <cell r="F44"/>
          <cell r="G44">
            <v>920</v>
          </cell>
          <cell r="H44">
            <v>0.01</v>
          </cell>
          <cell r="I44">
            <v>0.01</v>
          </cell>
          <cell r="J44">
            <v>1</v>
          </cell>
          <cell r="K44">
            <v>9.2000000000000011</v>
          </cell>
          <cell r="L44"/>
          <cell r="M44">
            <v>427459.60000000003</v>
          </cell>
          <cell r="N44">
            <v>9.2000000000000011</v>
          </cell>
          <cell r="O44">
            <v>427459.60000000003</v>
          </cell>
          <cell r="P44"/>
          <cell r="U44"/>
        </row>
        <row r="45">
          <cell r="A45" t="str">
            <v>SSB [La] ANTICUERPOS Ig G SEMIAUTOMATIZADO O AUTOMATIZADO</v>
          </cell>
          <cell r="B45">
            <v>906430</v>
          </cell>
          <cell r="C45" t="str">
            <v>prevencion secundaria</v>
          </cell>
          <cell r="D45" t="str">
            <v>Laboratorios</v>
          </cell>
          <cell r="E45">
            <v>14611</v>
          </cell>
          <cell r="F45"/>
          <cell r="G45">
            <v>920</v>
          </cell>
          <cell r="H45">
            <v>0.01</v>
          </cell>
          <cell r="I45">
            <v>0.01</v>
          </cell>
          <cell r="J45">
            <v>1</v>
          </cell>
          <cell r="K45">
            <v>9.2000000000000011</v>
          </cell>
          <cell r="L45"/>
          <cell r="M45">
            <v>134421.20000000001</v>
          </cell>
          <cell r="N45">
            <v>9.2000000000000011</v>
          </cell>
          <cell r="O45">
            <v>134421.20000000001</v>
          </cell>
          <cell r="P45"/>
          <cell r="U45"/>
        </row>
        <row r="46">
          <cell r="A46" t="str">
            <v>SSA [Ro] ANTICUERPOS SEMIAUTOMATIZADO O AUTOMATIZADO</v>
          </cell>
          <cell r="B46">
            <v>906454</v>
          </cell>
          <cell r="C46" t="str">
            <v>prevencion secundaria</v>
          </cell>
          <cell r="D46" t="str">
            <v>Laboratorios</v>
          </cell>
          <cell r="E46">
            <v>14611</v>
          </cell>
          <cell r="F46"/>
          <cell r="G46">
            <v>920</v>
          </cell>
          <cell r="H46">
            <v>0.01</v>
          </cell>
          <cell r="I46">
            <v>0.01</v>
          </cell>
          <cell r="J46">
            <v>1</v>
          </cell>
          <cell r="K46">
            <v>9.2000000000000011</v>
          </cell>
          <cell r="L46"/>
          <cell r="M46">
            <v>134421.20000000001</v>
          </cell>
          <cell r="N46">
            <v>9.2000000000000011</v>
          </cell>
          <cell r="O46">
            <v>134421.20000000001</v>
          </cell>
          <cell r="P46"/>
          <cell r="U46"/>
        </row>
        <row r="47">
          <cell r="A47" t="str">
            <v>ESTUDIO DE COLORACION DE INMUNOFLUORESCENCIA EN CITOLOGIA DE LIQUIDO CORPORAL O SECRECION</v>
          </cell>
          <cell r="B47">
            <v>898014</v>
          </cell>
          <cell r="C47" t="str">
            <v>prevencion secundaria</v>
          </cell>
          <cell r="D47" t="str">
            <v>Laboratorios</v>
          </cell>
          <cell r="E47">
            <v>435768.12</v>
          </cell>
          <cell r="F47" t="str">
            <v xml:space="preserve">el metodo de eleccion para la deteccion de anticuerpos antinucleares en el proceso diagnostico del LES es la inmunofluorescencia indirecta por su elevada sensibilidad </v>
          </cell>
          <cell r="G47">
            <v>920</v>
          </cell>
          <cell r="H47">
            <v>1</v>
          </cell>
          <cell r="I47">
            <v>1</v>
          </cell>
          <cell r="J47">
            <v>1</v>
          </cell>
          <cell r="K47">
            <v>920</v>
          </cell>
          <cell r="L47"/>
          <cell r="M47">
            <v>400906670.39999998</v>
          </cell>
          <cell r="N47">
            <v>920</v>
          </cell>
          <cell r="O47"/>
          <cell r="P47"/>
          <cell r="U47"/>
        </row>
        <row r="48">
          <cell r="A48" t="str">
            <v>PM/SCL ANTICUERPOS SEMIAUTOMATIZADO O AUTOMATIZADO</v>
          </cell>
          <cell r="B48">
            <v>906447</v>
          </cell>
          <cell r="C48" t="str">
            <v>prevencion secundaria</v>
          </cell>
          <cell r="D48" t="str">
            <v>Laboratorios</v>
          </cell>
          <cell r="E48">
            <v>85424</v>
          </cell>
          <cell r="F48"/>
          <cell r="G48">
            <v>920</v>
          </cell>
          <cell r="H48">
            <v>5.0000000000000001E-3</v>
          </cell>
          <cell r="I48">
            <v>5.0000000000000001E-3</v>
          </cell>
          <cell r="J48">
            <v>1</v>
          </cell>
          <cell r="K48">
            <v>4.6000000000000005</v>
          </cell>
          <cell r="L48"/>
          <cell r="M48">
            <v>392950.4</v>
          </cell>
          <cell r="N48">
            <v>4.6000000000000005</v>
          </cell>
          <cell r="O48">
            <v>392950.4</v>
          </cell>
          <cell r="P48"/>
          <cell r="U48"/>
        </row>
        <row r="49">
          <cell r="A49" t="str">
            <v>Complemento serico c3 semiautomatizado</v>
          </cell>
          <cell r="B49">
            <v>906905</v>
          </cell>
          <cell r="C49" t="str">
            <v>prevencion secundaria</v>
          </cell>
          <cell r="D49" t="str">
            <v>Laboratorios</v>
          </cell>
          <cell r="E49">
            <v>12815</v>
          </cell>
          <cell r="F49" t="str">
            <v>se recomienda la evaluacion conjunta del titulo de anticuerpos anti ADN-dc y niveles de complemento c3 y c4 como apoyo para la evaluacion de la actividad</v>
          </cell>
          <cell r="G49">
            <v>920</v>
          </cell>
          <cell r="H49">
            <v>3</v>
          </cell>
          <cell r="I49">
            <v>1</v>
          </cell>
          <cell r="J49">
            <v>3</v>
          </cell>
          <cell r="K49">
            <v>2760</v>
          </cell>
          <cell r="L49"/>
          <cell r="M49">
            <v>35369400</v>
          </cell>
          <cell r="N49">
            <v>2760</v>
          </cell>
          <cell r="O49">
            <v>35369400</v>
          </cell>
          <cell r="P49"/>
          <cell r="U49"/>
        </row>
        <row r="50">
          <cell r="A50" t="str">
            <v>Complemento serico c4 semiautomatizado</v>
          </cell>
          <cell r="B50">
            <v>906907</v>
          </cell>
          <cell r="C50" t="str">
            <v>prevencion secundaria</v>
          </cell>
          <cell r="D50" t="str">
            <v>Laboratorios</v>
          </cell>
          <cell r="E50">
            <v>12815</v>
          </cell>
          <cell r="F50"/>
          <cell r="G50">
            <v>920</v>
          </cell>
          <cell r="H50">
            <v>3</v>
          </cell>
          <cell r="I50">
            <v>1</v>
          </cell>
          <cell r="J50">
            <v>3</v>
          </cell>
          <cell r="K50">
            <v>2760</v>
          </cell>
          <cell r="L50"/>
          <cell r="M50">
            <v>35369400</v>
          </cell>
          <cell r="N50">
            <v>2760</v>
          </cell>
          <cell r="O50">
            <v>35369400</v>
          </cell>
          <cell r="P50"/>
          <cell r="U50"/>
        </row>
        <row r="51">
          <cell r="A51" t="str">
            <v>COMPLEMENTO SERICO C3 AUTOMATIZADO</v>
          </cell>
          <cell r="B51">
            <v>906906</v>
          </cell>
          <cell r="C51" t="str">
            <v>prevencion secundaria</v>
          </cell>
          <cell r="D51" t="str">
            <v>Laboratorios</v>
          </cell>
          <cell r="E51">
            <v>12815</v>
          </cell>
          <cell r="F51"/>
          <cell r="G51">
            <v>920</v>
          </cell>
          <cell r="H51">
            <v>0.15</v>
          </cell>
          <cell r="I51">
            <v>0.15</v>
          </cell>
          <cell r="J51">
            <v>1</v>
          </cell>
          <cell r="K51">
            <v>138</v>
          </cell>
          <cell r="L51"/>
          <cell r="M51">
            <v>1768470</v>
          </cell>
          <cell r="N51">
            <v>138</v>
          </cell>
          <cell r="O51">
            <v>1768470</v>
          </cell>
          <cell r="P51"/>
          <cell r="U51"/>
        </row>
        <row r="52">
          <cell r="A52" t="str">
            <v>COMPLEMENTO SERICO C4 AUTOMATIZADO</v>
          </cell>
          <cell r="B52">
            <v>906908</v>
          </cell>
          <cell r="C52" t="str">
            <v>prevencion secundaria</v>
          </cell>
          <cell r="D52" t="str">
            <v>Laboratorios</v>
          </cell>
          <cell r="E52">
            <v>12815</v>
          </cell>
          <cell r="F52"/>
          <cell r="G52">
            <v>920</v>
          </cell>
          <cell r="H52">
            <v>0.15</v>
          </cell>
          <cell r="I52">
            <v>0.15</v>
          </cell>
          <cell r="J52">
            <v>1</v>
          </cell>
          <cell r="K52">
            <v>138</v>
          </cell>
          <cell r="L52"/>
          <cell r="M52">
            <v>1768470</v>
          </cell>
          <cell r="N52">
            <v>138</v>
          </cell>
          <cell r="O52">
            <v>1768470</v>
          </cell>
          <cell r="P52"/>
          <cell r="U52"/>
        </row>
        <row r="53">
          <cell r="A53" t="str">
            <v>Creatinina en suero u otros fluidos</v>
          </cell>
          <cell r="B53">
            <v>903895</v>
          </cell>
          <cell r="C53" t="str">
            <v>prevencion secundaria</v>
          </cell>
          <cell r="D53" t="str">
            <v>Laboratorios</v>
          </cell>
          <cell r="E53">
            <v>1485</v>
          </cell>
          <cell r="F53" t="str">
            <v xml:space="preserve">se sugiere realizar sedimento urinario, creatinina serica, proteinas en orina de 24 horas, tanto al momento del dx de LES  y como seguimiento a la nefropatia lúpica </v>
          </cell>
          <cell r="G53">
            <v>920</v>
          </cell>
          <cell r="H53">
            <v>4</v>
          </cell>
          <cell r="I53">
            <v>1</v>
          </cell>
          <cell r="J53">
            <v>4</v>
          </cell>
          <cell r="K53">
            <v>3680</v>
          </cell>
          <cell r="L53"/>
          <cell r="M53">
            <v>5464800</v>
          </cell>
          <cell r="N53">
            <v>3680</v>
          </cell>
          <cell r="O53">
            <v>5464800</v>
          </cell>
          <cell r="P53"/>
          <cell r="U53"/>
        </row>
        <row r="54">
          <cell r="A54" t="str">
            <v>Eritrosedimentacion [velocidad sedimentacion globular - vsg] automatizada</v>
          </cell>
          <cell r="B54">
            <v>902205</v>
          </cell>
          <cell r="C54" t="str">
            <v>prevencion secundaria</v>
          </cell>
          <cell r="D54" t="str">
            <v>Laboratorios</v>
          </cell>
          <cell r="E54">
            <v>2340</v>
          </cell>
          <cell r="F54"/>
          <cell r="G54">
            <v>920</v>
          </cell>
          <cell r="H54">
            <v>4</v>
          </cell>
          <cell r="I54">
            <v>1</v>
          </cell>
          <cell r="J54">
            <v>4</v>
          </cell>
          <cell r="K54">
            <v>3680</v>
          </cell>
          <cell r="L54"/>
          <cell r="M54">
            <v>8611200</v>
          </cell>
          <cell r="N54">
            <v>3680</v>
          </cell>
          <cell r="O54">
            <v>8611200</v>
          </cell>
          <cell r="P54"/>
          <cell r="U54"/>
        </row>
        <row r="55">
          <cell r="A55" t="str">
            <v>Hemograma iv (hemoglobina hematocrito recuento de eritrocitos indices eritrocitarios leucograma recuento de plaquetas indices plaquetarios y morfologia electronica e histograma) automatizado</v>
          </cell>
          <cell r="B55">
            <v>902210</v>
          </cell>
          <cell r="C55" t="str">
            <v>prevencion secundaria</v>
          </cell>
          <cell r="D55" t="str">
            <v>Laboratorios</v>
          </cell>
          <cell r="E55">
            <v>4236</v>
          </cell>
          <cell r="F55" t="str">
            <v>se sugiere realizar hemograma de forma rutinaria para valoracion la existencia de anemia, leucopenias, linfopenia y trombocitopenias, al momento del diagnostico y de seguimiento</v>
          </cell>
          <cell r="G55">
            <v>920</v>
          </cell>
          <cell r="H55">
            <v>4</v>
          </cell>
          <cell r="I55">
            <v>1</v>
          </cell>
          <cell r="J55">
            <v>4</v>
          </cell>
          <cell r="K55">
            <v>3680</v>
          </cell>
          <cell r="L55"/>
          <cell r="M55">
            <v>15588480</v>
          </cell>
          <cell r="N55">
            <v>3680</v>
          </cell>
          <cell r="O55">
            <v>15588480</v>
          </cell>
          <cell r="P55"/>
          <cell r="U55"/>
        </row>
        <row r="56">
          <cell r="A56" t="str">
            <v>Proteina c reactiva manual o semiautomatizado</v>
          </cell>
          <cell r="B56">
            <v>906914</v>
          </cell>
          <cell r="C56" t="str">
            <v>prevencion secundaria</v>
          </cell>
          <cell r="D56" t="str">
            <v>Laboratorios</v>
          </cell>
          <cell r="E56">
            <v>2331</v>
          </cell>
          <cell r="F56"/>
          <cell r="G56">
            <v>920</v>
          </cell>
          <cell r="H56">
            <v>4</v>
          </cell>
          <cell r="I56">
            <v>1</v>
          </cell>
          <cell r="J56">
            <v>4</v>
          </cell>
          <cell r="K56">
            <v>3680</v>
          </cell>
          <cell r="L56"/>
          <cell r="M56">
            <v>8578080</v>
          </cell>
          <cell r="N56">
            <v>3680</v>
          </cell>
          <cell r="O56">
            <v>8578080</v>
          </cell>
          <cell r="P56"/>
          <cell r="U56"/>
        </row>
        <row r="57">
          <cell r="A57" t="str">
            <v>Transaminasa glutamico oxalacetica [aspartato amino transferasa]</v>
          </cell>
          <cell r="B57">
            <v>903867</v>
          </cell>
          <cell r="C57" t="str">
            <v>prevencion secundaria</v>
          </cell>
          <cell r="D57" t="str">
            <v>Laboratorios</v>
          </cell>
          <cell r="E57">
            <v>2174</v>
          </cell>
          <cell r="F57" t="str">
            <v xml:space="preserve">monitoreo de toxicidad hepatica y hematologica de los inmunosupresores, realizar hlg y quimica hepatica </v>
          </cell>
          <cell r="G57">
            <v>920</v>
          </cell>
          <cell r="H57">
            <v>4</v>
          </cell>
          <cell r="I57">
            <v>1</v>
          </cell>
          <cell r="J57">
            <v>4</v>
          </cell>
          <cell r="K57">
            <v>3680</v>
          </cell>
          <cell r="L57"/>
          <cell r="M57">
            <v>8000320</v>
          </cell>
          <cell r="N57">
            <v>3680</v>
          </cell>
          <cell r="O57">
            <v>8000320</v>
          </cell>
          <cell r="P57"/>
          <cell r="U57"/>
        </row>
        <row r="58">
          <cell r="A58" t="str">
            <v>Transaminasa glutamico-piruvica [alanino amino transferasa]</v>
          </cell>
          <cell r="B58">
            <v>903866</v>
          </cell>
          <cell r="C58" t="str">
            <v>prevencion secundaria</v>
          </cell>
          <cell r="D58" t="str">
            <v>Laboratorios</v>
          </cell>
          <cell r="E58">
            <v>2174</v>
          </cell>
          <cell r="F58"/>
          <cell r="G58">
            <v>920</v>
          </cell>
          <cell r="H58">
            <v>4</v>
          </cell>
          <cell r="I58">
            <v>1</v>
          </cell>
          <cell r="J58">
            <v>4</v>
          </cell>
          <cell r="K58">
            <v>3680</v>
          </cell>
          <cell r="L58"/>
          <cell r="M58">
            <v>8000320</v>
          </cell>
          <cell r="N58">
            <v>3680</v>
          </cell>
          <cell r="O58">
            <v>8000320</v>
          </cell>
          <cell r="P58"/>
          <cell r="U58"/>
        </row>
        <row r="59">
          <cell r="A59" t="str">
            <v>Uroanalisis</v>
          </cell>
          <cell r="B59">
            <v>907106</v>
          </cell>
          <cell r="C59" t="str">
            <v>prevencion secundaria</v>
          </cell>
          <cell r="D59" t="str">
            <v>Laboratorios</v>
          </cell>
          <cell r="E59">
            <v>2895</v>
          </cell>
          <cell r="F59" t="str">
            <v>seguimiento a nefritis lupica y el riesgo de CA vesical con el uso de ciclofosfamida</v>
          </cell>
          <cell r="G59">
            <v>920</v>
          </cell>
          <cell r="H59">
            <v>4</v>
          </cell>
          <cell r="I59">
            <v>1</v>
          </cell>
          <cell r="J59">
            <v>4</v>
          </cell>
          <cell r="K59">
            <v>3680</v>
          </cell>
          <cell r="L59"/>
          <cell r="M59">
            <v>10653600</v>
          </cell>
          <cell r="N59">
            <v>3680</v>
          </cell>
          <cell r="O59">
            <v>10653600</v>
          </cell>
          <cell r="P59"/>
          <cell r="U59"/>
        </row>
        <row r="60">
          <cell r="A60" t="str">
            <v xml:space="preserve">COSTO TOTAL PARACLINICOS </v>
          </cell>
          <cell r="B60"/>
          <cell r="C60"/>
          <cell r="D60"/>
          <cell r="E60"/>
          <cell r="F60"/>
          <cell r="G60">
            <v>30360</v>
          </cell>
          <cell r="H60">
            <v>867.53291384317515</v>
          </cell>
          <cell r="I60">
            <v>14.829622458857695</v>
          </cell>
          <cell r="J60">
            <v>58.5</v>
          </cell>
          <cell r="K60">
            <v>37416.400000000001</v>
          </cell>
          <cell r="L60">
            <v>0</v>
          </cell>
          <cell r="M60">
            <v>1520361732.0000002</v>
          </cell>
          <cell r="N60">
            <v>37416.400000000001</v>
          </cell>
          <cell r="O60">
            <v>1520361732.0000002</v>
          </cell>
          <cell r="P60"/>
          <cell r="U60"/>
        </row>
        <row r="61">
          <cell r="A61" t="str">
            <v>COMPLEMENTARIOS</v>
          </cell>
          <cell r="B61"/>
          <cell r="C61"/>
          <cell r="D61"/>
          <cell r="E61"/>
          <cell r="F61"/>
          <cell r="G61"/>
          <cell r="H61">
            <v>0</v>
          </cell>
          <cell r="I61">
            <v>0</v>
          </cell>
          <cell r="J61"/>
          <cell r="K61"/>
          <cell r="L61"/>
          <cell r="M61"/>
          <cell r="N61">
            <v>0</v>
          </cell>
          <cell r="O61">
            <v>0</v>
          </cell>
          <cell r="P61"/>
        </row>
        <row r="62">
          <cell r="A62" t="str">
            <v>Consulta de primera vez por especialista en oftalmologia</v>
          </cell>
          <cell r="B62">
            <v>890376</v>
          </cell>
          <cell r="C62" t="str">
            <v>prevencion secundaria</v>
          </cell>
          <cell r="D62" t="str">
            <v>Oftalmologo</v>
          </cell>
          <cell r="E62">
            <v>205062.53101770161</v>
          </cell>
          <cell r="F62"/>
          <cell r="G62">
            <v>920</v>
          </cell>
          <cell r="H62">
            <v>0</v>
          </cell>
          <cell r="I62">
            <v>1</v>
          </cell>
          <cell r="J62">
            <v>0</v>
          </cell>
          <cell r="K62">
            <v>0</v>
          </cell>
          <cell r="L62">
            <v>30</v>
          </cell>
          <cell r="M62">
            <v>0</v>
          </cell>
          <cell r="N62">
            <v>0</v>
          </cell>
          <cell r="O62">
            <v>0</v>
          </cell>
          <cell r="P62"/>
        </row>
        <row r="63">
          <cell r="A63" t="str">
            <v>Consulta de control o de seguimiento por especialista en oftalmologia</v>
          </cell>
          <cell r="B63">
            <v>890376</v>
          </cell>
          <cell r="C63" t="str">
            <v>prevencion secundaria</v>
          </cell>
          <cell r="D63" t="str">
            <v>Oftalmologo</v>
          </cell>
          <cell r="E63">
            <v>205062.53101770161</v>
          </cell>
          <cell r="F63"/>
          <cell r="G63">
            <v>920</v>
          </cell>
          <cell r="H63">
            <v>0</v>
          </cell>
          <cell r="I63">
            <v>0.4</v>
          </cell>
          <cell r="J63">
            <v>0</v>
          </cell>
          <cell r="K63">
            <v>0</v>
          </cell>
          <cell r="L63">
            <v>30</v>
          </cell>
          <cell r="M63">
            <v>0</v>
          </cell>
          <cell r="N63">
            <v>0</v>
          </cell>
          <cell r="O63">
            <v>0</v>
          </cell>
          <cell r="P63"/>
        </row>
        <row r="64">
          <cell r="A64" t="str">
            <v>Consulta de primera vez por especialista en dermatologia</v>
          </cell>
          <cell r="B64">
            <v>890242</v>
          </cell>
          <cell r="C64" t="str">
            <v>prevencion secundaria</v>
          </cell>
          <cell r="D64" t="str">
            <v>Dermatologo</v>
          </cell>
          <cell r="E64">
            <v>120000</v>
          </cell>
          <cell r="F64"/>
          <cell r="G64">
            <v>920</v>
          </cell>
          <cell r="H64">
            <v>0.4</v>
          </cell>
          <cell r="I64">
            <v>0.4</v>
          </cell>
          <cell r="J64">
            <v>1</v>
          </cell>
          <cell r="K64">
            <v>368</v>
          </cell>
          <cell r="L64">
            <v>30</v>
          </cell>
          <cell r="M64">
            <v>22080000</v>
          </cell>
          <cell r="N64">
            <v>368</v>
          </cell>
          <cell r="O64">
            <v>22080000</v>
          </cell>
          <cell r="P64"/>
        </row>
        <row r="65">
          <cell r="A65" t="str">
            <v>Consulta de control o de seguimiento por especialista en dermatologia</v>
          </cell>
          <cell r="B65">
            <v>890342</v>
          </cell>
          <cell r="C65" t="str">
            <v>prevencion secundaria</v>
          </cell>
          <cell r="D65" t="str">
            <v>Dermatologo</v>
          </cell>
          <cell r="E65">
            <v>120000</v>
          </cell>
          <cell r="F65"/>
          <cell r="G65">
            <v>920</v>
          </cell>
          <cell r="H65">
            <v>0.2</v>
          </cell>
          <cell r="I65">
            <v>0.2</v>
          </cell>
          <cell r="J65">
            <v>1</v>
          </cell>
          <cell r="K65">
            <v>184</v>
          </cell>
          <cell r="L65">
            <v>30</v>
          </cell>
          <cell r="M65">
            <v>11040000</v>
          </cell>
          <cell r="N65">
            <v>184</v>
          </cell>
          <cell r="O65">
            <v>11040000</v>
          </cell>
          <cell r="P65"/>
        </row>
        <row r="66">
          <cell r="A66" t="str">
            <v>Consulta de primera vez por especialista en neurologia</v>
          </cell>
          <cell r="B66">
            <v>890274</v>
          </cell>
          <cell r="C66" t="str">
            <v>prevencion secundaria</v>
          </cell>
          <cell r="D66" t="str">
            <v>Neurologo</v>
          </cell>
          <cell r="E66">
            <v>135000</v>
          </cell>
          <cell r="F66"/>
          <cell r="G66">
            <v>920</v>
          </cell>
          <cell r="H66">
            <v>0.1</v>
          </cell>
          <cell r="I66">
            <v>0.1</v>
          </cell>
          <cell r="J66">
            <v>1</v>
          </cell>
          <cell r="K66">
            <v>92</v>
          </cell>
          <cell r="L66">
            <v>30</v>
          </cell>
          <cell r="M66">
            <v>6210000</v>
          </cell>
          <cell r="N66">
            <v>92</v>
          </cell>
          <cell r="O66">
            <v>6210000</v>
          </cell>
          <cell r="P66"/>
        </row>
        <row r="67">
          <cell r="A67" t="str">
            <v>Consulta de control o de seguimiento por especialista en neurologia</v>
          </cell>
          <cell r="B67">
            <v>890374</v>
          </cell>
          <cell r="C67" t="str">
            <v>prevencion secundaria</v>
          </cell>
          <cell r="D67" t="str">
            <v>Neurologo</v>
          </cell>
          <cell r="E67">
            <v>135000</v>
          </cell>
          <cell r="F67"/>
          <cell r="G67">
            <v>920</v>
          </cell>
          <cell r="H67">
            <v>0.02</v>
          </cell>
          <cell r="I67">
            <v>0.02</v>
          </cell>
          <cell r="J67">
            <v>1</v>
          </cell>
          <cell r="K67">
            <v>18.400000000000002</v>
          </cell>
          <cell r="L67">
            <v>30</v>
          </cell>
          <cell r="M67">
            <v>1242000.0000000002</v>
          </cell>
          <cell r="N67">
            <v>18.400000000000002</v>
          </cell>
          <cell r="O67">
            <v>1242000.0000000002</v>
          </cell>
          <cell r="P67"/>
        </row>
        <row r="68">
          <cell r="A68" t="str">
            <v>Consulta de control o de seguimiento por especialista en psiquiatria</v>
          </cell>
          <cell r="B68">
            <v>890284</v>
          </cell>
          <cell r="C68" t="str">
            <v>prevencion secundaria</v>
          </cell>
          <cell r="D68" t="str">
            <v>Psiquiatra</v>
          </cell>
          <cell r="E68">
            <v>70411.034485070253</v>
          </cell>
          <cell r="F68"/>
          <cell r="G68">
            <v>920</v>
          </cell>
          <cell r="H68">
            <v>0</v>
          </cell>
          <cell r="I68">
            <v>0.3</v>
          </cell>
          <cell r="J68"/>
          <cell r="K68">
            <v>0</v>
          </cell>
          <cell r="L68">
            <v>30</v>
          </cell>
          <cell r="M68">
            <v>0</v>
          </cell>
          <cell r="N68">
            <v>0</v>
          </cell>
          <cell r="O68">
            <v>0</v>
          </cell>
          <cell r="P68"/>
        </row>
        <row r="69">
          <cell r="A69" t="str">
            <v>Consulta de control o de seguimiento por especialista en psiquiatria</v>
          </cell>
          <cell r="B69">
            <v>890384</v>
          </cell>
          <cell r="C69" t="str">
            <v>prevencion secundaria</v>
          </cell>
          <cell r="D69" t="str">
            <v>Psiquiatra</v>
          </cell>
          <cell r="E69">
            <v>70411.034485070253</v>
          </cell>
          <cell r="F69"/>
          <cell r="G69">
            <v>920</v>
          </cell>
          <cell r="H69">
            <v>0.25</v>
          </cell>
          <cell r="I69">
            <v>0.25</v>
          </cell>
          <cell r="J69">
            <v>1</v>
          </cell>
          <cell r="K69">
            <v>230</v>
          </cell>
          <cell r="L69">
            <v>30</v>
          </cell>
          <cell r="M69">
            <v>8097268.9657830792</v>
          </cell>
          <cell r="N69">
            <v>230</v>
          </cell>
          <cell r="O69">
            <v>8097268.9657830792</v>
          </cell>
          <cell r="P69"/>
        </row>
        <row r="70">
          <cell r="A70" t="str">
            <v>Consulta de primera vez por especialista en medicina fisica y rehabilitacion</v>
          </cell>
          <cell r="B70">
            <v>890264</v>
          </cell>
          <cell r="C70" t="str">
            <v>prevencion secundaria</v>
          </cell>
          <cell r="D70" t="str">
            <v>Medico Fisiatra</v>
          </cell>
          <cell r="E70">
            <v>78314.42955200687</v>
          </cell>
          <cell r="F70"/>
          <cell r="G70">
            <v>920</v>
          </cell>
          <cell r="H70">
            <v>0.1</v>
          </cell>
          <cell r="I70">
            <v>0.1</v>
          </cell>
          <cell r="J70">
            <v>1</v>
          </cell>
          <cell r="K70">
            <v>92</v>
          </cell>
          <cell r="L70">
            <v>30</v>
          </cell>
          <cell r="M70">
            <v>3602463.759392316</v>
          </cell>
          <cell r="N70">
            <v>92</v>
          </cell>
          <cell r="O70">
            <v>3602463.759392316</v>
          </cell>
          <cell r="P70"/>
        </row>
        <row r="71">
          <cell r="A71" t="str">
            <v>Consulta de control o de seguimiento por especialista en medicina fisica y rehabilitacion</v>
          </cell>
          <cell r="B71">
            <v>890364</v>
          </cell>
          <cell r="C71" t="str">
            <v>prevencion secundaria</v>
          </cell>
          <cell r="D71" t="str">
            <v>Medico Fisiatra</v>
          </cell>
          <cell r="E71">
            <v>78314.42955200687</v>
          </cell>
          <cell r="F71"/>
          <cell r="G71">
            <v>920</v>
          </cell>
          <cell r="H71">
            <v>0.05</v>
          </cell>
          <cell r="I71">
            <v>0.05</v>
          </cell>
          <cell r="J71">
            <v>1</v>
          </cell>
          <cell r="K71">
            <v>46</v>
          </cell>
          <cell r="L71">
            <v>30</v>
          </cell>
          <cell r="M71">
            <v>1801231.879696158</v>
          </cell>
          <cell r="N71">
            <v>46</v>
          </cell>
          <cell r="O71">
            <v>1801231.879696158</v>
          </cell>
          <cell r="P71"/>
        </row>
        <row r="72">
          <cell r="A72" t="str">
            <v>Consulta de primera vez por especialista en ortopedia y traumatologia</v>
          </cell>
          <cell r="B72">
            <v>890280</v>
          </cell>
          <cell r="C72" t="str">
            <v>prevencion secundaria</v>
          </cell>
          <cell r="D72" t="str">
            <v>Ortopedista</v>
          </cell>
          <cell r="E72">
            <v>104493.91928569542</v>
          </cell>
          <cell r="F72"/>
          <cell r="G72">
            <v>920</v>
          </cell>
          <cell r="H72">
            <v>0.1</v>
          </cell>
          <cell r="I72">
            <v>0.1</v>
          </cell>
          <cell r="J72">
            <v>1</v>
          </cell>
          <cell r="K72">
            <v>92</v>
          </cell>
          <cell r="L72"/>
          <cell r="M72">
            <v>0</v>
          </cell>
          <cell r="N72">
            <v>92</v>
          </cell>
          <cell r="O72">
            <v>0</v>
          </cell>
          <cell r="P72"/>
        </row>
        <row r="73">
          <cell r="A73" t="str">
            <v>Consulta de control o de seguimiento por especialista en ortopedia y traumatologia</v>
          </cell>
          <cell r="B73">
            <v>890380</v>
          </cell>
          <cell r="C73" t="str">
            <v>prevencion secundaria</v>
          </cell>
          <cell r="D73" t="str">
            <v>Ortopedista</v>
          </cell>
          <cell r="E73">
            <v>104493.91928569542</v>
          </cell>
          <cell r="F73"/>
          <cell r="G73">
            <v>920</v>
          </cell>
          <cell r="H73">
            <v>0.03</v>
          </cell>
          <cell r="I73">
            <v>0.03</v>
          </cell>
          <cell r="J73">
            <v>1</v>
          </cell>
          <cell r="K73">
            <v>27.599999999999998</v>
          </cell>
          <cell r="L73">
            <v>30</v>
          </cell>
          <cell r="M73">
            <v>1442016.0861425966</v>
          </cell>
          <cell r="N73">
            <v>27.599999999999998</v>
          </cell>
          <cell r="O73">
            <v>1442016.0861425966</v>
          </cell>
          <cell r="P73"/>
        </row>
        <row r="74">
          <cell r="A74" t="str">
            <v>Consulta de primera vez por psicologia</v>
          </cell>
          <cell r="B74">
            <v>890208</v>
          </cell>
          <cell r="C74" t="str">
            <v>prevencion secundaria y terciaria</v>
          </cell>
          <cell r="D74" t="str">
            <v>Psicologo</v>
          </cell>
          <cell r="E74">
            <v>19383.47382949257</v>
          </cell>
          <cell r="F74" t="str">
            <v xml:space="preserve">se deberá ofrecer apoyo psicoeducativo a las personas con LES para mejorar el conocimiento y comprension de la enfermedad, reestructurar creencias, mejorar el afrontamiento y soporte social </v>
          </cell>
          <cell r="G74">
            <v>920</v>
          </cell>
          <cell r="H74">
            <v>1</v>
          </cell>
          <cell r="I74">
            <v>1</v>
          </cell>
          <cell r="J74">
            <v>1</v>
          </cell>
          <cell r="K74">
            <v>920</v>
          </cell>
          <cell r="L74">
            <v>30</v>
          </cell>
          <cell r="M74">
            <v>8916397.9615665823</v>
          </cell>
          <cell r="N74">
            <v>920</v>
          </cell>
          <cell r="O74">
            <v>8916397.9615665823</v>
          </cell>
          <cell r="P74"/>
        </row>
        <row r="75">
          <cell r="A75" t="str">
            <v>Consulta de control o de seguimiento por psicologia</v>
          </cell>
          <cell r="B75">
            <v>890308</v>
          </cell>
          <cell r="C75" t="str">
            <v>prevencion secundaria y terciaria</v>
          </cell>
          <cell r="D75" t="str">
            <v>Psicologo</v>
          </cell>
          <cell r="E75">
            <v>19383.47382949257</v>
          </cell>
          <cell r="F75"/>
          <cell r="G75">
            <v>920</v>
          </cell>
          <cell r="H75">
            <v>0.4</v>
          </cell>
          <cell r="I75">
            <v>0.4</v>
          </cell>
          <cell r="J75">
            <v>1</v>
          </cell>
          <cell r="K75">
            <v>368</v>
          </cell>
          <cell r="L75">
            <v>20</v>
          </cell>
          <cell r="M75">
            <v>2377706.1230844222</v>
          </cell>
          <cell r="N75">
            <v>368</v>
          </cell>
          <cell r="O75">
            <v>2377706.1230844222</v>
          </cell>
          <cell r="P75"/>
        </row>
        <row r="76">
          <cell r="A76" t="str">
            <v>CONSULTA DE PRIMERA VEZ POR TRABAJO SOCIAL</v>
          </cell>
          <cell r="B76">
            <v>890209</v>
          </cell>
          <cell r="C76" t="str">
            <v>prevencion secundaria y terciaria</v>
          </cell>
          <cell r="D76" t="str">
            <v>Trabajador Social</v>
          </cell>
          <cell r="E76">
            <v>19251.073363279964</v>
          </cell>
          <cell r="F76"/>
          <cell r="G76">
            <v>920</v>
          </cell>
          <cell r="H76">
            <v>0.4</v>
          </cell>
          <cell r="I76">
            <v>0.4</v>
          </cell>
          <cell r="J76">
            <v>1</v>
          </cell>
          <cell r="K76">
            <v>368</v>
          </cell>
          <cell r="L76">
            <v>30</v>
          </cell>
          <cell r="M76">
            <v>3542197.4988435134</v>
          </cell>
          <cell r="N76">
            <v>368</v>
          </cell>
          <cell r="O76">
            <v>3542197.4988435134</v>
          </cell>
          <cell r="P76"/>
        </row>
        <row r="77">
          <cell r="A77" t="str">
            <v>Consulta de primera vez por especialista en dolor y cuidados paliativos</v>
          </cell>
          <cell r="B77">
            <v>890343</v>
          </cell>
          <cell r="C77" t="str">
            <v>prevencion terciaria</v>
          </cell>
          <cell r="D77" t="str">
            <v>Paliativista</v>
          </cell>
          <cell r="E77">
            <v>150000</v>
          </cell>
          <cell r="F77" t="str">
            <v xml:space="preserve">se deberá ofrecer apoyo psicoeducativo a las personas con LES para mejorar el conocimiento y comprension de la enfermedad, reestructurar creencias, mejorar el afrontamiento y soporte social </v>
          </cell>
          <cell r="G77">
            <v>920</v>
          </cell>
          <cell r="H77">
            <v>0.05</v>
          </cell>
          <cell r="I77">
            <v>0.05</v>
          </cell>
          <cell r="J77">
            <v>1</v>
          </cell>
          <cell r="K77">
            <v>46</v>
          </cell>
          <cell r="L77">
            <v>40</v>
          </cell>
          <cell r="M77">
            <v>4600000</v>
          </cell>
          <cell r="N77">
            <v>46</v>
          </cell>
          <cell r="O77">
            <v>4600000</v>
          </cell>
          <cell r="P77"/>
        </row>
        <row r="78">
          <cell r="A78" t="str">
            <v>Consulta de control o de seguimiento por especialista en dolor y cuidados paliativos</v>
          </cell>
          <cell r="B78">
            <v>890343</v>
          </cell>
          <cell r="C78" t="str">
            <v>prevencion terciaria</v>
          </cell>
          <cell r="D78" t="str">
            <v>Paliativista</v>
          </cell>
          <cell r="E78">
            <v>150000</v>
          </cell>
          <cell r="F78"/>
          <cell r="G78">
            <v>920</v>
          </cell>
          <cell r="H78">
            <v>0.02</v>
          </cell>
          <cell r="I78">
            <v>0.02</v>
          </cell>
          <cell r="J78">
            <v>1</v>
          </cell>
          <cell r="K78">
            <v>18.400000000000002</v>
          </cell>
          <cell r="L78">
            <v>40</v>
          </cell>
          <cell r="M78">
            <v>1840000.0000000005</v>
          </cell>
          <cell r="N78">
            <v>18.400000000000002</v>
          </cell>
          <cell r="O78">
            <v>1840000.0000000005</v>
          </cell>
          <cell r="P78"/>
        </row>
        <row r="79">
          <cell r="A79" t="str">
            <v>Consulta de primera vez por especialista en neumologia</v>
          </cell>
          <cell r="B79">
            <v>890271</v>
          </cell>
          <cell r="C79" t="str">
            <v>prevencion secundaria</v>
          </cell>
          <cell r="D79" t="str">
            <v>Neumologo</v>
          </cell>
          <cell r="E79">
            <v>135077.84027616194</v>
          </cell>
          <cell r="F79"/>
          <cell r="G79">
            <v>920</v>
          </cell>
          <cell r="H79">
            <v>0.05</v>
          </cell>
          <cell r="I79">
            <v>0.05</v>
          </cell>
          <cell r="J79">
            <v>1</v>
          </cell>
          <cell r="K79">
            <v>46</v>
          </cell>
          <cell r="L79">
            <v>30</v>
          </cell>
          <cell r="M79">
            <v>3106790.3263517246</v>
          </cell>
          <cell r="N79">
            <v>46</v>
          </cell>
          <cell r="O79">
            <v>3106790.3263517246</v>
          </cell>
          <cell r="P79"/>
        </row>
        <row r="80">
          <cell r="A80" t="str">
            <v>Consulta de control o de seguimiento por especialista en neumologia</v>
          </cell>
          <cell r="B80">
            <v>890371</v>
          </cell>
          <cell r="C80" t="str">
            <v>prevencion secundaria</v>
          </cell>
          <cell r="D80" t="str">
            <v>Neumologo</v>
          </cell>
          <cell r="E80">
            <v>135077.84027616194</v>
          </cell>
          <cell r="F80"/>
          <cell r="G80">
            <v>920</v>
          </cell>
          <cell r="H80">
            <v>0.01</v>
          </cell>
          <cell r="I80">
            <v>0.01</v>
          </cell>
          <cell r="J80">
            <v>1</v>
          </cell>
          <cell r="K80">
            <v>9.2000000000000011</v>
          </cell>
          <cell r="L80">
            <v>30</v>
          </cell>
          <cell r="M80">
            <v>621358.06527034496</v>
          </cell>
          <cell r="N80">
            <v>9.2000000000000011</v>
          </cell>
          <cell r="O80">
            <v>621358.06527034496</v>
          </cell>
          <cell r="P80"/>
        </row>
        <row r="81">
          <cell r="A81" t="str">
            <v>Consulta de control o de seguimiento por especialista en hematologia</v>
          </cell>
          <cell r="B81">
            <v>890351</v>
          </cell>
          <cell r="C81" t="str">
            <v>prevencion secundaria</v>
          </cell>
          <cell r="D81" t="str">
            <v>Hematologo</v>
          </cell>
          <cell r="E81">
            <v>150000</v>
          </cell>
          <cell r="F81"/>
          <cell r="G81">
            <v>920</v>
          </cell>
          <cell r="H81">
            <v>0.15004840271055178</v>
          </cell>
          <cell r="I81">
            <v>0.15004840271055178</v>
          </cell>
          <cell r="J81">
            <v>1</v>
          </cell>
          <cell r="K81">
            <v>138.04453049370764</v>
          </cell>
          <cell r="L81">
            <v>30</v>
          </cell>
          <cell r="M81">
            <v>10353339.787028072</v>
          </cell>
          <cell r="N81">
            <v>138.04453049370764</v>
          </cell>
          <cell r="O81">
            <v>10353339.787028072</v>
          </cell>
          <cell r="P81"/>
        </row>
        <row r="82">
          <cell r="A82" t="str">
            <v>Consulta de control o de seguimiento por especialista en cardiologia</v>
          </cell>
          <cell r="B82">
            <v>890328</v>
          </cell>
          <cell r="C82" t="str">
            <v>prevencion secundaria</v>
          </cell>
          <cell r="D82" t="str">
            <v>Cardiologo</v>
          </cell>
          <cell r="E82">
            <v>131038.41738950636</v>
          </cell>
          <cell r="F82"/>
          <cell r="G82">
            <v>920</v>
          </cell>
          <cell r="H82">
            <v>9.9709583736689256E-2</v>
          </cell>
          <cell r="I82">
            <v>9.9709583736689256E-2</v>
          </cell>
          <cell r="J82">
            <v>1</v>
          </cell>
          <cell r="K82">
            <v>91.732817037754117</v>
          </cell>
          <cell r="L82">
            <v>30</v>
          </cell>
          <cell r="M82">
            <v>6010261.5836542221</v>
          </cell>
          <cell r="N82">
            <v>91.732817037754117</v>
          </cell>
          <cell r="O82">
            <v>6010261.5836542221</v>
          </cell>
          <cell r="P82"/>
        </row>
        <row r="83">
          <cell r="A83" t="str">
            <v>Consulta de control o de seguimiento por trabajo social</v>
          </cell>
          <cell r="B83">
            <v>890309</v>
          </cell>
          <cell r="C83" t="str">
            <v>prevencion secundaria y terciaria</v>
          </cell>
          <cell r="D83" t="str">
            <v>Trabajador Social</v>
          </cell>
          <cell r="E83">
            <v>19251.073363279964</v>
          </cell>
          <cell r="F83" t="str">
            <v xml:space="preserve">se deberá ofrecer apoyo psicoeducativo a las personas con LES para mejorar el conocimiento y comprension de la enfermedad, reestructurar creencias, mejorar el afrontamiento y soporte social </v>
          </cell>
          <cell r="G83">
            <v>920</v>
          </cell>
          <cell r="H83">
            <v>0.2</v>
          </cell>
          <cell r="I83">
            <v>0.2</v>
          </cell>
          <cell r="J83">
            <v>1</v>
          </cell>
          <cell r="K83">
            <v>184</v>
          </cell>
          <cell r="L83">
            <v>20</v>
          </cell>
          <cell r="M83">
            <v>1180732.4996145044</v>
          </cell>
          <cell r="N83">
            <v>184</v>
          </cell>
          <cell r="O83">
            <v>1180732.4996145044</v>
          </cell>
          <cell r="P83"/>
        </row>
        <row r="84">
          <cell r="A84" t="str">
            <v>COSTO TOTAL CONSULTAS</v>
          </cell>
          <cell r="B84"/>
          <cell r="C84"/>
          <cell r="D84"/>
          <cell r="E84"/>
          <cell r="F84"/>
          <cell r="G84"/>
          <cell r="H84">
            <v>0</v>
          </cell>
          <cell r="I84"/>
          <cell r="J84"/>
          <cell r="K84">
            <v>3339.3773475314615</v>
          </cell>
          <cell r="L84"/>
          <cell r="M84">
            <v>98063764.536427572</v>
          </cell>
          <cell r="N84">
            <v>3339.3773475314615</v>
          </cell>
          <cell r="O84">
            <v>98063764.536427572</v>
          </cell>
          <cell r="P84"/>
          <cell r="U84"/>
        </row>
        <row r="85">
          <cell r="A85" t="str">
            <v>Radiografia de columna dorsolumbar</v>
          </cell>
          <cell r="B85">
            <v>871030</v>
          </cell>
          <cell r="C85" t="str">
            <v>prevencion secundaria</v>
          </cell>
          <cell r="D85" t="str">
            <v>Imágenes</v>
          </cell>
          <cell r="E85">
            <v>23545</v>
          </cell>
          <cell r="F85"/>
          <cell r="G85">
            <v>920</v>
          </cell>
          <cell r="H85">
            <v>0.05</v>
          </cell>
          <cell r="I85">
            <v>0.05</v>
          </cell>
          <cell r="J85">
            <v>1</v>
          </cell>
          <cell r="K85">
            <v>46</v>
          </cell>
          <cell r="L85"/>
          <cell r="M85">
            <v>1083070</v>
          </cell>
          <cell r="N85">
            <v>46</v>
          </cell>
          <cell r="O85">
            <v>1083070</v>
          </cell>
          <cell r="P85"/>
          <cell r="U85"/>
        </row>
        <row r="86">
          <cell r="A86" t="str">
            <v>RADIOGRAFIA DE COLUMNA LUMBOSACRA</v>
          </cell>
          <cell r="B86">
            <v>871040</v>
          </cell>
          <cell r="C86" t="str">
            <v>prevencion secundaria</v>
          </cell>
          <cell r="D86" t="str">
            <v>Imágenes</v>
          </cell>
          <cell r="E86">
            <v>27945</v>
          </cell>
          <cell r="F86"/>
          <cell r="G86">
            <v>920</v>
          </cell>
          <cell r="H86">
            <v>0.05</v>
          </cell>
          <cell r="I86">
            <v>0.05</v>
          </cell>
          <cell r="J86">
            <v>1</v>
          </cell>
          <cell r="K86">
            <v>46</v>
          </cell>
          <cell r="L86"/>
          <cell r="M86">
            <v>1285470</v>
          </cell>
          <cell r="N86">
            <v>46</v>
          </cell>
          <cell r="O86">
            <v>1285470</v>
          </cell>
          <cell r="P86"/>
          <cell r="U86"/>
        </row>
        <row r="87">
          <cell r="A87" t="str">
            <v>Osteodensitometria por absorcion dual</v>
          </cell>
          <cell r="B87">
            <v>886012</v>
          </cell>
          <cell r="C87" t="str">
            <v>prevencion secundaria</v>
          </cell>
          <cell r="D87" t="str">
            <v>Imágenes</v>
          </cell>
          <cell r="E87">
            <v>58000</v>
          </cell>
          <cell r="F87"/>
          <cell r="G87">
            <v>920</v>
          </cell>
          <cell r="H87">
            <v>0.5</v>
          </cell>
          <cell r="I87">
            <v>0.5</v>
          </cell>
          <cell r="J87">
            <v>1</v>
          </cell>
          <cell r="K87">
            <v>460</v>
          </cell>
          <cell r="L87"/>
          <cell r="M87">
            <v>26680000</v>
          </cell>
          <cell r="N87">
            <v>460</v>
          </cell>
          <cell r="O87">
            <v>26680000</v>
          </cell>
          <cell r="P87"/>
          <cell r="U87"/>
        </row>
        <row r="88">
          <cell r="A88" t="str">
            <v>Electromiografia en cada extremidad (uno o mas musculos)</v>
          </cell>
          <cell r="B88">
            <v>930860</v>
          </cell>
          <cell r="C88" t="str">
            <v>prevencion secundaria</v>
          </cell>
          <cell r="D88" t="str">
            <v>Imágenes</v>
          </cell>
          <cell r="E88">
            <v>64170</v>
          </cell>
          <cell r="F88"/>
          <cell r="G88">
            <v>920</v>
          </cell>
          <cell r="H88">
            <v>0.1</v>
          </cell>
          <cell r="I88">
            <v>0.1</v>
          </cell>
          <cell r="J88">
            <v>1</v>
          </cell>
          <cell r="K88">
            <v>92</v>
          </cell>
          <cell r="L88"/>
          <cell r="M88">
            <v>5903640</v>
          </cell>
          <cell r="N88">
            <v>92</v>
          </cell>
          <cell r="O88">
            <v>5903640</v>
          </cell>
          <cell r="P88"/>
          <cell r="U88"/>
        </row>
        <row r="89">
          <cell r="A89" t="str">
            <v>Ecocardiograma transtoracico</v>
          </cell>
          <cell r="B89">
            <v>881202</v>
          </cell>
          <cell r="C89" t="str">
            <v>prevencion secundaria</v>
          </cell>
          <cell r="D89" t="str">
            <v>Imágenes</v>
          </cell>
          <cell r="E89">
            <v>157605</v>
          </cell>
          <cell r="F89"/>
          <cell r="G89">
            <v>920</v>
          </cell>
          <cell r="H89">
            <v>0.1</v>
          </cell>
          <cell r="I89">
            <v>0.1</v>
          </cell>
          <cell r="J89">
            <v>1</v>
          </cell>
          <cell r="K89">
            <v>92</v>
          </cell>
          <cell r="L89"/>
          <cell r="M89">
            <v>14499660</v>
          </cell>
          <cell r="N89">
            <v>92</v>
          </cell>
          <cell r="O89">
            <v>14499660</v>
          </cell>
          <cell r="P89"/>
          <cell r="U89"/>
        </row>
        <row r="90">
          <cell r="A90" t="str">
            <v>Tomografia computada de torax</v>
          </cell>
          <cell r="B90">
            <v>879301</v>
          </cell>
          <cell r="C90" t="str">
            <v>prevencion secundaria</v>
          </cell>
          <cell r="D90" t="str">
            <v>Imágenes</v>
          </cell>
          <cell r="E90">
            <v>96180</v>
          </cell>
          <cell r="F90"/>
          <cell r="G90">
            <v>920</v>
          </cell>
          <cell r="H90">
            <v>9.9709583736689256E-2</v>
          </cell>
          <cell r="I90">
            <v>9.9709583736689256E-2</v>
          </cell>
          <cell r="J90">
            <v>1</v>
          </cell>
          <cell r="K90">
            <v>91.732817037754117</v>
          </cell>
          <cell r="L90"/>
          <cell r="M90">
            <v>8822862.3426911905</v>
          </cell>
          <cell r="N90">
            <v>91.732817037754117</v>
          </cell>
          <cell r="O90">
            <v>8822862.3426911905</v>
          </cell>
          <cell r="P90"/>
          <cell r="U90"/>
        </row>
        <row r="91">
          <cell r="A91" t="str">
            <v>RADIOGRAFIA DE CADERA O ARTICULACION COXO-FEMORAL (AP, LATERAL)</v>
          </cell>
          <cell r="B91">
            <v>873411</v>
          </cell>
          <cell r="C91" t="str">
            <v>prevencion secundaria</v>
          </cell>
          <cell r="D91" t="str">
            <v>Imágenes</v>
          </cell>
          <cell r="E91">
            <v>17310</v>
          </cell>
          <cell r="F91"/>
          <cell r="G91">
            <v>920</v>
          </cell>
          <cell r="H91">
            <v>5.0000000000000001E-3</v>
          </cell>
          <cell r="I91">
            <v>5.0000000000000001E-3</v>
          </cell>
          <cell r="J91">
            <v>1</v>
          </cell>
          <cell r="K91">
            <v>4.6000000000000005</v>
          </cell>
          <cell r="L91"/>
          <cell r="M91">
            <v>79626.000000000015</v>
          </cell>
          <cell r="N91">
            <v>4.6000000000000005</v>
          </cell>
          <cell r="O91">
            <v>79626.000000000015</v>
          </cell>
          <cell r="P91"/>
          <cell r="U91"/>
        </row>
        <row r="92">
          <cell r="A92" t="str">
            <v>RADIOGRAFIA DE CADERA COMPARATIVA</v>
          </cell>
          <cell r="B92">
            <v>873412</v>
          </cell>
          <cell r="C92" t="str">
            <v>prevencion secundaria</v>
          </cell>
          <cell r="D92" t="str">
            <v>Imágenes</v>
          </cell>
          <cell r="E92">
            <v>8440</v>
          </cell>
          <cell r="F92"/>
          <cell r="G92">
            <v>920</v>
          </cell>
          <cell r="H92">
            <v>0.03</v>
          </cell>
          <cell r="I92">
            <v>0.03</v>
          </cell>
          <cell r="J92">
            <v>1</v>
          </cell>
          <cell r="K92">
            <v>27.599999999999998</v>
          </cell>
          <cell r="L92"/>
          <cell r="M92">
            <v>232943.99999999997</v>
          </cell>
          <cell r="N92">
            <v>27.599999999999998</v>
          </cell>
          <cell r="O92">
            <v>232943.99999999997</v>
          </cell>
          <cell r="P92"/>
          <cell r="U92"/>
        </row>
        <row r="93">
          <cell r="A93" t="str">
            <v>RADIOGRAFIA DE RODILLAS COMPARATIVAS POSICION VERTICAL (UNICAMENTE VISTA ANTEROPOSTERIOR)</v>
          </cell>
          <cell r="B93">
            <v>873422</v>
          </cell>
          <cell r="C93" t="str">
            <v>prevencion secundaria</v>
          </cell>
          <cell r="D93" t="str">
            <v>Imágenes</v>
          </cell>
          <cell r="E93">
            <v>8440</v>
          </cell>
          <cell r="F93"/>
          <cell r="G93">
            <v>920</v>
          </cell>
          <cell r="H93">
            <v>0.05</v>
          </cell>
          <cell r="I93">
            <v>0.05</v>
          </cell>
          <cell r="J93">
            <v>1</v>
          </cell>
          <cell r="K93">
            <v>46</v>
          </cell>
          <cell r="L93"/>
          <cell r="M93">
            <v>388240</v>
          </cell>
          <cell r="N93">
            <v>46</v>
          </cell>
          <cell r="O93">
            <v>388240</v>
          </cell>
          <cell r="P93"/>
          <cell r="U93"/>
        </row>
        <row r="94">
          <cell r="A94" t="str">
            <v>RADIOGRAFIA DE TOBILLO (AP, LATERAL Y ROTACION INTERNA)</v>
          </cell>
          <cell r="B94">
            <v>873431</v>
          </cell>
          <cell r="C94" t="str">
            <v>prevencion secundaria</v>
          </cell>
          <cell r="D94" t="str">
            <v>Imágenes</v>
          </cell>
          <cell r="E94">
            <v>14030</v>
          </cell>
          <cell r="F94"/>
          <cell r="G94">
            <v>920</v>
          </cell>
          <cell r="H94">
            <v>0.01</v>
          </cell>
          <cell r="I94">
            <v>0.01</v>
          </cell>
          <cell r="J94">
            <v>1</v>
          </cell>
          <cell r="K94">
            <v>9.2000000000000011</v>
          </cell>
          <cell r="L94"/>
          <cell r="M94">
            <v>129076.00000000001</v>
          </cell>
          <cell r="N94">
            <v>9.2000000000000011</v>
          </cell>
          <cell r="O94">
            <v>129076.00000000001</v>
          </cell>
          <cell r="P94"/>
          <cell r="U94"/>
        </row>
        <row r="95">
          <cell r="A95" t="str">
            <v>ECOGRAFIA DE TEJIDOS BLANDOS EN LAS EXTREMIDADES SUPERIORES CON TRANSDUCTOR DE 7 MHZ O MAS</v>
          </cell>
          <cell r="B95">
            <v>881601</v>
          </cell>
          <cell r="C95" t="str">
            <v>prevencion secundaria</v>
          </cell>
          <cell r="D95" t="str">
            <v>Imágenes</v>
          </cell>
          <cell r="E95">
            <v>28750</v>
          </cell>
          <cell r="F95"/>
          <cell r="G95">
            <v>920</v>
          </cell>
          <cell r="H95">
            <v>5.0000000000000001E-3</v>
          </cell>
          <cell r="I95">
            <v>5.0000000000000001E-3</v>
          </cell>
          <cell r="J95">
            <v>1</v>
          </cell>
          <cell r="K95">
            <v>4.6000000000000005</v>
          </cell>
          <cell r="L95"/>
          <cell r="M95">
            <v>132250.00000000003</v>
          </cell>
          <cell r="N95">
            <v>4.6000000000000005</v>
          </cell>
          <cell r="O95">
            <v>132250.00000000003</v>
          </cell>
          <cell r="P95"/>
          <cell r="U95"/>
        </row>
        <row r="96">
          <cell r="A96" t="str">
            <v>ECOGRAFIA DE TEJIDOS BLANDOS EN LAS EXTREMIDADES INFERIORES CON TRANSDUCTOR DE 7 MHZ O MAS</v>
          </cell>
          <cell r="B96">
            <v>881602</v>
          </cell>
          <cell r="C96" t="str">
            <v>prevencion secundaria</v>
          </cell>
          <cell r="D96" t="str">
            <v>Imágenes</v>
          </cell>
          <cell r="E96">
            <v>28750</v>
          </cell>
          <cell r="F96"/>
          <cell r="G96">
            <v>920</v>
          </cell>
          <cell r="H96">
            <v>5.0000000000000001E-3</v>
          </cell>
          <cell r="I96">
            <v>5.0000000000000001E-3</v>
          </cell>
          <cell r="J96">
            <v>1</v>
          </cell>
          <cell r="K96">
            <v>4.6000000000000005</v>
          </cell>
          <cell r="L96"/>
          <cell r="M96">
            <v>132250.00000000003</v>
          </cell>
          <cell r="N96">
            <v>4.6000000000000005</v>
          </cell>
          <cell r="O96">
            <v>132250.00000000003</v>
          </cell>
          <cell r="P96"/>
          <cell r="U96"/>
        </row>
        <row r="97">
          <cell r="A97" t="str">
            <v>ECOGRAFIA ARTICULAR DE CODO</v>
          </cell>
          <cell r="B97">
            <v>881611</v>
          </cell>
          <cell r="C97" t="str">
            <v>prevencion secundaria</v>
          </cell>
          <cell r="D97" t="str">
            <v>Imágenes</v>
          </cell>
          <cell r="E97">
            <v>26775</v>
          </cell>
          <cell r="F97"/>
          <cell r="G97">
            <v>920</v>
          </cell>
          <cell r="H97">
            <v>5.0000000000000001E-3</v>
          </cell>
          <cell r="I97">
            <v>5.0000000000000001E-3</v>
          </cell>
          <cell r="J97">
            <v>1</v>
          </cell>
          <cell r="K97">
            <v>4.6000000000000005</v>
          </cell>
          <cell r="L97"/>
          <cell r="M97">
            <v>123165.00000000001</v>
          </cell>
          <cell r="N97">
            <v>4.6000000000000005</v>
          </cell>
          <cell r="O97">
            <v>123165.00000000001</v>
          </cell>
          <cell r="P97"/>
          <cell r="U97"/>
        </row>
        <row r="98">
          <cell r="A98" t="str">
            <v>ECOGRAFIA ARTICULAR DE PUÑO (MUÑECA)</v>
          </cell>
          <cell r="B98">
            <v>881612</v>
          </cell>
          <cell r="C98" t="str">
            <v>prevencion secundaria</v>
          </cell>
          <cell r="D98" t="str">
            <v>Imágenes</v>
          </cell>
          <cell r="E98">
            <v>26775</v>
          </cell>
          <cell r="F98"/>
          <cell r="G98">
            <v>920</v>
          </cell>
          <cell r="H98">
            <v>5.0000000000000001E-3</v>
          </cell>
          <cell r="I98">
            <v>5.0000000000000001E-3</v>
          </cell>
          <cell r="J98">
            <v>1</v>
          </cell>
          <cell r="K98">
            <v>4.6000000000000005</v>
          </cell>
          <cell r="L98"/>
          <cell r="M98">
            <v>123165.00000000001</v>
          </cell>
          <cell r="N98">
            <v>4.6000000000000005</v>
          </cell>
          <cell r="O98">
            <v>123165.00000000001</v>
          </cell>
          <cell r="P98"/>
          <cell r="U98"/>
        </row>
        <row r="99">
          <cell r="A99" t="str">
            <v>ECOGRAFIA ARTICULAR DE MANO</v>
          </cell>
          <cell r="B99">
            <v>881613</v>
          </cell>
          <cell r="C99" t="str">
            <v>prevencion secundaria</v>
          </cell>
          <cell r="D99" t="str">
            <v>Imágenes</v>
          </cell>
          <cell r="E99">
            <v>26775</v>
          </cell>
          <cell r="F99"/>
          <cell r="G99">
            <v>920</v>
          </cell>
          <cell r="H99">
            <v>5.0000000000000001E-3</v>
          </cell>
          <cell r="I99">
            <v>5.0000000000000001E-3</v>
          </cell>
          <cell r="J99">
            <v>1</v>
          </cell>
          <cell r="K99">
            <v>4.6000000000000005</v>
          </cell>
          <cell r="L99"/>
          <cell r="M99">
            <v>123165.00000000001</v>
          </cell>
          <cell r="N99">
            <v>4.6000000000000005</v>
          </cell>
          <cell r="O99">
            <v>123165.00000000001</v>
          </cell>
          <cell r="P99"/>
          <cell r="U99"/>
        </row>
        <row r="100">
          <cell r="A100" t="str">
            <v>ECOGRAFIA ARTICULAR DE RODILLA</v>
          </cell>
          <cell r="B100">
            <v>881620</v>
          </cell>
          <cell r="C100" t="str">
            <v>prevencion secundaria</v>
          </cell>
          <cell r="D100" t="str">
            <v>Imágenes</v>
          </cell>
          <cell r="E100">
            <v>26775</v>
          </cell>
          <cell r="F100"/>
          <cell r="G100">
            <v>920</v>
          </cell>
          <cell r="H100">
            <v>5.0000000000000001E-3</v>
          </cell>
          <cell r="I100">
            <v>5.0000000000000001E-3</v>
          </cell>
          <cell r="J100">
            <v>1</v>
          </cell>
          <cell r="K100">
            <v>4.6000000000000005</v>
          </cell>
          <cell r="L100"/>
          <cell r="M100">
            <v>123165.00000000001</v>
          </cell>
          <cell r="N100">
            <v>4.6000000000000005</v>
          </cell>
          <cell r="O100">
            <v>123165.00000000001</v>
          </cell>
          <cell r="P100"/>
          <cell r="U100"/>
        </row>
        <row r="101">
          <cell r="A101" t="str">
            <v>ECOGRAFIA ARTICULAR DE TOBILLO</v>
          </cell>
          <cell r="B101">
            <v>881621</v>
          </cell>
          <cell r="C101" t="str">
            <v>prevencion secundaria</v>
          </cell>
          <cell r="D101" t="str">
            <v>Imágenes</v>
          </cell>
          <cell r="E101">
            <v>26775</v>
          </cell>
          <cell r="F101"/>
          <cell r="G101">
            <v>920</v>
          </cell>
          <cell r="H101">
            <v>5.0000000000000001E-3</v>
          </cell>
          <cell r="I101">
            <v>5.0000000000000001E-3</v>
          </cell>
          <cell r="J101">
            <v>1</v>
          </cell>
          <cell r="K101">
            <v>4.6000000000000005</v>
          </cell>
          <cell r="L101"/>
          <cell r="M101">
            <v>123165.00000000001</v>
          </cell>
          <cell r="N101">
            <v>4.6000000000000005</v>
          </cell>
          <cell r="O101">
            <v>123165.00000000001</v>
          </cell>
          <cell r="P101"/>
          <cell r="U101"/>
        </row>
        <row r="102">
          <cell r="A102" t="str">
            <v>ECOGRAFIA ARTICULAR DE PIE</v>
          </cell>
          <cell r="B102">
            <v>881622</v>
          </cell>
          <cell r="C102" t="str">
            <v>prevencion secundaria</v>
          </cell>
          <cell r="D102" t="str">
            <v>Imágenes</v>
          </cell>
          <cell r="E102">
            <v>26775</v>
          </cell>
          <cell r="F102"/>
          <cell r="G102">
            <v>920</v>
          </cell>
          <cell r="H102">
            <v>5.0000000000000001E-3</v>
          </cell>
          <cell r="I102">
            <v>5.0000000000000001E-3</v>
          </cell>
          <cell r="J102">
            <v>1</v>
          </cell>
          <cell r="K102">
            <v>4.6000000000000005</v>
          </cell>
          <cell r="L102"/>
          <cell r="M102">
            <v>123165.00000000001</v>
          </cell>
          <cell r="N102">
            <v>4.6000000000000005</v>
          </cell>
          <cell r="O102">
            <v>123165.00000000001</v>
          </cell>
          <cell r="P102"/>
          <cell r="U102"/>
        </row>
        <row r="103">
          <cell r="A103" t="str">
            <v>RESONANCIA MAGNETICA DE CEREBRO</v>
          </cell>
          <cell r="B103">
            <v>883101</v>
          </cell>
          <cell r="C103" t="str">
            <v>prevencion secundaria</v>
          </cell>
          <cell r="D103" t="str">
            <v>Imágenes</v>
          </cell>
          <cell r="E103">
            <v>336430</v>
          </cell>
          <cell r="F103" t="str">
            <v xml:space="preserve">se recomienda la RNM  en ptes con LES neuropsiquiatrico agudo que involucre SNC, como diagnostico diferencial, ppalmente cuando haya focalizacion neurologica </v>
          </cell>
          <cell r="G103">
            <v>920</v>
          </cell>
          <cell r="H103">
            <v>0.05</v>
          </cell>
          <cell r="I103">
            <v>0.05</v>
          </cell>
          <cell r="J103">
            <v>1</v>
          </cell>
          <cell r="K103">
            <v>46</v>
          </cell>
          <cell r="L103"/>
          <cell r="M103">
            <v>15475780</v>
          </cell>
          <cell r="N103">
            <v>46</v>
          </cell>
          <cell r="O103"/>
          <cell r="P103"/>
          <cell r="U103"/>
        </row>
        <row r="104">
          <cell r="A104" t="str">
            <v>RESONANCIA MAGNETICA CON ANGIOGRAFIA</v>
          </cell>
          <cell r="B104">
            <v>883909</v>
          </cell>
          <cell r="C104" t="str">
            <v>prevencion secundaria</v>
          </cell>
          <cell r="D104" t="str">
            <v>Imágenes</v>
          </cell>
          <cell r="E104">
            <v>866730</v>
          </cell>
          <cell r="F104" t="str">
            <v>se recomienda cuando se intente identificar la etiologia de las lesiones encontradas en le RNM convensional o cuando haya duda de naturaleza isquemica</v>
          </cell>
          <cell r="G104">
            <v>920</v>
          </cell>
          <cell r="H104">
            <v>0.01</v>
          </cell>
          <cell r="I104">
            <v>0.01</v>
          </cell>
          <cell r="J104">
            <v>1</v>
          </cell>
          <cell r="K104">
            <v>9.2000000000000011</v>
          </cell>
          <cell r="L104"/>
          <cell r="M104">
            <v>7973916.0000000009</v>
          </cell>
          <cell r="N104">
            <v>9.2000000000000011</v>
          </cell>
          <cell r="O104"/>
          <cell r="P104"/>
          <cell r="U104"/>
        </row>
        <row r="105">
          <cell r="A105" t="str">
            <v>RESONANCIA MAGNETICA DE COLUMNA CERVICAL SIMPLE</v>
          </cell>
          <cell r="B105">
            <v>883210</v>
          </cell>
          <cell r="C105" t="str">
            <v>prevencion secundaria</v>
          </cell>
          <cell r="D105" t="str">
            <v>Imágenes</v>
          </cell>
          <cell r="E105">
            <v>336430</v>
          </cell>
          <cell r="F105"/>
          <cell r="G105">
            <v>920</v>
          </cell>
          <cell r="H105">
            <v>5.0000000000000001E-3</v>
          </cell>
          <cell r="I105">
            <v>5.0000000000000001E-3</v>
          </cell>
          <cell r="J105">
            <v>1</v>
          </cell>
          <cell r="K105">
            <v>4.6000000000000005</v>
          </cell>
          <cell r="L105"/>
          <cell r="M105">
            <v>1547578.0000000002</v>
          </cell>
          <cell r="N105">
            <v>4.6000000000000005</v>
          </cell>
          <cell r="O105">
            <v>1547578.0000000002</v>
          </cell>
          <cell r="P105"/>
          <cell r="U105"/>
        </row>
        <row r="106">
          <cell r="A106" t="str">
            <v>RESONANCIA MAGNETICA DE COLUMNA CERVICAL CON CONTRASTE</v>
          </cell>
          <cell r="B106">
            <v>883211</v>
          </cell>
          <cell r="C106" t="str">
            <v>prevencion secundaria</v>
          </cell>
          <cell r="D106" t="str">
            <v>Imágenes</v>
          </cell>
          <cell r="E106">
            <v>556430</v>
          </cell>
          <cell r="F106"/>
          <cell r="G106">
            <v>920</v>
          </cell>
          <cell r="H106">
            <v>5.0000000000000001E-3</v>
          </cell>
          <cell r="I106">
            <v>5.0000000000000001E-3</v>
          </cell>
          <cell r="J106">
            <v>1</v>
          </cell>
          <cell r="K106">
            <v>4.6000000000000005</v>
          </cell>
          <cell r="L106"/>
          <cell r="M106">
            <v>2559578.0000000005</v>
          </cell>
          <cell r="N106">
            <v>4.6000000000000005</v>
          </cell>
          <cell r="O106">
            <v>2559578.0000000005</v>
          </cell>
          <cell r="P106"/>
          <cell r="U106"/>
        </row>
        <row r="107">
          <cell r="A107" t="str">
            <v>RESONANCIA MAGNETICA DE COLUMNA TORACICA SIMPLE</v>
          </cell>
          <cell r="B107">
            <v>883220</v>
          </cell>
          <cell r="C107" t="str">
            <v>prevencion secundaria</v>
          </cell>
          <cell r="D107" t="str">
            <v>Imágenes</v>
          </cell>
          <cell r="E107">
            <v>336430</v>
          </cell>
          <cell r="F107"/>
          <cell r="G107">
            <v>920</v>
          </cell>
          <cell r="H107">
            <v>5.0000000000000001E-3</v>
          </cell>
          <cell r="I107">
            <v>5.0000000000000001E-3</v>
          </cell>
          <cell r="J107">
            <v>1</v>
          </cell>
          <cell r="K107">
            <v>4.6000000000000005</v>
          </cell>
          <cell r="L107"/>
          <cell r="M107">
            <v>1547578.0000000002</v>
          </cell>
          <cell r="N107">
            <v>4.6000000000000005</v>
          </cell>
          <cell r="O107">
            <v>1547578.0000000002</v>
          </cell>
          <cell r="P107"/>
          <cell r="U107"/>
        </row>
        <row r="108">
          <cell r="A108" t="str">
            <v>RESONANCIA MAGNETICA DE COLUMNA TORACICA CON CONTRASTE</v>
          </cell>
          <cell r="B108">
            <v>883221</v>
          </cell>
          <cell r="C108" t="str">
            <v>prevencion secundaria</v>
          </cell>
          <cell r="D108" t="str">
            <v>Imágenes</v>
          </cell>
          <cell r="E108">
            <v>556430</v>
          </cell>
          <cell r="F108"/>
          <cell r="G108">
            <v>920</v>
          </cell>
          <cell r="H108">
            <v>5.0000000000000001E-3</v>
          </cell>
          <cell r="I108">
            <v>5.0000000000000001E-3</v>
          </cell>
          <cell r="J108">
            <v>1</v>
          </cell>
          <cell r="K108">
            <v>4.6000000000000005</v>
          </cell>
          <cell r="L108"/>
          <cell r="M108">
            <v>2559578.0000000005</v>
          </cell>
          <cell r="N108">
            <v>4.6000000000000005</v>
          </cell>
          <cell r="O108">
            <v>2559578.0000000005</v>
          </cell>
          <cell r="P108"/>
          <cell r="U108"/>
        </row>
        <row r="109">
          <cell r="A109" t="str">
            <v>RESONANCIA MAGNETICA DE COLUMNA LUMBOSACRA SIMPLE</v>
          </cell>
          <cell r="B109">
            <v>883230</v>
          </cell>
          <cell r="C109" t="str">
            <v>prevencion secundaria</v>
          </cell>
          <cell r="D109" t="str">
            <v>Imágenes</v>
          </cell>
          <cell r="E109">
            <v>336430</v>
          </cell>
          <cell r="F109"/>
          <cell r="G109">
            <v>920</v>
          </cell>
          <cell r="H109">
            <v>5.0000000000000001E-3</v>
          </cell>
          <cell r="I109">
            <v>5.0000000000000001E-3</v>
          </cell>
          <cell r="J109">
            <v>1</v>
          </cell>
          <cell r="K109">
            <v>4.6000000000000005</v>
          </cell>
          <cell r="L109"/>
          <cell r="M109">
            <v>1547578.0000000002</v>
          </cell>
          <cell r="N109">
            <v>4.6000000000000005</v>
          </cell>
          <cell r="O109">
            <v>1547578.0000000002</v>
          </cell>
          <cell r="P109"/>
          <cell r="U109"/>
        </row>
        <row r="110">
          <cell r="A110" t="str">
            <v>RESONANCIA MAGNETICA DE ARTICULACION SACROILIACA SIMPLE</v>
          </cell>
          <cell r="B110">
            <v>883232</v>
          </cell>
          <cell r="C110" t="str">
            <v>prevencion secundaria</v>
          </cell>
          <cell r="D110" t="str">
            <v>Imágenes</v>
          </cell>
          <cell r="E110">
            <v>336430</v>
          </cell>
          <cell r="F110"/>
          <cell r="G110">
            <v>920</v>
          </cell>
          <cell r="H110">
            <v>5.0000000000000001E-3</v>
          </cell>
          <cell r="I110">
            <v>5.0000000000000001E-3</v>
          </cell>
          <cell r="J110">
            <v>1</v>
          </cell>
          <cell r="K110">
            <v>4.6000000000000005</v>
          </cell>
          <cell r="L110"/>
          <cell r="M110">
            <v>1547578.0000000002</v>
          </cell>
          <cell r="N110">
            <v>4.6000000000000005</v>
          </cell>
          <cell r="O110">
            <v>1547578.0000000002</v>
          </cell>
          <cell r="P110"/>
          <cell r="U110"/>
        </row>
        <row r="111">
          <cell r="A111" t="str">
            <v>ECOGRAFIA DE ABDOMEN SUPERIOR (HIGADO, PANCREAS, VIAS BILIARES, RIÑONES, BAZO Y GRANDES VASOS)</v>
          </cell>
          <cell r="B111">
            <v>881305</v>
          </cell>
          <cell r="C111" t="str">
            <v>prevencion secundaria</v>
          </cell>
          <cell r="D111" t="str">
            <v>Imágenes</v>
          </cell>
          <cell r="E111">
            <v>39000</v>
          </cell>
          <cell r="F111"/>
          <cell r="G111">
            <v>920</v>
          </cell>
          <cell r="H111">
            <v>0.02</v>
          </cell>
          <cell r="I111">
            <v>0.02</v>
          </cell>
          <cell r="J111">
            <v>1</v>
          </cell>
          <cell r="K111">
            <v>18.400000000000002</v>
          </cell>
          <cell r="L111"/>
          <cell r="M111">
            <v>717600.00000000012</v>
          </cell>
          <cell r="N111">
            <v>18.400000000000002</v>
          </cell>
          <cell r="O111">
            <v>717600.00000000012</v>
          </cell>
          <cell r="P111"/>
          <cell r="U111"/>
        </row>
        <row r="112">
          <cell r="A112" t="str">
            <v>Radiografia de rodilla (ap, lateral)</v>
          </cell>
          <cell r="B112">
            <v>873420</v>
          </cell>
          <cell r="C112" t="str">
            <v>prevencion secundaria</v>
          </cell>
          <cell r="D112" t="str">
            <v>Imágenes</v>
          </cell>
          <cell r="E112">
            <v>18180</v>
          </cell>
          <cell r="F112"/>
          <cell r="G112">
            <v>920</v>
          </cell>
          <cell r="H112">
            <v>0.02</v>
          </cell>
          <cell r="I112">
            <v>0.02</v>
          </cell>
          <cell r="J112">
            <v>1</v>
          </cell>
          <cell r="K112">
            <v>18.400000000000002</v>
          </cell>
          <cell r="L112"/>
          <cell r="M112">
            <v>334512.00000000006</v>
          </cell>
          <cell r="N112">
            <v>18.400000000000002</v>
          </cell>
          <cell r="O112">
            <v>334512.00000000006</v>
          </cell>
          <cell r="P112"/>
          <cell r="U112"/>
        </row>
        <row r="113">
          <cell r="A113" t="str">
            <v>Electrocardiograma de ritmo o de superficie sod</v>
          </cell>
          <cell r="B113">
            <v>895100</v>
          </cell>
          <cell r="C113" t="str">
            <v>prevencion secundaria</v>
          </cell>
          <cell r="D113" t="str">
            <v>Imágenes</v>
          </cell>
          <cell r="E113">
            <v>12985</v>
          </cell>
          <cell r="F113"/>
          <cell r="G113">
            <v>920</v>
          </cell>
          <cell r="H113">
            <v>0.30009680542110356</v>
          </cell>
          <cell r="I113">
            <v>0.30009680542110356</v>
          </cell>
          <cell r="J113">
            <v>1</v>
          </cell>
          <cell r="K113">
            <v>276.08906098741528</v>
          </cell>
          <cell r="L113"/>
          <cell r="M113">
            <v>3585016.4569215872</v>
          </cell>
          <cell r="N113">
            <v>276.08906098741528</v>
          </cell>
          <cell r="O113">
            <v>3585016.4569215872</v>
          </cell>
          <cell r="P113"/>
          <cell r="U113"/>
        </row>
        <row r="114">
          <cell r="A114" t="str">
            <v>Ecografia de abdomen total (higado, pancreas, vesicula, vias biliares, riñones, bazo, grandes vasos, pelvis y flancos)</v>
          </cell>
          <cell r="B114">
            <v>881302</v>
          </cell>
          <cell r="C114" t="str">
            <v>prevencion secundaria</v>
          </cell>
          <cell r="D114" t="str">
            <v>Imágenes</v>
          </cell>
          <cell r="E114">
            <v>49085</v>
          </cell>
          <cell r="F114"/>
          <cell r="G114">
            <v>920</v>
          </cell>
          <cell r="H114">
            <v>0.03</v>
          </cell>
          <cell r="I114">
            <v>0.03</v>
          </cell>
          <cell r="J114">
            <v>1</v>
          </cell>
          <cell r="K114">
            <v>27.599999999999998</v>
          </cell>
          <cell r="L114"/>
          <cell r="M114">
            <v>1354746</v>
          </cell>
          <cell r="N114">
            <v>27.599999999999998</v>
          </cell>
          <cell r="O114">
            <v>1354746</v>
          </cell>
          <cell r="P114"/>
          <cell r="U114"/>
        </row>
        <row r="115">
          <cell r="A115" t="str">
            <v>Radiografia de mano</v>
          </cell>
          <cell r="B115">
            <v>873210</v>
          </cell>
          <cell r="C115" t="str">
            <v>prevencion secundaria</v>
          </cell>
          <cell r="D115" t="str">
            <v>Imágenes</v>
          </cell>
          <cell r="E115">
            <v>14030</v>
          </cell>
          <cell r="F115"/>
          <cell r="G115">
            <v>920</v>
          </cell>
          <cell r="H115">
            <v>2.516940948693127E-2</v>
          </cell>
          <cell r="I115">
            <v>5.033881897386254E-2</v>
          </cell>
          <cell r="J115">
            <v>0.5</v>
          </cell>
          <cell r="K115">
            <v>23.155856727976769</v>
          </cell>
          <cell r="L115"/>
          <cell r="M115">
            <v>324876.66989351407</v>
          </cell>
          <cell r="N115">
            <v>23.155856727976769</v>
          </cell>
          <cell r="O115">
            <v>324876.66989351407</v>
          </cell>
          <cell r="P115"/>
          <cell r="U115"/>
        </row>
        <row r="116">
          <cell r="A116" t="str">
            <v>Radiografia de pie (ap, lateral y oblicua)</v>
          </cell>
          <cell r="B116">
            <v>873333</v>
          </cell>
          <cell r="C116" t="str">
            <v>prevencion secundaria</v>
          </cell>
          <cell r="D116" t="str">
            <v>Imágenes</v>
          </cell>
          <cell r="E116">
            <v>14030</v>
          </cell>
          <cell r="F116"/>
          <cell r="G116">
            <v>920</v>
          </cell>
          <cell r="H116">
            <v>0.01</v>
          </cell>
          <cell r="I116">
            <v>0.02</v>
          </cell>
          <cell r="J116">
            <v>0.5</v>
          </cell>
          <cell r="K116">
            <v>9.2000000000000011</v>
          </cell>
          <cell r="L116"/>
          <cell r="M116">
            <v>129076.00000000001</v>
          </cell>
          <cell r="N116">
            <v>9.2000000000000011</v>
          </cell>
          <cell r="O116">
            <v>129076.00000000001</v>
          </cell>
          <cell r="P116"/>
          <cell r="U116"/>
        </row>
        <row r="117">
          <cell r="A117" t="str">
            <v>RADIOGRAFIA COMPARATIVA DE PIES CON APOYO (AP Y LATERAL)</v>
          </cell>
          <cell r="B117">
            <v>873303</v>
          </cell>
          <cell r="C117" t="str">
            <v>prevencion secundaria</v>
          </cell>
          <cell r="D117" t="str">
            <v>Imágenes</v>
          </cell>
          <cell r="E117">
            <v>66033</v>
          </cell>
          <cell r="F117"/>
          <cell r="G117">
            <v>920</v>
          </cell>
          <cell r="H117">
            <v>5.0000000000000001E-3</v>
          </cell>
          <cell r="I117">
            <v>0.01</v>
          </cell>
          <cell r="J117">
            <v>0.5</v>
          </cell>
          <cell r="K117">
            <v>4.6000000000000005</v>
          </cell>
          <cell r="L117"/>
          <cell r="M117">
            <v>303751.80000000005</v>
          </cell>
          <cell r="N117">
            <v>4.6000000000000005</v>
          </cell>
          <cell r="O117">
            <v>303751.80000000005</v>
          </cell>
          <cell r="P117"/>
          <cell r="U117"/>
        </row>
        <row r="118">
          <cell r="A118" t="str">
            <v>PLETISMOGRAFIA DE VASOS ARTERIALES EN MIEMBROS SUPERIORES</v>
          </cell>
          <cell r="B118">
            <v>882305</v>
          </cell>
          <cell r="C118" t="str">
            <v>prevencion secundaria</v>
          </cell>
          <cell r="D118" t="str">
            <v>Imágenes</v>
          </cell>
          <cell r="E118">
            <v>67315</v>
          </cell>
          <cell r="F118"/>
          <cell r="G118">
            <v>920</v>
          </cell>
          <cell r="H118">
            <v>2.5000000000000001E-3</v>
          </cell>
          <cell r="I118">
            <v>5.0000000000000001E-3</v>
          </cell>
          <cell r="J118">
            <v>0.5</v>
          </cell>
          <cell r="K118">
            <v>2.3000000000000003</v>
          </cell>
          <cell r="L118"/>
          <cell r="M118">
            <v>154824.50000000003</v>
          </cell>
          <cell r="N118">
            <v>2.3000000000000003</v>
          </cell>
          <cell r="O118">
            <v>154824.50000000003</v>
          </cell>
          <cell r="P118"/>
          <cell r="U118"/>
        </row>
        <row r="119">
          <cell r="A119" t="str">
            <v>PLETISMOGRAFIA DE VASOS ARTERIALES EN MIEMBROS INFERIORES</v>
          </cell>
          <cell r="B119">
            <v>882325</v>
          </cell>
          <cell r="C119" t="str">
            <v>prevencion secundaria</v>
          </cell>
          <cell r="D119" t="str">
            <v>Imágenes</v>
          </cell>
          <cell r="E119">
            <v>67315</v>
          </cell>
          <cell r="F119"/>
          <cell r="G119">
            <v>920</v>
          </cell>
          <cell r="H119">
            <v>2.5000000000000001E-3</v>
          </cell>
          <cell r="I119">
            <v>5.0000000000000001E-3</v>
          </cell>
          <cell r="J119">
            <v>0.5</v>
          </cell>
          <cell r="K119">
            <v>2.3000000000000003</v>
          </cell>
          <cell r="L119"/>
          <cell r="M119">
            <v>154824.50000000003</v>
          </cell>
          <cell r="N119">
            <v>2.3000000000000003</v>
          </cell>
          <cell r="O119">
            <v>154824.50000000003</v>
          </cell>
          <cell r="P119"/>
          <cell r="U119"/>
        </row>
        <row r="120">
          <cell r="A120" t="str">
            <v>ECOGRAFIA DOPPLER DE VASOS VENOSOS DE MIEMBROS SUPERIORES</v>
          </cell>
          <cell r="B120">
            <v>882309</v>
          </cell>
          <cell r="C120" t="str">
            <v>prevencion secundaria</v>
          </cell>
          <cell r="D120" t="str">
            <v>Imágenes</v>
          </cell>
          <cell r="E120">
            <v>77855</v>
          </cell>
          <cell r="F120"/>
          <cell r="G120">
            <v>920</v>
          </cell>
          <cell r="H120">
            <v>5.0000000000000001E-3</v>
          </cell>
          <cell r="I120">
            <v>5.0000000000000001E-3</v>
          </cell>
          <cell r="J120">
            <v>1</v>
          </cell>
          <cell r="K120">
            <v>4.6000000000000005</v>
          </cell>
          <cell r="L120"/>
          <cell r="M120">
            <v>358133.00000000006</v>
          </cell>
          <cell r="N120">
            <v>4.6000000000000005</v>
          </cell>
          <cell r="O120">
            <v>358133.00000000006</v>
          </cell>
          <cell r="P120"/>
          <cell r="U120"/>
        </row>
        <row r="121">
          <cell r="A121" t="str">
            <v>Ecografia doppler de vasos venosos de miembros inferiores</v>
          </cell>
          <cell r="B121">
            <v>882317</v>
          </cell>
          <cell r="C121" t="str">
            <v>prevencion secundaria</v>
          </cell>
          <cell r="D121" t="str">
            <v>Imágenes</v>
          </cell>
          <cell r="E121">
            <v>77855</v>
          </cell>
          <cell r="F121"/>
          <cell r="G121">
            <v>920</v>
          </cell>
          <cell r="H121">
            <v>0.03</v>
          </cell>
          <cell r="I121">
            <v>0.03</v>
          </cell>
          <cell r="J121">
            <v>1</v>
          </cell>
          <cell r="K121">
            <v>27.599999999999998</v>
          </cell>
          <cell r="L121"/>
          <cell r="M121">
            <v>2148798</v>
          </cell>
          <cell r="N121">
            <v>27.599999999999998</v>
          </cell>
          <cell r="O121">
            <v>2148798</v>
          </cell>
          <cell r="P121"/>
          <cell r="U121"/>
        </row>
        <row r="122">
          <cell r="A122" t="str">
            <v>Esofagogastroduodenoscopia [egd] con o sin biopsia</v>
          </cell>
          <cell r="B122">
            <v>441302</v>
          </cell>
          <cell r="C122" t="str">
            <v>prevencion secundaria</v>
          </cell>
          <cell r="D122" t="str">
            <v>Imágenes</v>
          </cell>
          <cell r="E122">
            <v>170905</v>
          </cell>
          <cell r="F122"/>
          <cell r="G122">
            <v>920</v>
          </cell>
          <cell r="H122">
            <v>5.033881897386254E-2</v>
          </cell>
          <cell r="I122">
            <v>5.033881897386254E-2</v>
          </cell>
          <cell r="J122">
            <v>1</v>
          </cell>
          <cell r="K122">
            <v>46.311713455953537</v>
          </cell>
          <cell r="L122"/>
          <cell r="M122">
            <v>7914903.3881897395</v>
          </cell>
          <cell r="N122">
            <v>46.311713455953537</v>
          </cell>
          <cell r="O122">
            <v>7914903.3881897395</v>
          </cell>
          <cell r="P122"/>
          <cell r="U122"/>
        </row>
        <row r="123">
          <cell r="A123" t="str">
            <v>Radiografia de articulaciones sacroiliacas</v>
          </cell>
          <cell r="B123">
            <v>871091</v>
          </cell>
          <cell r="C123" t="str">
            <v>prevencion secundaria</v>
          </cell>
          <cell r="D123" t="str">
            <v>Imágenes</v>
          </cell>
          <cell r="E123">
            <v>17310</v>
          </cell>
          <cell r="F123"/>
          <cell r="G123">
            <v>920</v>
          </cell>
          <cell r="H123">
            <v>0.01</v>
          </cell>
          <cell r="I123">
            <v>0.01</v>
          </cell>
          <cell r="J123">
            <v>1</v>
          </cell>
          <cell r="K123">
            <v>9.2000000000000011</v>
          </cell>
          <cell r="L123"/>
          <cell r="M123">
            <v>159252.00000000003</v>
          </cell>
          <cell r="N123">
            <v>9.2000000000000011</v>
          </cell>
          <cell r="O123">
            <v>159252.00000000003</v>
          </cell>
          <cell r="P123"/>
          <cell r="U123"/>
        </row>
        <row r="124">
          <cell r="A124" t="str">
            <v>Ecografia articular de hombro</v>
          </cell>
          <cell r="B124">
            <v>881610</v>
          </cell>
          <cell r="C124" t="str">
            <v>prevencion secundaria</v>
          </cell>
          <cell r="D124" t="str">
            <v>Imágenes</v>
          </cell>
          <cell r="E124">
            <v>26775</v>
          </cell>
          <cell r="F124"/>
          <cell r="G124">
            <v>920</v>
          </cell>
          <cell r="H124">
            <v>0.02</v>
          </cell>
          <cell r="I124">
            <v>0.02</v>
          </cell>
          <cell r="J124">
            <v>1</v>
          </cell>
          <cell r="K124">
            <v>18.400000000000002</v>
          </cell>
          <cell r="L124"/>
          <cell r="M124">
            <v>492660.00000000006</v>
          </cell>
          <cell r="N124">
            <v>18.400000000000002</v>
          </cell>
          <cell r="O124">
            <v>492660.00000000006</v>
          </cell>
          <cell r="P124"/>
          <cell r="U124"/>
        </row>
        <row r="125">
          <cell r="A125" t="str">
            <v>Ecografia de vias urinarias (riñones, vejiga y prostata transabdominal)</v>
          </cell>
          <cell r="B125">
            <v>881332</v>
          </cell>
          <cell r="C125" t="str">
            <v>prevencion secundaria</v>
          </cell>
          <cell r="D125" t="str">
            <v>Imágenes</v>
          </cell>
          <cell r="E125">
            <v>28750</v>
          </cell>
          <cell r="F125"/>
          <cell r="G125">
            <v>920</v>
          </cell>
          <cell r="H125">
            <v>0.03</v>
          </cell>
          <cell r="I125">
            <v>0.03</v>
          </cell>
          <cell r="J125">
            <v>1</v>
          </cell>
          <cell r="K125">
            <v>27.599999999999998</v>
          </cell>
          <cell r="L125"/>
          <cell r="M125">
            <v>793499.99999999988</v>
          </cell>
          <cell r="N125">
            <v>27.599999999999998</v>
          </cell>
          <cell r="O125">
            <v>793499.99999999988</v>
          </cell>
          <cell r="P125"/>
          <cell r="U125"/>
        </row>
        <row r="126">
          <cell r="A126" t="str">
            <v>Colonoscopia total</v>
          </cell>
          <cell r="B126">
            <v>452301</v>
          </cell>
          <cell r="C126" t="str">
            <v>prevencion secundaria</v>
          </cell>
          <cell r="D126" t="str">
            <v>Imágenes</v>
          </cell>
          <cell r="E126">
            <v>300263</v>
          </cell>
          <cell r="F126"/>
          <cell r="G126">
            <v>920</v>
          </cell>
          <cell r="H126">
            <v>0.02</v>
          </cell>
          <cell r="I126">
            <v>0.02</v>
          </cell>
          <cell r="J126">
            <v>1</v>
          </cell>
          <cell r="K126">
            <v>18.400000000000002</v>
          </cell>
          <cell r="L126"/>
          <cell r="M126">
            <v>5524839.2000000002</v>
          </cell>
          <cell r="N126">
            <v>18.400000000000002</v>
          </cell>
          <cell r="O126">
            <v>5524839.2000000002</v>
          </cell>
          <cell r="P126"/>
          <cell r="U126"/>
        </row>
        <row r="127">
          <cell r="A127" t="str">
            <v>Ecografia de higado, pancreas, via biliar y vesicula</v>
          </cell>
          <cell r="B127">
            <v>881306</v>
          </cell>
          <cell r="C127" t="str">
            <v>prevencion secundaria</v>
          </cell>
          <cell r="D127" t="str">
            <v>Imágenes</v>
          </cell>
          <cell r="E127">
            <v>24545</v>
          </cell>
          <cell r="F127"/>
          <cell r="G127">
            <v>920</v>
          </cell>
          <cell r="H127">
            <v>3.0009680542110357E-2</v>
          </cell>
          <cell r="I127">
            <v>3.0009680542110357E-2</v>
          </cell>
          <cell r="J127">
            <v>1</v>
          </cell>
          <cell r="K127">
            <v>27.608906098741528</v>
          </cell>
          <cell r="L127"/>
          <cell r="M127">
            <v>677660.60019361076</v>
          </cell>
          <cell r="N127">
            <v>27.608906098741528</v>
          </cell>
          <cell r="O127">
            <v>677660.60019361076</v>
          </cell>
          <cell r="P127"/>
          <cell r="U127"/>
        </row>
        <row r="128">
          <cell r="A128" t="str">
            <v>Espirometria o curva de flujo volumen simple</v>
          </cell>
          <cell r="B128">
            <v>893808</v>
          </cell>
          <cell r="C128" t="str">
            <v>prevencion secundaria</v>
          </cell>
          <cell r="D128" t="str">
            <v>Imágenes</v>
          </cell>
          <cell r="E128">
            <v>15510</v>
          </cell>
          <cell r="F128"/>
          <cell r="G128">
            <v>920</v>
          </cell>
          <cell r="H128">
            <v>0.15004840271055178</v>
          </cell>
          <cell r="I128">
            <v>0.15004840271055178</v>
          </cell>
          <cell r="J128">
            <v>1</v>
          </cell>
          <cell r="K128">
            <v>138.04453049370764</v>
          </cell>
          <cell r="L128"/>
          <cell r="M128">
            <v>2141070.6679574056</v>
          </cell>
          <cell r="N128">
            <v>138.04453049370764</v>
          </cell>
          <cell r="O128">
            <v>2141070.6679574056</v>
          </cell>
          <cell r="P128"/>
          <cell r="U128"/>
        </row>
        <row r="129">
          <cell r="A129" t="str">
            <v>Hormona estimulante del tiroides</v>
          </cell>
          <cell r="B129">
            <v>904902</v>
          </cell>
          <cell r="C129" t="str">
            <v>prevencion secundaria</v>
          </cell>
          <cell r="D129" t="str">
            <v>Laboratorios</v>
          </cell>
          <cell r="E129">
            <v>14856</v>
          </cell>
          <cell r="F129"/>
          <cell r="G129">
            <v>920</v>
          </cell>
          <cell r="H129">
            <v>0.30009680542110356</v>
          </cell>
          <cell r="I129">
            <v>0.30009680542110356</v>
          </cell>
          <cell r="J129">
            <v>1</v>
          </cell>
          <cell r="K129">
            <v>276.08906098741528</v>
          </cell>
          <cell r="L129"/>
          <cell r="M129">
            <v>4101579.0900290413</v>
          </cell>
          <cell r="N129">
            <v>276.08906098741528</v>
          </cell>
          <cell r="O129">
            <v>4101579.0900290413</v>
          </cell>
          <cell r="P129"/>
          <cell r="U129"/>
        </row>
        <row r="130">
          <cell r="A130" t="str">
            <v>Treponema pallidum anticuerpos (prueba treponemica) manual o semiautomatizada o automatizada</v>
          </cell>
          <cell r="B130">
            <v>906039</v>
          </cell>
          <cell r="C130" t="str">
            <v>prevencion secundaria</v>
          </cell>
          <cell r="D130" t="str">
            <v>Laboratorios</v>
          </cell>
          <cell r="E130">
            <v>15253</v>
          </cell>
          <cell r="F130"/>
          <cell r="G130">
            <v>920</v>
          </cell>
          <cell r="H130">
            <v>0.2</v>
          </cell>
          <cell r="I130">
            <v>0.2</v>
          </cell>
          <cell r="J130">
            <v>1</v>
          </cell>
          <cell r="K130">
            <v>184</v>
          </cell>
          <cell r="L130"/>
          <cell r="M130">
            <v>2806552</v>
          </cell>
          <cell r="N130">
            <v>184</v>
          </cell>
          <cell r="O130">
            <v>2806552</v>
          </cell>
          <cell r="P130"/>
          <cell r="U130"/>
        </row>
        <row r="131">
          <cell r="A131" t="str">
            <v>PROTEINASA 3 ANTICUERPOS SEMIAUTOMATIZADO O AUTOMATIZADO</v>
          </cell>
          <cell r="B131">
            <v>906486</v>
          </cell>
          <cell r="C131" t="str">
            <v>prevencion secundaria</v>
          </cell>
          <cell r="D131" t="str">
            <v>Laboratorios</v>
          </cell>
          <cell r="E131">
            <v>47684</v>
          </cell>
          <cell r="F131"/>
          <cell r="G131">
            <v>920</v>
          </cell>
          <cell r="H131">
            <v>5.0000000000000001E-3</v>
          </cell>
          <cell r="I131">
            <v>5.0000000000000001E-3</v>
          </cell>
          <cell r="J131">
            <v>1</v>
          </cell>
          <cell r="K131">
            <v>4.6000000000000005</v>
          </cell>
          <cell r="L131"/>
          <cell r="M131">
            <v>219346.40000000002</v>
          </cell>
          <cell r="N131">
            <v>4.6000000000000005</v>
          </cell>
          <cell r="O131">
            <v>219346.40000000002</v>
          </cell>
          <cell r="P131"/>
          <cell r="U131"/>
        </row>
        <row r="132">
          <cell r="A132" t="str">
            <v>COOMBS DIRECTO FRACCIONADO MONOESPECIFICO (INMUNOGLOBULINAS Y FRACCIONES DEL COMPLEMENTO) EN TUBO</v>
          </cell>
          <cell r="B132">
            <v>911008</v>
          </cell>
          <cell r="C132" t="str">
            <v>prevencion secundaria</v>
          </cell>
          <cell r="D132" t="str">
            <v>Laboratorios</v>
          </cell>
          <cell r="E132">
            <v>18733.5</v>
          </cell>
          <cell r="F132"/>
          <cell r="G132">
            <v>920</v>
          </cell>
          <cell r="H132">
            <v>5.0000000000000001E-3</v>
          </cell>
          <cell r="I132">
            <v>5.0000000000000001E-3</v>
          </cell>
          <cell r="J132">
            <v>1</v>
          </cell>
          <cell r="K132">
            <v>4.6000000000000005</v>
          </cell>
          <cell r="L132"/>
          <cell r="M132">
            <v>86174.1</v>
          </cell>
          <cell r="N132">
            <v>4.6000000000000005</v>
          </cell>
          <cell r="O132">
            <v>86174.1</v>
          </cell>
          <cell r="P132"/>
          <cell r="U132"/>
        </row>
        <row r="133">
          <cell r="A133" t="str">
            <v>COOMBS DIRECTO CUALITATIVO EN TUBO</v>
          </cell>
          <cell r="B133">
            <v>911010</v>
          </cell>
          <cell r="C133" t="str">
            <v>prevencion secundaria</v>
          </cell>
          <cell r="D133" t="str">
            <v>Laboratorios</v>
          </cell>
          <cell r="E133">
            <v>4878</v>
          </cell>
          <cell r="F133"/>
          <cell r="G133">
            <v>920</v>
          </cell>
          <cell r="H133">
            <v>0.05</v>
          </cell>
          <cell r="I133">
            <v>0.05</v>
          </cell>
          <cell r="J133">
            <v>1</v>
          </cell>
          <cell r="K133">
            <v>46</v>
          </cell>
          <cell r="L133"/>
          <cell r="M133">
            <v>224388</v>
          </cell>
          <cell r="N133">
            <v>46</v>
          </cell>
          <cell r="O133">
            <v>224388</v>
          </cell>
          <cell r="P133"/>
          <cell r="U133"/>
        </row>
        <row r="134">
          <cell r="A134" t="str">
            <v>Hepatitis b anticuerpos central totales [anti-core hbc] semiautomatizado o automatizado</v>
          </cell>
          <cell r="B134">
            <v>906221</v>
          </cell>
          <cell r="C134" t="str">
            <v>prevencion secundaria</v>
          </cell>
          <cell r="D134" t="str">
            <v>Laboratorios</v>
          </cell>
          <cell r="E134">
            <v>12442</v>
          </cell>
          <cell r="F134"/>
          <cell r="G134">
            <v>920</v>
          </cell>
          <cell r="H134">
            <v>0.2</v>
          </cell>
          <cell r="I134">
            <v>0.2</v>
          </cell>
          <cell r="J134">
            <v>1</v>
          </cell>
          <cell r="K134">
            <v>184</v>
          </cell>
          <cell r="L134"/>
          <cell r="M134">
            <v>2289328</v>
          </cell>
          <cell r="N134">
            <v>184</v>
          </cell>
          <cell r="O134">
            <v>2289328</v>
          </cell>
          <cell r="P134"/>
          <cell r="U134"/>
        </row>
        <row r="135">
          <cell r="A135" t="str">
            <v>Hepatitis b anticuerpos s [anti-hbs] semiautomatizado o automatizado</v>
          </cell>
          <cell r="B135">
            <v>906223</v>
          </cell>
          <cell r="C135" t="str">
            <v>prevencion secundaria</v>
          </cell>
          <cell r="D135" t="str">
            <v>Laboratorios</v>
          </cell>
          <cell r="E135">
            <v>13165</v>
          </cell>
          <cell r="F135" t="str">
            <v xml:space="preserve">se sugiere examinar contra VIH, HB, HC, y TB a todos lo ptes que vayan a recibir terapia con inmunosupresores, glucocorticoides y biologicos </v>
          </cell>
          <cell r="G135">
            <v>920</v>
          </cell>
          <cell r="H135">
            <v>0.2</v>
          </cell>
          <cell r="I135">
            <v>0.2</v>
          </cell>
          <cell r="J135">
            <v>1</v>
          </cell>
          <cell r="K135">
            <v>184</v>
          </cell>
          <cell r="L135"/>
          <cell r="M135">
            <v>2422360</v>
          </cell>
          <cell r="N135">
            <v>184</v>
          </cell>
          <cell r="O135">
            <v>2422360</v>
          </cell>
          <cell r="P135"/>
          <cell r="U135"/>
        </row>
        <row r="136">
          <cell r="A136" t="str">
            <v>Hepatitis b antigeno de superficie [ag hbs]</v>
          </cell>
          <cell r="B136">
            <v>906317</v>
          </cell>
          <cell r="C136" t="str">
            <v>prevencion secundaria</v>
          </cell>
          <cell r="D136" t="str">
            <v>Laboratorios</v>
          </cell>
          <cell r="E136">
            <v>11722</v>
          </cell>
          <cell r="F136"/>
          <cell r="G136">
            <v>920</v>
          </cell>
          <cell r="H136">
            <v>0.2</v>
          </cell>
          <cell r="I136">
            <v>0.2</v>
          </cell>
          <cell r="J136">
            <v>1</v>
          </cell>
          <cell r="K136">
            <v>184</v>
          </cell>
          <cell r="L136"/>
          <cell r="M136">
            <v>2156848</v>
          </cell>
          <cell r="N136">
            <v>184</v>
          </cell>
          <cell r="O136">
            <v>2156848</v>
          </cell>
          <cell r="P136"/>
          <cell r="U136"/>
        </row>
        <row r="137">
          <cell r="A137" t="str">
            <v>Hepatitis c anticuerpo semiautomatizado o automatizado</v>
          </cell>
          <cell r="B137">
            <v>906225</v>
          </cell>
          <cell r="C137" t="str">
            <v>prevencion secundaria</v>
          </cell>
          <cell r="D137" t="str">
            <v>Laboratorios</v>
          </cell>
          <cell r="E137">
            <v>17553</v>
          </cell>
          <cell r="F137"/>
          <cell r="G137">
            <v>920</v>
          </cell>
          <cell r="H137">
            <v>0.2</v>
          </cell>
          <cell r="I137">
            <v>0.2</v>
          </cell>
          <cell r="J137">
            <v>1</v>
          </cell>
          <cell r="K137">
            <v>184</v>
          </cell>
          <cell r="L137"/>
          <cell r="M137">
            <v>3229752</v>
          </cell>
          <cell r="N137">
            <v>184</v>
          </cell>
          <cell r="O137">
            <v>3229752</v>
          </cell>
          <cell r="P137"/>
          <cell r="U137"/>
        </row>
        <row r="138">
          <cell r="A138" t="str">
            <v>Tuberculina prueba [de mantoux]</v>
          </cell>
          <cell r="B138">
            <v>860205</v>
          </cell>
          <cell r="C138" t="str">
            <v>prevencion secundaria</v>
          </cell>
          <cell r="D138" t="str">
            <v>Laboratorios</v>
          </cell>
          <cell r="E138">
            <v>49992</v>
          </cell>
          <cell r="F138"/>
          <cell r="G138">
            <v>920</v>
          </cell>
          <cell r="H138">
            <v>0.2</v>
          </cell>
          <cell r="I138">
            <v>0.2</v>
          </cell>
          <cell r="J138">
            <v>1</v>
          </cell>
          <cell r="K138">
            <v>184</v>
          </cell>
          <cell r="L138"/>
          <cell r="M138">
            <v>9198528</v>
          </cell>
          <cell r="N138">
            <v>184</v>
          </cell>
          <cell r="O138">
            <v>9198528</v>
          </cell>
          <cell r="P138"/>
          <cell r="U138"/>
        </row>
        <row r="139">
          <cell r="A139" t="str">
            <v>Virus de inmunodeficiencia humana 1 y 2 anticuerpos</v>
          </cell>
          <cell r="B139">
            <v>906249</v>
          </cell>
          <cell r="C139" t="str">
            <v>prevencion secundaria</v>
          </cell>
          <cell r="D139" t="str">
            <v>Laboratorios</v>
          </cell>
          <cell r="E139">
            <v>11354</v>
          </cell>
          <cell r="F139"/>
          <cell r="G139">
            <v>920</v>
          </cell>
          <cell r="H139">
            <v>0.2</v>
          </cell>
          <cell r="I139">
            <v>0.2</v>
          </cell>
          <cell r="J139">
            <v>1</v>
          </cell>
          <cell r="K139">
            <v>184</v>
          </cell>
          <cell r="L139"/>
          <cell r="M139">
            <v>2089136</v>
          </cell>
          <cell r="N139">
            <v>184</v>
          </cell>
          <cell r="O139">
            <v>2089136</v>
          </cell>
          <cell r="P139"/>
          <cell r="U139"/>
        </row>
        <row r="140">
          <cell r="A140" t="str">
            <v>Tiempo de protrombina [tp]</v>
          </cell>
          <cell r="B140">
            <v>902045</v>
          </cell>
          <cell r="C140" t="str">
            <v>prevencion secundaria</v>
          </cell>
          <cell r="D140" t="str">
            <v>Laboratorios</v>
          </cell>
          <cell r="E140">
            <v>4294</v>
          </cell>
          <cell r="F140"/>
          <cell r="G140">
            <v>920</v>
          </cell>
          <cell r="H140">
            <v>0.20038722168441434</v>
          </cell>
          <cell r="I140">
            <v>0.20038722168441434</v>
          </cell>
          <cell r="J140">
            <v>1</v>
          </cell>
          <cell r="K140">
            <v>184.35624394966118</v>
          </cell>
          <cell r="L140"/>
          <cell r="M140">
            <v>791625.71151984506</v>
          </cell>
          <cell r="N140">
            <v>184.35624394966118</v>
          </cell>
          <cell r="O140">
            <v>791625.71151984506</v>
          </cell>
          <cell r="P140"/>
          <cell r="U140"/>
        </row>
        <row r="141">
          <cell r="A141" t="str">
            <v>Tiempo de tromboplastina parcial [ttp]</v>
          </cell>
          <cell r="B141">
            <v>902049</v>
          </cell>
          <cell r="C141" t="str">
            <v>prevencion secundaria</v>
          </cell>
          <cell r="D141" t="str">
            <v>Laboratorios</v>
          </cell>
          <cell r="E141">
            <v>4503</v>
          </cell>
          <cell r="F141"/>
          <cell r="G141">
            <v>920</v>
          </cell>
          <cell r="H141">
            <v>0.20038722168441434</v>
          </cell>
          <cell r="I141">
            <v>0.20038722168441434</v>
          </cell>
          <cell r="J141">
            <v>1</v>
          </cell>
          <cell r="K141">
            <v>184.35624394966118</v>
          </cell>
          <cell r="L141"/>
          <cell r="M141">
            <v>830156.16650532431</v>
          </cell>
          <cell r="N141">
            <v>184.35624394966118</v>
          </cell>
          <cell r="O141">
            <v>830156.16650532431</v>
          </cell>
          <cell r="P141"/>
          <cell r="U141"/>
        </row>
        <row r="142">
          <cell r="A142" t="str">
            <v>Baciloscopia coloracion acido alcohol resistente [zielh-neelsen] lectura seriada tres muestras</v>
          </cell>
          <cell r="B142">
            <v>901111</v>
          </cell>
          <cell r="C142" t="str">
            <v>prevencion secundaria</v>
          </cell>
          <cell r="D142" t="str">
            <v>Laboratorios</v>
          </cell>
          <cell r="E142">
            <v>9326</v>
          </cell>
          <cell r="F142"/>
          <cell r="G142">
            <v>920</v>
          </cell>
          <cell r="H142">
            <v>0.02</v>
          </cell>
          <cell r="I142">
            <v>0.02</v>
          </cell>
          <cell r="J142">
            <v>1</v>
          </cell>
          <cell r="K142">
            <v>18.400000000000002</v>
          </cell>
          <cell r="L142"/>
          <cell r="M142">
            <v>171598.40000000002</v>
          </cell>
          <cell r="N142">
            <v>18.400000000000002</v>
          </cell>
          <cell r="O142">
            <v>171598.40000000002</v>
          </cell>
          <cell r="P142"/>
          <cell r="U142"/>
        </row>
        <row r="143">
          <cell r="A143" t="str">
            <v>Hormona paratiroidea molecula intacta</v>
          </cell>
          <cell r="B143">
            <v>904912</v>
          </cell>
          <cell r="C143" t="str">
            <v>prevencion secundaria</v>
          </cell>
          <cell r="D143" t="str">
            <v>Laboratorios</v>
          </cell>
          <cell r="E143">
            <v>25565</v>
          </cell>
          <cell r="F143"/>
          <cell r="G143">
            <v>920</v>
          </cell>
          <cell r="H143">
            <v>0.05</v>
          </cell>
          <cell r="I143">
            <v>0.05</v>
          </cell>
          <cell r="J143">
            <v>1</v>
          </cell>
          <cell r="K143">
            <v>46</v>
          </cell>
          <cell r="L143"/>
          <cell r="M143">
            <v>1175990</v>
          </cell>
          <cell r="N143">
            <v>46</v>
          </cell>
          <cell r="O143">
            <v>1175990</v>
          </cell>
          <cell r="P143"/>
          <cell r="U143"/>
        </row>
        <row r="144">
          <cell r="A144" t="str">
            <v>Vitamina d 25 hidroxi total [d2-d3] [calciferol]</v>
          </cell>
          <cell r="B144">
            <v>903706</v>
          </cell>
          <cell r="C144" t="str">
            <v>prevencion secundaria</v>
          </cell>
          <cell r="D144" t="str">
            <v>Laboratorios</v>
          </cell>
          <cell r="E144">
            <v>79628</v>
          </cell>
          <cell r="F144" t="str">
            <v xml:space="preserve">se sugiere hacer control periodico de los niveles de vitamina d 25 en las personas con LES, ppalmente en quieres tengan riesgo de fractura osteoporotica </v>
          </cell>
          <cell r="G144">
            <v>920</v>
          </cell>
          <cell r="H144">
            <v>0.1</v>
          </cell>
          <cell r="I144">
            <v>0.1</v>
          </cell>
          <cell r="J144">
            <v>1</v>
          </cell>
          <cell r="K144">
            <v>92</v>
          </cell>
          <cell r="L144"/>
          <cell r="M144">
            <v>7325776</v>
          </cell>
          <cell r="N144">
            <v>92</v>
          </cell>
          <cell r="O144">
            <v>7325776</v>
          </cell>
          <cell r="P144"/>
          <cell r="U144"/>
        </row>
        <row r="145">
          <cell r="A145" t="str">
            <v>Calcio semiautomatizado</v>
          </cell>
          <cell r="B145">
            <v>903810</v>
          </cell>
          <cell r="C145" t="str">
            <v>prevencion secundaria</v>
          </cell>
          <cell r="D145" t="str">
            <v>Laboratorios</v>
          </cell>
          <cell r="E145">
            <v>1655</v>
          </cell>
          <cell r="F145"/>
          <cell r="G145">
            <v>920</v>
          </cell>
          <cell r="H145">
            <v>7.4999999999999997E-2</v>
          </cell>
          <cell r="I145">
            <v>0.15</v>
          </cell>
          <cell r="J145">
            <v>0.5</v>
          </cell>
          <cell r="K145">
            <v>69</v>
          </cell>
          <cell r="L145"/>
          <cell r="M145">
            <v>114195</v>
          </cell>
          <cell r="N145">
            <v>69</v>
          </cell>
          <cell r="O145">
            <v>114195</v>
          </cell>
          <cell r="P145"/>
          <cell r="U145"/>
        </row>
        <row r="146">
          <cell r="A146" t="str">
            <v>Ferritina</v>
          </cell>
          <cell r="B146">
            <v>903016</v>
          </cell>
          <cell r="C146" t="str">
            <v>prevencion secundaria</v>
          </cell>
          <cell r="D146" t="str">
            <v>Laboratorios</v>
          </cell>
          <cell r="E146">
            <v>7746</v>
          </cell>
          <cell r="F146"/>
          <cell r="G146">
            <v>920</v>
          </cell>
          <cell r="H146">
            <v>5.033881897386254E-2</v>
          </cell>
          <cell r="I146">
            <v>5.033881897386254E-2</v>
          </cell>
          <cell r="J146">
            <v>1</v>
          </cell>
          <cell r="K146">
            <v>46.311713455953537</v>
          </cell>
          <cell r="L146"/>
          <cell r="M146">
            <v>358730.53242981608</v>
          </cell>
          <cell r="N146">
            <v>46.311713455953537</v>
          </cell>
          <cell r="O146">
            <v>358730.53242981608</v>
          </cell>
          <cell r="P146"/>
          <cell r="U146"/>
        </row>
        <row r="147">
          <cell r="A147" t="str">
            <v>Vitamina b12 [cianocobalamina]</v>
          </cell>
          <cell r="B147">
            <v>903703</v>
          </cell>
          <cell r="C147" t="str">
            <v>prevencion secundaria</v>
          </cell>
          <cell r="D147" t="str">
            <v>Laboratorios</v>
          </cell>
          <cell r="E147">
            <v>15678</v>
          </cell>
          <cell r="F147"/>
          <cell r="G147">
            <v>920</v>
          </cell>
          <cell r="H147">
            <v>0.05</v>
          </cell>
          <cell r="I147">
            <v>0.05</v>
          </cell>
          <cell r="J147">
            <v>1</v>
          </cell>
          <cell r="K147">
            <v>46</v>
          </cell>
          <cell r="L147"/>
          <cell r="M147">
            <v>721188</v>
          </cell>
          <cell r="N147">
            <v>46</v>
          </cell>
          <cell r="O147">
            <v>721188</v>
          </cell>
          <cell r="P147"/>
          <cell r="U147"/>
        </row>
        <row r="148">
          <cell r="A148" t="str">
            <v>Hierro total</v>
          </cell>
          <cell r="B148">
            <v>903846</v>
          </cell>
          <cell r="C148" t="str">
            <v>prevencion secundaria</v>
          </cell>
          <cell r="D148" t="str">
            <v>Laboratorios</v>
          </cell>
          <cell r="E148">
            <v>8261</v>
          </cell>
          <cell r="F148"/>
          <cell r="G148">
            <v>920</v>
          </cell>
          <cell r="H148">
            <v>0.02</v>
          </cell>
          <cell r="I148">
            <v>0.02</v>
          </cell>
          <cell r="J148">
            <v>1</v>
          </cell>
          <cell r="K148">
            <v>18.400000000000002</v>
          </cell>
          <cell r="L148"/>
          <cell r="M148">
            <v>152002.40000000002</v>
          </cell>
          <cell r="N148">
            <v>18.400000000000002</v>
          </cell>
          <cell r="O148">
            <v>152002.40000000002</v>
          </cell>
          <cell r="P148"/>
          <cell r="U148"/>
        </row>
        <row r="149">
          <cell r="A149" t="str">
            <v>Albumina en suero u otros fluidos</v>
          </cell>
          <cell r="B149">
            <v>903803</v>
          </cell>
          <cell r="C149" t="str">
            <v>prevencion secundaria</v>
          </cell>
          <cell r="D149" t="str">
            <v>Laboratorios</v>
          </cell>
          <cell r="E149">
            <v>1430</v>
          </cell>
          <cell r="F149"/>
          <cell r="G149">
            <v>920</v>
          </cell>
          <cell r="H149">
            <v>0.1</v>
          </cell>
          <cell r="I149">
            <v>0.1</v>
          </cell>
          <cell r="J149">
            <v>1</v>
          </cell>
          <cell r="K149">
            <v>92</v>
          </cell>
          <cell r="L149"/>
          <cell r="M149">
            <v>131560</v>
          </cell>
          <cell r="N149">
            <v>92</v>
          </cell>
          <cell r="O149">
            <v>131560</v>
          </cell>
          <cell r="P149"/>
          <cell r="U149"/>
        </row>
        <row r="150">
          <cell r="A150" t="str">
            <v>Fosfatasa alcalina</v>
          </cell>
          <cell r="B150">
            <v>903833</v>
          </cell>
          <cell r="C150" t="str">
            <v>prevencion secundaria</v>
          </cell>
          <cell r="D150" t="str">
            <v>Laboratorios</v>
          </cell>
          <cell r="E150">
            <v>1824</v>
          </cell>
          <cell r="F150"/>
          <cell r="G150">
            <v>920</v>
          </cell>
          <cell r="H150">
            <v>5.033881897386254E-2</v>
          </cell>
          <cell r="I150">
            <v>5.033881897386254E-2</v>
          </cell>
          <cell r="J150">
            <v>1</v>
          </cell>
          <cell r="K150">
            <v>46.311713455953537</v>
          </cell>
          <cell r="L150"/>
          <cell r="M150">
            <v>84472.565343659255</v>
          </cell>
          <cell r="N150">
            <v>46.311713455953537</v>
          </cell>
          <cell r="O150">
            <v>84472.565343659255</v>
          </cell>
          <cell r="P150"/>
          <cell r="U150"/>
        </row>
        <row r="151">
          <cell r="A151" t="str">
            <v>Acido folico [folatos] en suero</v>
          </cell>
          <cell r="B151">
            <v>903105</v>
          </cell>
          <cell r="C151" t="str">
            <v>prevencion secundaria</v>
          </cell>
          <cell r="D151" t="str">
            <v>Laboratorios</v>
          </cell>
          <cell r="E151">
            <v>11124</v>
          </cell>
          <cell r="F151"/>
          <cell r="G151">
            <v>920</v>
          </cell>
          <cell r="H151">
            <v>0.2</v>
          </cell>
          <cell r="I151">
            <v>0.2</v>
          </cell>
          <cell r="J151">
            <v>1</v>
          </cell>
          <cell r="K151">
            <v>184</v>
          </cell>
          <cell r="L151"/>
          <cell r="M151">
            <v>2046816</v>
          </cell>
          <cell r="N151">
            <v>184</v>
          </cell>
          <cell r="O151">
            <v>2046816</v>
          </cell>
          <cell r="P151"/>
          <cell r="U151"/>
        </row>
        <row r="152">
          <cell r="A152" t="str">
            <v>Creatin quinasa total [ck-cpk]</v>
          </cell>
          <cell r="B152">
            <v>903821</v>
          </cell>
          <cell r="C152" t="str">
            <v>prevencion secundaria</v>
          </cell>
          <cell r="D152" t="str">
            <v>Laboratorios</v>
          </cell>
          <cell r="E152">
            <v>3578</v>
          </cell>
          <cell r="F152"/>
          <cell r="G152">
            <v>920</v>
          </cell>
          <cell r="H152">
            <v>5.033881897386254E-2</v>
          </cell>
          <cell r="I152">
            <v>5.033881897386254E-2</v>
          </cell>
          <cell r="J152">
            <v>1</v>
          </cell>
          <cell r="K152">
            <v>46.311713455953537</v>
          </cell>
          <cell r="L152"/>
          <cell r="M152">
            <v>165703.31074540174</v>
          </cell>
          <cell r="N152">
            <v>46.311713455953537</v>
          </cell>
          <cell r="O152">
            <v>165703.31074540174</v>
          </cell>
          <cell r="P152"/>
          <cell r="U152"/>
        </row>
        <row r="153">
          <cell r="A153" t="str">
            <v>Coombs directo cualitativo en tubo</v>
          </cell>
          <cell r="B153">
            <v>911010</v>
          </cell>
          <cell r="C153" t="str">
            <v>prevencion secundaria</v>
          </cell>
          <cell r="D153" t="str">
            <v>Laboratorios</v>
          </cell>
          <cell r="E153">
            <v>4878</v>
          </cell>
          <cell r="F153"/>
          <cell r="G153">
            <v>920</v>
          </cell>
          <cell r="H153">
            <v>0.15004840271055178</v>
          </cell>
          <cell r="I153">
            <v>0.15004840271055178</v>
          </cell>
          <cell r="J153">
            <v>1</v>
          </cell>
          <cell r="K153">
            <v>138.04453049370764</v>
          </cell>
          <cell r="L153"/>
          <cell r="M153">
            <v>673381.21974830586</v>
          </cell>
          <cell r="N153">
            <v>138.04453049370764</v>
          </cell>
          <cell r="O153">
            <v>673381.21974830586</v>
          </cell>
          <cell r="P153"/>
          <cell r="U153"/>
        </row>
        <row r="154">
          <cell r="A154" t="str">
            <v>Fosforo en suero u otros fluidos</v>
          </cell>
          <cell r="B154">
            <v>903835</v>
          </cell>
          <cell r="C154" t="str">
            <v>prevencion secundaria</v>
          </cell>
          <cell r="D154" t="str">
            <v>Laboratorios</v>
          </cell>
          <cell r="E154">
            <v>1871</v>
          </cell>
          <cell r="F154"/>
          <cell r="G154">
            <v>920</v>
          </cell>
          <cell r="H154">
            <v>5.033881897386254E-2</v>
          </cell>
          <cell r="I154">
            <v>5.033881897386254E-2</v>
          </cell>
          <cell r="J154">
            <v>1</v>
          </cell>
          <cell r="K154">
            <v>46.311713455953537</v>
          </cell>
          <cell r="L154"/>
          <cell r="M154">
            <v>86649.215876089074</v>
          </cell>
          <cell r="N154">
            <v>46.311713455953537</v>
          </cell>
          <cell r="O154">
            <v>86649.215876089074</v>
          </cell>
          <cell r="P154"/>
          <cell r="U154"/>
        </row>
        <row r="155">
          <cell r="A155" t="str">
            <v>Gonadotropina corionica subunidad beta cualitativa prueba de embarazo en orina o suero</v>
          </cell>
          <cell r="B155">
            <v>904508</v>
          </cell>
          <cell r="C155" t="str">
            <v>prevencion secundaria</v>
          </cell>
          <cell r="D155" t="str">
            <v>Laboratorios</v>
          </cell>
          <cell r="E155">
            <v>7178</v>
          </cell>
          <cell r="F155"/>
          <cell r="G155">
            <v>920</v>
          </cell>
          <cell r="H155">
            <v>9.9709583736689256E-2</v>
          </cell>
          <cell r="I155">
            <v>9.9709583736689256E-2</v>
          </cell>
          <cell r="J155">
            <v>1</v>
          </cell>
          <cell r="K155">
            <v>91.732817037754117</v>
          </cell>
          <cell r="L155"/>
          <cell r="M155">
            <v>658458.16069699905</v>
          </cell>
          <cell r="N155">
            <v>91.732817037754117</v>
          </cell>
          <cell r="O155">
            <v>658458.16069699905</v>
          </cell>
          <cell r="P155"/>
          <cell r="U155"/>
        </row>
        <row r="156">
          <cell r="A156" t="str">
            <v>Electroforesis de proteinas semiautomatizado y automatizado</v>
          </cell>
          <cell r="B156">
            <v>906812</v>
          </cell>
          <cell r="C156" t="str">
            <v>prevencion secundaria</v>
          </cell>
          <cell r="D156" t="str">
            <v>Laboratorios</v>
          </cell>
          <cell r="E156">
            <v>12238</v>
          </cell>
          <cell r="F156"/>
          <cell r="G156">
            <v>920</v>
          </cell>
          <cell r="H156">
            <v>0.03</v>
          </cell>
          <cell r="I156">
            <v>0.03</v>
          </cell>
          <cell r="J156">
            <v>1</v>
          </cell>
          <cell r="K156">
            <v>27.599999999999998</v>
          </cell>
          <cell r="L156"/>
          <cell r="M156">
            <v>337768.8</v>
          </cell>
          <cell r="N156">
            <v>27.599999999999998</v>
          </cell>
          <cell r="O156">
            <v>337768.8</v>
          </cell>
          <cell r="P156"/>
          <cell r="U156"/>
        </row>
        <row r="157">
          <cell r="A157" t="str">
            <v>Espirometria o curva de flujo volumen pre y post broncodilatadores</v>
          </cell>
          <cell r="B157">
            <v>893805</v>
          </cell>
          <cell r="C157" t="str">
            <v>prevencion secundaria</v>
          </cell>
          <cell r="D157" t="str">
            <v>Laboratorios</v>
          </cell>
          <cell r="E157">
            <v>31075</v>
          </cell>
          <cell r="F157"/>
          <cell r="G157">
            <v>920</v>
          </cell>
          <cell r="H157">
            <v>0.1</v>
          </cell>
          <cell r="I157">
            <v>0.1</v>
          </cell>
          <cell r="J157">
            <v>1</v>
          </cell>
          <cell r="K157">
            <v>92</v>
          </cell>
          <cell r="L157"/>
          <cell r="M157">
            <v>2858900</v>
          </cell>
          <cell r="N157">
            <v>92</v>
          </cell>
          <cell r="O157">
            <v>2858900</v>
          </cell>
          <cell r="P157"/>
          <cell r="U157"/>
        </row>
        <row r="158">
          <cell r="A158" t="str">
            <v>Recuento de reticulocitos metodo manual</v>
          </cell>
          <cell r="B158">
            <v>902223</v>
          </cell>
          <cell r="C158" t="str">
            <v>prevencion secundaria</v>
          </cell>
          <cell r="D158" t="str">
            <v>Laboratorios</v>
          </cell>
          <cell r="E158">
            <v>2691</v>
          </cell>
          <cell r="F158"/>
          <cell r="G158">
            <v>920</v>
          </cell>
          <cell r="H158">
            <v>5.0000000000000001E-3</v>
          </cell>
          <cell r="I158">
            <v>5.0000000000000001E-3</v>
          </cell>
          <cell r="J158">
            <v>1</v>
          </cell>
          <cell r="K158">
            <v>4.6000000000000005</v>
          </cell>
          <cell r="L158"/>
          <cell r="M158">
            <v>12378.600000000002</v>
          </cell>
          <cell r="N158">
            <v>4.6000000000000005</v>
          </cell>
          <cell r="O158">
            <v>12378.600000000002</v>
          </cell>
          <cell r="P158"/>
          <cell r="U158"/>
        </row>
        <row r="159">
          <cell r="A159" t="str">
            <v xml:space="preserve">Recuento de plaquetas manual </v>
          </cell>
          <cell r="B159">
            <v>902221</v>
          </cell>
          <cell r="C159" t="str">
            <v>prevencion secundaria</v>
          </cell>
          <cell r="D159" t="str">
            <v>Laboratorios</v>
          </cell>
          <cell r="E159">
            <v>1402</v>
          </cell>
          <cell r="F159"/>
          <cell r="G159">
            <v>920</v>
          </cell>
          <cell r="H159">
            <v>5.0000000000000001E-3</v>
          </cell>
          <cell r="I159">
            <v>5.0000000000000001E-3</v>
          </cell>
          <cell r="J159">
            <v>1</v>
          </cell>
          <cell r="K159">
            <v>4.6000000000000005</v>
          </cell>
          <cell r="L159"/>
          <cell r="M159">
            <v>6449.2000000000007</v>
          </cell>
          <cell r="N159">
            <v>4.6000000000000005</v>
          </cell>
          <cell r="O159">
            <v>6449.2000000000007</v>
          </cell>
          <cell r="P159"/>
          <cell r="U159"/>
        </row>
        <row r="160">
          <cell r="A160" t="str">
            <v>Extendido de sangre periferica estudio de morfologia</v>
          </cell>
          <cell r="B160">
            <v>902206</v>
          </cell>
          <cell r="C160" t="str">
            <v>prevencion secundaria</v>
          </cell>
          <cell r="D160" t="str">
            <v>Laboratorios</v>
          </cell>
          <cell r="E160">
            <v>2662</v>
          </cell>
          <cell r="F160"/>
          <cell r="G160">
            <v>920</v>
          </cell>
          <cell r="H160">
            <v>0.02</v>
          </cell>
          <cell r="I160">
            <v>0.02</v>
          </cell>
          <cell r="J160">
            <v>1</v>
          </cell>
          <cell r="K160">
            <v>18.400000000000002</v>
          </cell>
          <cell r="L160"/>
          <cell r="M160">
            <v>48980.800000000003</v>
          </cell>
          <cell r="N160">
            <v>18.400000000000002</v>
          </cell>
          <cell r="O160">
            <v>48980.800000000003</v>
          </cell>
          <cell r="P160"/>
          <cell r="U160"/>
        </row>
        <row r="161">
          <cell r="A161" t="str">
            <v>Factor reumatoideo semiautomatizado o automatizado</v>
          </cell>
          <cell r="B161">
            <v>906910</v>
          </cell>
          <cell r="C161" t="str">
            <v>prevencion secundaria</v>
          </cell>
          <cell r="D161" t="str">
            <v>Laboratorios</v>
          </cell>
          <cell r="E161">
            <v>14637</v>
          </cell>
          <cell r="F161"/>
          <cell r="G161">
            <v>920</v>
          </cell>
          <cell r="H161">
            <v>0.05</v>
          </cell>
          <cell r="I161">
            <v>0.05</v>
          </cell>
          <cell r="J161">
            <v>1</v>
          </cell>
          <cell r="K161">
            <v>46</v>
          </cell>
          <cell r="L161"/>
          <cell r="M161">
            <v>673302</v>
          </cell>
          <cell r="N161">
            <v>46</v>
          </cell>
          <cell r="O161">
            <v>673302</v>
          </cell>
          <cell r="P161"/>
          <cell r="U161"/>
        </row>
        <row r="162">
          <cell r="A162" t="str">
            <v>Saturacion de transferrina</v>
          </cell>
          <cell r="B162">
            <v>903044</v>
          </cell>
          <cell r="C162" t="str">
            <v>prevencion secundaria</v>
          </cell>
          <cell r="D162" t="str">
            <v>Laboratorios</v>
          </cell>
          <cell r="E162">
            <v>14261</v>
          </cell>
          <cell r="F162"/>
          <cell r="G162">
            <v>920</v>
          </cell>
          <cell r="H162">
            <v>0.03</v>
          </cell>
          <cell r="I162">
            <v>0.03</v>
          </cell>
          <cell r="J162">
            <v>1</v>
          </cell>
          <cell r="K162">
            <v>27.599999999999998</v>
          </cell>
          <cell r="L162"/>
          <cell r="M162">
            <v>393603.6</v>
          </cell>
          <cell r="N162">
            <v>27.599999999999998</v>
          </cell>
          <cell r="O162">
            <v>393603.6</v>
          </cell>
          <cell r="P162"/>
          <cell r="U162"/>
        </row>
        <row r="163">
          <cell r="A163" t="str">
            <v>Gamma glutamil transferasa</v>
          </cell>
          <cell r="B163">
            <v>903838</v>
          </cell>
          <cell r="C163" t="str">
            <v>prevencion secundaria</v>
          </cell>
          <cell r="D163" t="str">
            <v>Laboratorios</v>
          </cell>
          <cell r="E163">
            <v>4683</v>
          </cell>
          <cell r="F163"/>
          <cell r="G163">
            <v>920</v>
          </cell>
          <cell r="H163">
            <v>0.02</v>
          </cell>
          <cell r="I163">
            <v>0.02</v>
          </cell>
          <cell r="J163">
            <v>1</v>
          </cell>
          <cell r="K163">
            <v>18.400000000000002</v>
          </cell>
          <cell r="L163"/>
          <cell r="M163">
            <v>86167.200000000012</v>
          </cell>
          <cell r="N163">
            <v>18.400000000000002</v>
          </cell>
          <cell r="O163">
            <v>86167.200000000012</v>
          </cell>
          <cell r="P163"/>
          <cell r="U163"/>
        </row>
        <row r="164">
          <cell r="A164" t="str">
            <v>Glucosa en suero u otro fluido diferente a orina</v>
          </cell>
          <cell r="B164">
            <v>903841</v>
          </cell>
          <cell r="C164" t="str">
            <v>prevencion secundaria</v>
          </cell>
          <cell r="D164" t="str">
            <v>Laboratorios</v>
          </cell>
          <cell r="E164">
            <v>1485</v>
          </cell>
          <cell r="F164"/>
          <cell r="G164">
            <v>920</v>
          </cell>
          <cell r="H164">
            <v>0.39980638915779282</v>
          </cell>
          <cell r="I164">
            <v>0.39980638915779282</v>
          </cell>
          <cell r="J164">
            <v>1</v>
          </cell>
          <cell r="K164">
            <v>367.82187802516938</v>
          </cell>
          <cell r="L164"/>
          <cell r="M164">
            <v>546215.48886737658</v>
          </cell>
          <cell r="N164">
            <v>367.82187802516938</v>
          </cell>
          <cell r="O164">
            <v>546215.48886737658</v>
          </cell>
          <cell r="P164"/>
          <cell r="U164"/>
        </row>
        <row r="165">
          <cell r="A165" t="str">
            <v>Urocultivo (antibiograma de disco)</v>
          </cell>
          <cell r="B165">
            <v>901235</v>
          </cell>
          <cell r="C165" t="str">
            <v>prevencion secundaria</v>
          </cell>
          <cell r="D165" t="str">
            <v>Laboratorios</v>
          </cell>
          <cell r="E165">
            <v>13867</v>
          </cell>
          <cell r="F165"/>
          <cell r="G165">
            <v>920</v>
          </cell>
          <cell r="H165">
            <v>0.02</v>
          </cell>
          <cell r="I165">
            <v>0.02</v>
          </cell>
          <cell r="J165">
            <v>1</v>
          </cell>
          <cell r="K165">
            <v>18.400000000000002</v>
          </cell>
          <cell r="L165"/>
          <cell r="M165">
            <v>255152.80000000002</v>
          </cell>
          <cell r="N165">
            <v>18.400000000000002</v>
          </cell>
          <cell r="O165">
            <v>255152.80000000002</v>
          </cell>
          <cell r="P165"/>
          <cell r="U165"/>
        </row>
        <row r="166">
          <cell r="A166" t="str">
            <v>Capacidad de difusion con monoxido de carbono</v>
          </cell>
          <cell r="B166">
            <v>893806</v>
          </cell>
          <cell r="C166" t="str">
            <v>prevencion secundaria</v>
          </cell>
          <cell r="D166" t="str">
            <v>Laboratorios</v>
          </cell>
          <cell r="E166">
            <v>126322</v>
          </cell>
          <cell r="F166"/>
          <cell r="G166">
            <v>920</v>
          </cell>
          <cell r="H166">
            <v>5.033881897386254E-2</v>
          </cell>
          <cell r="I166">
            <v>5.033881897386254E-2</v>
          </cell>
          <cell r="J166">
            <v>1</v>
          </cell>
          <cell r="K166">
            <v>46.311713455953537</v>
          </cell>
          <cell r="L166"/>
          <cell r="M166">
            <v>5850188.267182963</v>
          </cell>
          <cell r="N166">
            <v>46.311713455953537</v>
          </cell>
          <cell r="O166">
            <v>5850188.267182963</v>
          </cell>
          <cell r="P166"/>
          <cell r="U166"/>
        </row>
        <row r="167">
          <cell r="A167" t="str">
            <v>Capilaroscopia (video capilaroscopia)</v>
          </cell>
          <cell r="B167">
            <v>382305</v>
          </cell>
          <cell r="C167" t="str">
            <v>prevencion secundaria</v>
          </cell>
          <cell r="D167" t="str">
            <v>Laboratorios</v>
          </cell>
          <cell r="E167">
            <v>213700</v>
          </cell>
          <cell r="F167"/>
          <cell r="G167">
            <v>920</v>
          </cell>
          <cell r="H167">
            <v>0.03</v>
          </cell>
          <cell r="I167">
            <v>0.03</v>
          </cell>
          <cell r="J167">
            <v>1</v>
          </cell>
          <cell r="K167">
            <v>27.599999999999998</v>
          </cell>
          <cell r="L167"/>
          <cell r="M167">
            <v>5898120</v>
          </cell>
          <cell r="N167">
            <v>27.599999999999998</v>
          </cell>
          <cell r="O167">
            <v>5898120</v>
          </cell>
          <cell r="P167"/>
          <cell r="U167"/>
        </row>
        <row r="168">
          <cell r="A168" t="str">
            <v>Creatinina depuracion</v>
          </cell>
          <cell r="B168">
            <v>903823</v>
          </cell>
          <cell r="C168" t="str">
            <v>prevencion secundaria</v>
          </cell>
          <cell r="D168" t="str">
            <v>Laboratorios</v>
          </cell>
          <cell r="E168">
            <v>3390</v>
          </cell>
          <cell r="F168"/>
          <cell r="G168">
            <v>920</v>
          </cell>
          <cell r="H168">
            <v>0.02</v>
          </cell>
          <cell r="I168">
            <v>0.02</v>
          </cell>
          <cell r="J168">
            <v>1</v>
          </cell>
          <cell r="K168">
            <v>18.400000000000002</v>
          </cell>
          <cell r="L168"/>
          <cell r="M168">
            <v>62376.000000000007</v>
          </cell>
          <cell r="N168">
            <v>18.400000000000002</v>
          </cell>
          <cell r="O168">
            <v>62376.000000000007</v>
          </cell>
          <cell r="P168"/>
          <cell r="U168"/>
        </row>
        <row r="169">
          <cell r="A169" t="str">
            <v>Nitrogeno ureico</v>
          </cell>
          <cell r="B169">
            <v>903856</v>
          </cell>
          <cell r="C169" t="str">
            <v>prevencion secundaria</v>
          </cell>
          <cell r="D169" t="str">
            <v>Laboratorios</v>
          </cell>
          <cell r="E169">
            <v>1760</v>
          </cell>
          <cell r="F169"/>
          <cell r="G169">
            <v>920</v>
          </cell>
          <cell r="H169">
            <v>0.01</v>
          </cell>
          <cell r="I169">
            <v>0.01</v>
          </cell>
          <cell r="J169">
            <v>1</v>
          </cell>
          <cell r="K169">
            <v>9.2000000000000011</v>
          </cell>
          <cell r="L169"/>
          <cell r="M169">
            <v>16192.000000000002</v>
          </cell>
          <cell r="N169">
            <v>9.2000000000000011</v>
          </cell>
          <cell r="O169">
            <v>16192.000000000002</v>
          </cell>
          <cell r="P169"/>
          <cell r="U169"/>
        </row>
        <row r="170">
          <cell r="A170" t="str">
            <v>Scl-70 anticuerpos semiautomatizado o automatizado</v>
          </cell>
          <cell r="B170">
            <v>906455</v>
          </cell>
          <cell r="C170" t="str">
            <v>prevencion secundaria</v>
          </cell>
          <cell r="D170" t="str">
            <v>Laboratorios</v>
          </cell>
          <cell r="E170">
            <v>28301</v>
          </cell>
          <cell r="F170"/>
          <cell r="G170">
            <v>920</v>
          </cell>
          <cell r="H170">
            <v>0.02</v>
          </cell>
          <cell r="I170">
            <v>0.02</v>
          </cell>
          <cell r="J170">
            <v>1</v>
          </cell>
          <cell r="K170">
            <v>18.400000000000002</v>
          </cell>
          <cell r="L170"/>
          <cell r="M170">
            <v>520738.40000000008</v>
          </cell>
          <cell r="N170">
            <v>18.400000000000002</v>
          </cell>
          <cell r="O170">
            <v>520738.40000000008</v>
          </cell>
          <cell r="P170"/>
          <cell r="U170"/>
        </row>
        <row r="171">
          <cell r="A171" t="str">
            <v>Sm ANTICUERPOS SEMIAUTOMATIZADO O AUTOMATIZADO</v>
          </cell>
          <cell r="B171">
            <v>906456</v>
          </cell>
          <cell r="C171" t="str">
            <v>prevencion secundaria</v>
          </cell>
          <cell r="D171" t="str">
            <v>Laboratorios</v>
          </cell>
          <cell r="E171">
            <v>13300</v>
          </cell>
          <cell r="F171"/>
          <cell r="G171">
            <v>920</v>
          </cell>
          <cell r="H171">
            <v>5.0000000000000001E-3</v>
          </cell>
          <cell r="I171">
            <v>5.0000000000000001E-3</v>
          </cell>
          <cell r="J171">
            <v>1</v>
          </cell>
          <cell r="K171">
            <v>4.6000000000000005</v>
          </cell>
          <cell r="L171"/>
          <cell r="M171">
            <v>61180.000000000007</v>
          </cell>
          <cell r="N171">
            <v>4.6000000000000005</v>
          </cell>
          <cell r="O171">
            <v>61180.000000000007</v>
          </cell>
          <cell r="P171"/>
          <cell r="U171"/>
        </row>
        <row r="172">
          <cell r="A172" t="str">
            <v>HISTONA ANTICUERPOS SEMIAUTOMATIZADO O AUTOMATIZADO</v>
          </cell>
          <cell r="B172">
            <v>906424</v>
          </cell>
          <cell r="C172" t="str">
            <v>prevencion secundaria</v>
          </cell>
          <cell r="D172" t="str">
            <v>Laboratorios</v>
          </cell>
          <cell r="E172">
            <v>199724.21685216</v>
          </cell>
          <cell r="F172" t="str">
            <v>se recomienda la determinacion de anticuerpos anti histona en sospecha de LES inducido  por farmacos</v>
          </cell>
          <cell r="G172">
            <v>920</v>
          </cell>
          <cell r="H172">
            <v>5.0000000000000001E-3</v>
          </cell>
          <cell r="I172">
            <v>5.0000000000000001E-3</v>
          </cell>
          <cell r="J172">
            <v>1</v>
          </cell>
          <cell r="K172">
            <v>4.6000000000000005</v>
          </cell>
          <cell r="L172"/>
          <cell r="M172">
            <v>918731.39751993609</v>
          </cell>
          <cell r="N172">
            <v>4.6000000000000005</v>
          </cell>
          <cell r="O172"/>
          <cell r="P172"/>
          <cell r="U172"/>
        </row>
        <row r="173">
          <cell r="A173" t="str">
            <v>TIROIDEOS MICROSOMALES ANTICUERPOS (TIROIDEOS PEROXIDASA ANTICUERPOS) SEMIAUTOMATIZADO</v>
          </cell>
          <cell r="B173">
            <v>906460</v>
          </cell>
          <cell r="C173" t="str">
            <v>prevencion secundaria</v>
          </cell>
          <cell r="D173" t="str">
            <v>Laboratorios</v>
          </cell>
          <cell r="E173">
            <v>15678</v>
          </cell>
          <cell r="F173"/>
          <cell r="G173">
            <v>920</v>
          </cell>
          <cell r="H173">
            <v>5.0000000000000001E-3</v>
          </cell>
          <cell r="I173">
            <v>5.0000000000000001E-3</v>
          </cell>
          <cell r="J173">
            <v>1</v>
          </cell>
          <cell r="K173">
            <v>4.6000000000000005</v>
          </cell>
          <cell r="L173"/>
          <cell r="M173">
            <v>72118.8</v>
          </cell>
          <cell r="N173">
            <v>4.6000000000000005</v>
          </cell>
          <cell r="O173">
            <v>72118.8</v>
          </cell>
          <cell r="P173"/>
          <cell r="U173"/>
        </row>
        <row r="174">
          <cell r="A174" t="str">
            <v>TIROIDEOS PEROXIDASA ANTICUERPOS</v>
          </cell>
          <cell r="B174">
            <v>906462</v>
          </cell>
          <cell r="C174" t="str">
            <v>prevencion secundaria</v>
          </cell>
          <cell r="D174" t="str">
            <v>Laboratorios</v>
          </cell>
          <cell r="E174">
            <v>15678</v>
          </cell>
          <cell r="F174"/>
          <cell r="G174">
            <v>920</v>
          </cell>
          <cell r="H174">
            <v>5.0000000000000001E-3</v>
          </cell>
          <cell r="I174">
            <v>5.0000000000000001E-3</v>
          </cell>
          <cell r="J174">
            <v>1</v>
          </cell>
          <cell r="K174">
            <v>4.6000000000000005</v>
          </cell>
          <cell r="L174"/>
          <cell r="M174">
            <v>72118.8</v>
          </cell>
          <cell r="N174">
            <v>4.6000000000000005</v>
          </cell>
          <cell r="O174">
            <v>72118.8</v>
          </cell>
          <cell r="P174"/>
          <cell r="U174"/>
        </row>
        <row r="175">
          <cell r="A175" t="str">
            <v>TIPIFICACION ANTIGENO LEUCOCITARIO HUMANO LOCUS B27</v>
          </cell>
          <cell r="B175">
            <v>906517</v>
          </cell>
          <cell r="C175" t="str">
            <v>prevencion secundaria</v>
          </cell>
          <cell r="D175" t="str">
            <v>Laboratorios</v>
          </cell>
          <cell r="E175">
            <v>128295</v>
          </cell>
          <cell r="F175"/>
          <cell r="G175">
            <v>920</v>
          </cell>
          <cell r="H175">
            <v>5.0000000000000001E-3</v>
          </cell>
          <cell r="I175">
            <v>5.0000000000000001E-3</v>
          </cell>
          <cell r="J175">
            <v>1</v>
          </cell>
          <cell r="K175">
            <v>4.6000000000000005</v>
          </cell>
          <cell r="L175"/>
          <cell r="M175">
            <v>590157.00000000012</v>
          </cell>
          <cell r="N175">
            <v>4.6000000000000005</v>
          </cell>
          <cell r="O175">
            <v>590157.00000000012</v>
          </cell>
          <cell r="P175"/>
          <cell r="U175"/>
        </row>
        <row r="176">
          <cell r="A176" t="str">
            <v>Tiroxina libre</v>
          </cell>
          <cell r="B176">
            <v>904921</v>
          </cell>
          <cell r="C176" t="str">
            <v>prevencion secundaria</v>
          </cell>
          <cell r="D176" t="str">
            <v>Laboratorios</v>
          </cell>
          <cell r="E176">
            <v>7645</v>
          </cell>
          <cell r="F176"/>
          <cell r="G176">
            <v>920</v>
          </cell>
          <cell r="H176">
            <v>0.03</v>
          </cell>
          <cell r="I176">
            <v>0.03</v>
          </cell>
          <cell r="J176">
            <v>1</v>
          </cell>
          <cell r="K176">
            <v>27.599999999999998</v>
          </cell>
          <cell r="L176"/>
          <cell r="M176">
            <v>211001.99999999997</v>
          </cell>
          <cell r="N176">
            <v>27.599999999999998</v>
          </cell>
          <cell r="O176">
            <v>211001.99999999997</v>
          </cell>
          <cell r="P176"/>
          <cell r="U176"/>
        </row>
        <row r="177">
          <cell r="A177" t="str">
            <v>Citrulina anticuerpos [anti peptido ciclico citrulinado] semiautomatizado o automatizado</v>
          </cell>
          <cell r="B177">
            <v>906466</v>
          </cell>
          <cell r="C177" t="str">
            <v>prevencion secundaria</v>
          </cell>
          <cell r="D177" t="str">
            <v>Laboratorios</v>
          </cell>
          <cell r="E177">
            <v>30596</v>
          </cell>
          <cell r="F177"/>
          <cell r="G177">
            <v>920</v>
          </cell>
          <cell r="H177">
            <v>5.033881897386254E-2</v>
          </cell>
          <cell r="I177">
            <v>5.033881897386254E-2</v>
          </cell>
          <cell r="J177">
            <v>1</v>
          </cell>
          <cell r="K177">
            <v>46.311713455953537</v>
          </cell>
          <cell r="L177"/>
          <cell r="M177">
            <v>1416953.1848983543</v>
          </cell>
          <cell r="N177">
            <v>46.311713455953537</v>
          </cell>
          <cell r="O177">
            <v>1416953.1848983543</v>
          </cell>
          <cell r="P177"/>
          <cell r="U177"/>
        </row>
        <row r="178">
          <cell r="A178" t="str">
            <v>Citoplasma de neutrofilos anticuerpos totales [c-anca o p-anca] manual o semiautomatizado</v>
          </cell>
          <cell r="B178">
            <v>906414</v>
          </cell>
          <cell r="C178" t="str">
            <v>prevencion secundaria</v>
          </cell>
          <cell r="D178" t="str">
            <v>Laboratorios</v>
          </cell>
          <cell r="E178">
            <v>26807</v>
          </cell>
          <cell r="F178"/>
          <cell r="G178">
            <v>920</v>
          </cell>
          <cell r="H178">
            <v>0.05</v>
          </cell>
          <cell r="I178">
            <v>0.05</v>
          </cell>
          <cell r="J178">
            <v>1</v>
          </cell>
          <cell r="K178">
            <v>46</v>
          </cell>
          <cell r="L178"/>
          <cell r="M178">
            <v>1233122</v>
          </cell>
          <cell r="N178">
            <v>46</v>
          </cell>
          <cell r="O178">
            <v>1233122</v>
          </cell>
          <cell r="P178"/>
          <cell r="U178"/>
        </row>
        <row r="179">
          <cell r="A179" t="str">
            <v>Cardiolipina anticuerpos ig a semiautomatizado o automatizado</v>
          </cell>
          <cell r="B179">
            <v>906407</v>
          </cell>
          <cell r="C179" t="str">
            <v>prevencion secundaria</v>
          </cell>
          <cell r="D179" t="str">
            <v>Laboratorios</v>
          </cell>
          <cell r="E179">
            <v>35051</v>
          </cell>
          <cell r="F179"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179">
            <v>920</v>
          </cell>
          <cell r="H179">
            <v>5.033881897386254E-2</v>
          </cell>
          <cell r="I179">
            <v>5.033881897386254E-2</v>
          </cell>
          <cell r="J179">
            <v>1</v>
          </cell>
          <cell r="K179">
            <v>46.311713455953537</v>
          </cell>
          <cell r="L179"/>
          <cell r="M179">
            <v>1623271.8683446273</v>
          </cell>
          <cell r="N179">
            <v>46.311713455953537</v>
          </cell>
          <cell r="O179">
            <v>1623271.8683446273</v>
          </cell>
          <cell r="P179"/>
          <cell r="U179"/>
        </row>
        <row r="180">
          <cell r="A180" t="str">
            <v>Colesterol total</v>
          </cell>
          <cell r="B180">
            <v>903818</v>
          </cell>
          <cell r="C180" t="str">
            <v>prevencion secundaria</v>
          </cell>
          <cell r="D180" t="str">
            <v>Laboratorios</v>
          </cell>
          <cell r="E180">
            <v>2120</v>
          </cell>
          <cell r="F180" t="str">
            <v xml:space="preserve">se recomienda establecer las cifras de colesterol recomendadas para las de poblacion con riesgo cardiovascular </v>
          </cell>
          <cell r="G180">
            <v>920</v>
          </cell>
          <cell r="H180">
            <v>0.02</v>
          </cell>
          <cell r="I180">
            <v>0.02</v>
          </cell>
          <cell r="J180">
            <v>1</v>
          </cell>
          <cell r="K180">
            <v>18.400000000000002</v>
          </cell>
          <cell r="L180"/>
          <cell r="M180">
            <v>39008.000000000007</v>
          </cell>
          <cell r="N180">
            <v>18.400000000000002</v>
          </cell>
          <cell r="O180">
            <v>39008.000000000007</v>
          </cell>
          <cell r="P180"/>
          <cell r="U180"/>
        </row>
        <row r="181">
          <cell r="A181" t="str">
            <v>COLESTEROL DE ALTA DENSIDAD</v>
          </cell>
          <cell r="B181">
            <v>903815</v>
          </cell>
          <cell r="C181" t="str">
            <v>prevencion secundaria</v>
          </cell>
          <cell r="D181" t="str">
            <v>Laboratorios</v>
          </cell>
          <cell r="E181">
            <v>2647</v>
          </cell>
          <cell r="F181"/>
          <cell r="G181">
            <v>920</v>
          </cell>
          <cell r="H181">
            <v>0.02</v>
          </cell>
          <cell r="I181">
            <v>0.02</v>
          </cell>
          <cell r="J181">
            <v>1</v>
          </cell>
          <cell r="K181">
            <v>18.400000000000002</v>
          </cell>
          <cell r="L181"/>
          <cell r="M181">
            <v>48704.800000000003</v>
          </cell>
          <cell r="N181">
            <v>18.400000000000002</v>
          </cell>
          <cell r="O181">
            <v>48704.800000000003</v>
          </cell>
          <cell r="P181"/>
          <cell r="U181"/>
        </row>
        <row r="182">
          <cell r="A182" t="str">
            <v>COLESTEROL DE BAJA DENSIDAD [LDL] AUTOMATIZADO</v>
          </cell>
          <cell r="B182">
            <v>903817</v>
          </cell>
          <cell r="C182" t="str">
            <v>prevencion secundaria</v>
          </cell>
          <cell r="D182" t="str">
            <v>Laboratorios</v>
          </cell>
          <cell r="E182">
            <v>2647</v>
          </cell>
          <cell r="F182"/>
          <cell r="G182">
            <v>920</v>
          </cell>
          <cell r="H182">
            <v>0.02</v>
          </cell>
          <cell r="I182">
            <v>0.02</v>
          </cell>
          <cell r="J182">
            <v>1</v>
          </cell>
          <cell r="K182">
            <v>18.400000000000002</v>
          </cell>
          <cell r="L182"/>
          <cell r="M182">
            <v>48704.800000000003</v>
          </cell>
          <cell r="N182">
            <v>18.400000000000002</v>
          </cell>
          <cell r="O182">
            <v>48704.800000000003</v>
          </cell>
          <cell r="P182"/>
          <cell r="U182"/>
        </row>
        <row r="183">
          <cell r="A183" t="str">
            <v>trigliceridos</v>
          </cell>
          <cell r="B183">
            <v>903868</v>
          </cell>
          <cell r="C183" t="str">
            <v>prevencion secundaria</v>
          </cell>
          <cell r="D183" t="str">
            <v>Laboratorios</v>
          </cell>
          <cell r="E183">
            <v>2480</v>
          </cell>
          <cell r="F183"/>
          <cell r="G183">
            <v>920</v>
          </cell>
          <cell r="H183">
            <v>0.02</v>
          </cell>
          <cell r="I183">
            <v>0.02</v>
          </cell>
          <cell r="J183">
            <v>1</v>
          </cell>
          <cell r="K183">
            <v>18.400000000000002</v>
          </cell>
          <cell r="L183"/>
          <cell r="M183">
            <v>45632.000000000007</v>
          </cell>
          <cell r="N183">
            <v>18.400000000000002</v>
          </cell>
          <cell r="O183">
            <v>45632.000000000007</v>
          </cell>
          <cell r="P183"/>
          <cell r="U183"/>
        </row>
        <row r="184">
          <cell r="A184" t="str">
            <v>Hepatitis b anticuerpos e [anti-hbe] semiautomatizado o automatizado</v>
          </cell>
          <cell r="B184">
            <v>906222</v>
          </cell>
          <cell r="C184" t="str">
            <v>prevencion secundaria</v>
          </cell>
          <cell r="D184" t="str">
            <v>Laboratorios</v>
          </cell>
          <cell r="E184">
            <v>27795</v>
          </cell>
          <cell r="F184"/>
          <cell r="G184">
            <v>920</v>
          </cell>
          <cell r="H184">
            <v>5.033881897386254E-2</v>
          </cell>
          <cell r="I184">
            <v>5.033881897386254E-2</v>
          </cell>
          <cell r="J184">
            <v>1</v>
          </cell>
          <cell r="K184">
            <v>46.311713455953537</v>
          </cell>
          <cell r="L184"/>
          <cell r="M184">
            <v>1287234.0755082285</v>
          </cell>
          <cell r="N184">
            <v>46.311713455953537</v>
          </cell>
          <cell r="O184">
            <v>1287234.0755082285</v>
          </cell>
          <cell r="P184"/>
          <cell r="U184"/>
        </row>
        <row r="185">
          <cell r="A185" t="str">
            <v>Transferrina semiautomatizada</v>
          </cell>
          <cell r="B185">
            <v>903045</v>
          </cell>
          <cell r="C185" t="str">
            <v>prevencion secundaria</v>
          </cell>
          <cell r="D185" t="str">
            <v>Laboratorios</v>
          </cell>
          <cell r="E185">
            <v>14214</v>
          </cell>
          <cell r="F185"/>
          <cell r="G185">
            <v>920</v>
          </cell>
          <cell r="H185">
            <v>0.03</v>
          </cell>
          <cell r="I185">
            <v>0.03</v>
          </cell>
          <cell r="J185">
            <v>1</v>
          </cell>
          <cell r="K185">
            <v>27.599999999999998</v>
          </cell>
          <cell r="L185"/>
          <cell r="M185">
            <v>392306.39999999997</v>
          </cell>
          <cell r="N185">
            <v>27.599999999999998</v>
          </cell>
          <cell r="O185">
            <v>392306.39999999997</v>
          </cell>
          <cell r="P185"/>
          <cell r="U185"/>
        </row>
        <row r="186">
          <cell r="A186" t="str">
            <v>Musculo liso anticuerpos automatizado</v>
          </cell>
          <cell r="B186">
            <v>906436</v>
          </cell>
          <cell r="C186" t="str">
            <v>prevencion secundaria</v>
          </cell>
          <cell r="D186" t="str">
            <v>Laboratorios</v>
          </cell>
          <cell r="E186">
            <v>17672</v>
          </cell>
          <cell r="F186"/>
          <cell r="G186">
            <v>920</v>
          </cell>
          <cell r="H186">
            <v>3.0009680542110357E-2</v>
          </cell>
          <cell r="I186">
            <v>3.0009680542110357E-2</v>
          </cell>
          <cell r="J186">
            <v>1</v>
          </cell>
          <cell r="K186">
            <v>27.608906098741528</v>
          </cell>
          <cell r="L186"/>
          <cell r="M186">
            <v>487904.58857696026</v>
          </cell>
          <cell r="N186">
            <v>27.608906098741528</v>
          </cell>
          <cell r="O186">
            <v>487904.58857696026</v>
          </cell>
          <cell r="P186"/>
          <cell r="U186"/>
        </row>
        <row r="187">
          <cell r="A187" t="str">
            <v>Examen directo fresco de cualquier muestra</v>
          </cell>
          <cell r="B187">
            <v>901304</v>
          </cell>
          <cell r="C187" t="str">
            <v>prevencion secundaria</v>
          </cell>
          <cell r="D187" t="str">
            <v>Laboratorios</v>
          </cell>
          <cell r="E187">
            <v>1665</v>
          </cell>
          <cell r="F187"/>
          <cell r="G187">
            <v>920</v>
          </cell>
          <cell r="H187">
            <v>5.0000000000000001E-3</v>
          </cell>
          <cell r="I187">
            <v>5.0000000000000001E-3</v>
          </cell>
          <cell r="J187">
            <v>1</v>
          </cell>
          <cell r="K187">
            <v>4.6000000000000005</v>
          </cell>
          <cell r="L187"/>
          <cell r="M187">
            <v>7659.0000000000009</v>
          </cell>
          <cell r="N187">
            <v>4.6000000000000005</v>
          </cell>
          <cell r="O187">
            <v>7659.0000000000009</v>
          </cell>
          <cell r="P187"/>
          <cell r="U187"/>
        </row>
        <row r="188">
          <cell r="A188" t="str">
            <v>EXAMEN DIRECTO PARA HONGOS (KOH)</v>
          </cell>
          <cell r="B188">
            <v>901305</v>
          </cell>
          <cell r="C188" t="str">
            <v>prevencion secundaria</v>
          </cell>
          <cell r="D188" t="str">
            <v>Laboratorios</v>
          </cell>
          <cell r="E188">
            <v>1485</v>
          </cell>
          <cell r="F188"/>
          <cell r="G188">
            <v>920</v>
          </cell>
          <cell r="H188">
            <v>0</v>
          </cell>
          <cell r="I188">
            <v>0.01</v>
          </cell>
          <cell r="J188"/>
          <cell r="K188">
            <v>0</v>
          </cell>
          <cell r="L188"/>
          <cell r="M188">
            <v>0</v>
          </cell>
          <cell r="N188">
            <v>0</v>
          </cell>
          <cell r="O188">
            <v>0</v>
          </cell>
          <cell r="P188"/>
          <cell r="U188"/>
        </row>
        <row r="189">
          <cell r="A189" t="str">
            <v>Recuento de plaquetas automatizado</v>
          </cell>
          <cell r="B189">
            <v>902220</v>
          </cell>
          <cell r="C189" t="str">
            <v>prevencion secundaria</v>
          </cell>
          <cell r="D189" t="str">
            <v>Laboratorios</v>
          </cell>
          <cell r="E189">
            <v>1402</v>
          </cell>
          <cell r="F189" t="str">
            <v xml:space="preserve">seguimiento a manifestaciones hematológicas </v>
          </cell>
          <cell r="G189">
            <v>920</v>
          </cell>
          <cell r="H189">
            <v>3.0009680542110357E-2</v>
          </cell>
          <cell r="I189">
            <v>3.0009680542110357E-2</v>
          </cell>
          <cell r="J189">
            <v>1</v>
          </cell>
          <cell r="K189">
            <v>27.608906098741528</v>
          </cell>
          <cell r="L189"/>
          <cell r="M189">
            <v>38707.686350435622</v>
          </cell>
          <cell r="N189">
            <v>27.608906098741528</v>
          </cell>
          <cell r="O189">
            <v>38707.686350435622</v>
          </cell>
          <cell r="P189"/>
          <cell r="U189"/>
        </row>
        <row r="190">
          <cell r="A190" t="str">
            <v>Acido urico en suero u otros fluidos</v>
          </cell>
          <cell r="B190">
            <v>903801</v>
          </cell>
          <cell r="C190" t="str">
            <v>prevencion secundaria</v>
          </cell>
          <cell r="D190" t="str">
            <v>Laboratorios</v>
          </cell>
          <cell r="E190">
            <v>1589</v>
          </cell>
          <cell r="F190"/>
          <cell r="G190">
            <v>920</v>
          </cell>
          <cell r="H190">
            <v>0.02</v>
          </cell>
          <cell r="I190">
            <v>0.02</v>
          </cell>
          <cell r="J190">
            <v>1</v>
          </cell>
          <cell r="K190">
            <v>18.400000000000002</v>
          </cell>
          <cell r="L190"/>
          <cell r="M190">
            <v>29237.600000000002</v>
          </cell>
          <cell r="N190">
            <v>18.400000000000002</v>
          </cell>
          <cell r="O190">
            <v>29237.600000000002</v>
          </cell>
          <cell r="P190"/>
          <cell r="U190"/>
        </row>
        <row r="191">
          <cell r="A191" t="str">
            <v>Tiroideos microsomales anticuerpos (tiroideos peroxidasa anticuerpos) automatizado</v>
          </cell>
          <cell r="B191">
            <v>906458</v>
          </cell>
          <cell r="C191" t="str">
            <v>prevencion secundaria</v>
          </cell>
          <cell r="D191" t="str">
            <v>Laboratorios</v>
          </cell>
          <cell r="E191">
            <v>15678</v>
          </cell>
          <cell r="F191"/>
          <cell r="G191">
            <v>920</v>
          </cell>
          <cell r="H191">
            <v>3.0009680542110357E-2</v>
          </cell>
          <cell r="I191">
            <v>3.0009680542110357E-2</v>
          </cell>
          <cell r="J191">
            <v>1</v>
          </cell>
          <cell r="K191">
            <v>27.608906098741528</v>
          </cell>
          <cell r="L191"/>
          <cell r="M191">
            <v>432852.42981606966</v>
          </cell>
          <cell r="N191">
            <v>27.608906098741528</v>
          </cell>
          <cell r="O191">
            <v>432852.42981606966</v>
          </cell>
          <cell r="P191"/>
          <cell r="U191"/>
        </row>
        <row r="192">
          <cell r="A192" t="str">
            <v>ANTICOAGULANTE LUPICO</v>
          </cell>
          <cell r="B192">
            <v>902004</v>
          </cell>
          <cell r="C192" t="str">
            <v>prevencion secundaria</v>
          </cell>
          <cell r="D192" t="str">
            <v>Laboratorios</v>
          </cell>
          <cell r="E192">
            <v>9109</v>
          </cell>
          <cell r="F192" t="str">
            <v xml:space="preserve">por su valor predictivo de trombosis y complicaciones obstetricas, se sugiere la determinacion periodica combinada de anticuerpos antifosfolipidos ( anticardiolipina, antocoagulante lupico y anti beta 2 glicoporteina I), de cara a determinar su persistencia ( al ser positivos) o su positivizacion con el curso de la enfermedad ( en caso de ser negativos) </v>
          </cell>
          <cell r="G192">
            <v>920</v>
          </cell>
          <cell r="H192">
            <v>0.2</v>
          </cell>
          <cell r="I192">
            <v>0.2</v>
          </cell>
          <cell r="J192">
            <v>1</v>
          </cell>
          <cell r="K192">
            <v>184</v>
          </cell>
          <cell r="L192"/>
          <cell r="M192">
            <v>1676056</v>
          </cell>
          <cell r="N192">
            <v>184</v>
          </cell>
          <cell r="O192">
            <v>1676056</v>
          </cell>
          <cell r="P192"/>
          <cell r="U192"/>
        </row>
        <row r="193">
          <cell r="A193" t="str">
            <v>Tiroideos tiroglobulinicos anticuerpos semiautomatizado</v>
          </cell>
          <cell r="B193">
            <v>906465</v>
          </cell>
          <cell r="C193" t="str">
            <v>prevencion secundaria</v>
          </cell>
          <cell r="D193" t="str">
            <v>Laboratorios</v>
          </cell>
          <cell r="E193">
            <v>17521</v>
          </cell>
          <cell r="F193"/>
          <cell r="G193">
            <v>920</v>
          </cell>
          <cell r="H193">
            <v>0.01</v>
          </cell>
          <cell r="I193">
            <v>0.01</v>
          </cell>
          <cell r="J193">
            <v>1</v>
          </cell>
          <cell r="K193">
            <v>9.2000000000000011</v>
          </cell>
          <cell r="L193"/>
          <cell r="M193">
            <v>161193.20000000001</v>
          </cell>
          <cell r="N193">
            <v>9.2000000000000011</v>
          </cell>
          <cell r="O193">
            <v>161193.20000000001</v>
          </cell>
          <cell r="P193"/>
          <cell r="U193"/>
        </row>
        <row r="194">
          <cell r="A194" t="str">
            <v>Coproscopico</v>
          </cell>
          <cell r="B194">
            <v>907004</v>
          </cell>
          <cell r="C194" t="str">
            <v>prevencion secundaria</v>
          </cell>
          <cell r="D194" t="str">
            <v>Laboratorios</v>
          </cell>
          <cell r="E194">
            <v>4009</v>
          </cell>
          <cell r="F194"/>
          <cell r="G194">
            <v>920</v>
          </cell>
          <cell r="H194">
            <v>5.0000000000000001E-3</v>
          </cell>
          <cell r="I194">
            <v>5.0000000000000001E-3</v>
          </cell>
          <cell r="J194">
            <v>1</v>
          </cell>
          <cell r="K194">
            <v>4.6000000000000005</v>
          </cell>
          <cell r="L194"/>
          <cell r="M194">
            <v>18441.400000000001</v>
          </cell>
          <cell r="N194">
            <v>4.6000000000000005</v>
          </cell>
          <cell r="O194">
            <v>18441.400000000001</v>
          </cell>
          <cell r="P194"/>
          <cell r="U194"/>
        </row>
        <row r="195">
          <cell r="A195" t="str">
            <v>Estudio de coloracion inmunohistoquimica en biopsia</v>
          </cell>
          <cell r="B195">
            <v>898103</v>
          </cell>
          <cell r="C195" t="str">
            <v>prevencion secundaria</v>
          </cell>
          <cell r="D195" t="str">
            <v>Laboratorios</v>
          </cell>
          <cell r="E195">
            <v>43514</v>
          </cell>
          <cell r="F195"/>
          <cell r="G195">
            <v>920</v>
          </cell>
          <cell r="H195">
            <v>5.0000000000000001E-3</v>
          </cell>
          <cell r="I195">
            <v>5.0000000000000001E-3</v>
          </cell>
          <cell r="J195">
            <v>1</v>
          </cell>
          <cell r="K195">
            <v>4.6000000000000005</v>
          </cell>
          <cell r="L195"/>
          <cell r="M195">
            <v>200164.40000000002</v>
          </cell>
          <cell r="N195">
            <v>4.6000000000000005</v>
          </cell>
          <cell r="O195">
            <v>200164.40000000002</v>
          </cell>
          <cell r="P195"/>
          <cell r="U195"/>
        </row>
        <row r="196">
          <cell r="A196" t="str">
            <v>Hemoglobina glicosilada manual o semiautomatizada</v>
          </cell>
          <cell r="B196">
            <v>903427</v>
          </cell>
          <cell r="C196" t="str">
            <v>prevencion secundaria</v>
          </cell>
          <cell r="D196" t="str">
            <v>Laboratorios</v>
          </cell>
          <cell r="E196">
            <v>7162</v>
          </cell>
          <cell r="F196"/>
          <cell r="G196">
            <v>920</v>
          </cell>
          <cell r="H196">
            <v>9.9709583736689256E-2</v>
          </cell>
          <cell r="I196">
            <v>9.9709583736689256E-2</v>
          </cell>
          <cell r="J196">
            <v>1</v>
          </cell>
          <cell r="K196">
            <v>91.732817037754117</v>
          </cell>
          <cell r="L196"/>
          <cell r="M196">
            <v>656990.43562439503</v>
          </cell>
          <cell r="N196">
            <v>91.732817037754117</v>
          </cell>
          <cell r="O196">
            <v>656990.43562439503</v>
          </cell>
          <cell r="P196"/>
          <cell r="U196"/>
        </row>
        <row r="197">
          <cell r="A197" t="str">
            <v>Inmunoglobulina a [ig a] automatizado</v>
          </cell>
          <cell r="B197">
            <v>906827</v>
          </cell>
          <cell r="C197" t="str">
            <v>prevencion secundaria</v>
          </cell>
          <cell r="D197" t="str">
            <v>Laboratorios</v>
          </cell>
          <cell r="E197">
            <v>12815</v>
          </cell>
          <cell r="F197"/>
          <cell r="G197">
            <v>920</v>
          </cell>
          <cell r="H197">
            <v>2.0329138431752179E-2</v>
          </cell>
          <cell r="I197">
            <v>2.0329138431752179E-2</v>
          </cell>
          <cell r="J197">
            <v>1</v>
          </cell>
          <cell r="K197">
            <v>18.702807357212006</v>
          </cell>
          <cell r="L197"/>
          <cell r="M197">
            <v>239676.47628267185</v>
          </cell>
          <cell r="N197">
            <v>18.702807357212006</v>
          </cell>
          <cell r="O197">
            <v>239676.47628267185</v>
          </cell>
          <cell r="P197"/>
          <cell r="U197"/>
        </row>
        <row r="198">
          <cell r="A198" t="str">
            <v>Inmunoglobulina g [ig g] automatizado</v>
          </cell>
          <cell r="B198">
            <v>906829</v>
          </cell>
          <cell r="C198" t="str">
            <v>prevencion secundaria</v>
          </cell>
          <cell r="D198" t="str">
            <v>Laboratorios</v>
          </cell>
          <cell r="E198">
            <v>12815</v>
          </cell>
          <cell r="F198"/>
          <cell r="G198">
            <v>920</v>
          </cell>
          <cell r="H198">
            <v>2.0329138431752179E-2</v>
          </cell>
          <cell r="I198">
            <v>2.0329138431752179E-2</v>
          </cell>
          <cell r="J198">
            <v>1</v>
          </cell>
          <cell r="K198">
            <v>18.702807357212006</v>
          </cell>
          <cell r="L198"/>
          <cell r="M198">
            <v>239676.47628267185</v>
          </cell>
          <cell r="N198">
            <v>18.702807357212006</v>
          </cell>
          <cell r="O198">
            <v>239676.47628267185</v>
          </cell>
          <cell r="P198"/>
          <cell r="U198"/>
        </row>
        <row r="199">
          <cell r="A199" t="str">
            <v>Inmunoglobulina m [ig m] automatizado</v>
          </cell>
          <cell r="B199">
            <v>906832</v>
          </cell>
          <cell r="C199" t="str">
            <v>prevencion secundaria</v>
          </cell>
          <cell r="D199" t="str">
            <v>Laboratorios</v>
          </cell>
          <cell r="E199">
            <v>12815</v>
          </cell>
          <cell r="F199"/>
          <cell r="G199">
            <v>920</v>
          </cell>
          <cell r="H199">
            <v>2.0329138431752179E-2</v>
          </cell>
          <cell r="I199">
            <v>2.0329138431752179E-2</v>
          </cell>
          <cell r="J199">
            <v>1</v>
          </cell>
          <cell r="K199">
            <v>18.702807357212006</v>
          </cell>
          <cell r="L199"/>
          <cell r="M199">
            <v>239676.47628267185</v>
          </cell>
          <cell r="N199">
            <v>18.702807357212006</v>
          </cell>
          <cell r="O199">
            <v>239676.47628267185</v>
          </cell>
          <cell r="P199"/>
          <cell r="U199"/>
        </row>
        <row r="200">
          <cell r="A200" t="str">
            <v>Ionograma [cloro sodio potasio y bicarbonato o calcio]</v>
          </cell>
          <cell r="B200">
            <v>903605</v>
          </cell>
          <cell r="C200" t="str">
            <v>prevencion secundaria</v>
          </cell>
          <cell r="D200" t="str">
            <v>Laboratorios</v>
          </cell>
          <cell r="E200">
            <v>10440</v>
          </cell>
          <cell r="F200"/>
          <cell r="G200">
            <v>920</v>
          </cell>
          <cell r="H200">
            <v>0.02</v>
          </cell>
          <cell r="I200">
            <v>0.02</v>
          </cell>
          <cell r="J200">
            <v>1</v>
          </cell>
          <cell r="K200">
            <v>18.400000000000002</v>
          </cell>
          <cell r="L200"/>
          <cell r="M200">
            <v>192096.00000000003</v>
          </cell>
          <cell r="N200">
            <v>18.400000000000002</v>
          </cell>
          <cell r="O200">
            <v>192096.00000000003</v>
          </cell>
          <cell r="P200"/>
          <cell r="U200"/>
        </row>
        <row r="201">
          <cell r="A201" t="str">
            <v>Mieloperoxidasa anticuerpos semiautomatizado o automatizado</v>
          </cell>
          <cell r="B201">
            <v>906485</v>
          </cell>
          <cell r="C201" t="str">
            <v>prevencion secundaria</v>
          </cell>
          <cell r="D201" t="str">
            <v>Laboratorios</v>
          </cell>
          <cell r="E201">
            <v>62953</v>
          </cell>
          <cell r="F201"/>
          <cell r="G201">
            <v>920</v>
          </cell>
          <cell r="H201">
            <v>1.4999999999999999E-2</v>
          </cell>
          <cell r="I201">
            <v>0.03</v>
          </cell>
          <cell r="J201">
            <v>0.5</v>
          </cell>
          <cell r="K201">
            <v>13.799999999999999</v>
          </cell>
          <cell r="L201"/>
          <cell r="M201">
            <v>868751.39999999991</v>
          </cell>
          <cell r="N201">
            <v>13.799999999999999</v>
          </cell>
          <cell r="O201">
            <v>868751.39999999991</v>
          </cell>
          <cell r="P201"/>
          <cell r="U201"/>
        </row>
        <row r="202">
          <cell r="A202" t="str">
            <v>Mitocondria anticuerpos automatizado</v>
          </cell>
          <cell r="B202">
            <v>906432</v>
          </cell>
          <cell r="C202" t="str">
            <v>prevencion secundaria</v>
          </cell>
          <cell r="D202" t="str">
            <v>Laboratorios</v>
          </cell>
          <cell r="E202">
            <v>7447</v>
          </cell>
          <cell r="F202"/>
          <cell r="G202">
            <v>920</v>
          </cell>
          <cell r="H202">
            <v>2.0329138431752179E-2</v>
          </cell>
          <cell r="I202">
            <v>2.0329138431752179E-2</v>
          </cell>
          <cell r="J202">
            <v>1</v>
          </cell>
          <cell r="K202">
            <v>18.702807357212006</v>
          </cell>
          <cell r="L202"/>
          <cell r="M202">
            <v>139279.80638915781</v>
          </cell>
          <cell r="N202">
            <v>18.702807357212006</v>
          </cell>
          <cell r="O202">
            <v>139279.80638915781</v>
          </cell>
          <cell r="P202"/>
          <cell r="U202"/>
        </row>
        <row r="203">
          <cell r="A203" t="str">
            <v>Sangre oculta en materia fecal (determinacion de hemoglobina humana especifica)</v>
          </cell>
          <cell r="B203">
            <v>907009</v>
          </cell>
          <cell r="C203" t="str">
            <v>prevencion secundaria</v>
          </cell>
          <cell r="D203" t="str">
            <v>Laboratorios</v>
          </cell>
          <cell r="E203">
            <v>6334</v>
          </cell>
          <cell r="F203"/>
          <cell r="G203">
            <v>920</v>
          </cell>
          <cell r="H203">
            <v>5.0000000000000001E-3</v>
          </cell>
          <cell r="I203">
            <v>5.0000000000000001E-3</v>
          </cell>
          <cell r="J203">
            <v>1</v>
          </cell>
          <cell r="K203">
            <v>4.6000000000000005</v>
          </cell>
          <cell r="L203"/>
          <cell r="M203">
            <v>29136.400000000005</v>
          </cell>
          <cell r="N203">
            <v>4.6000000000000005</v>
          </cell>
          <cell r="O203">
            <v>29136.400000000005</v>
          </cell>
          <cell r="P203"/>
          <cell r="U203"/>
        </row>
        <row r="204">
          <cell r="A204" t="str">
            <v>Capacidad de combinacion del hierro</v>
          </cell>
          <cell r="B204">
            <v>903812</v>
          </cell>
          <cell r="C204" t="str">
            <v>prevencion secundaria</v>
          </cell>
          <cell r="D204" t="str">
            <v>Laboratorios</v>
          </cell>
          <cell r="E204">
            <v>15678</v>
          </cell>
          <cell r="F204"/>
          <cell r="G204">
            <v>920</v>
          </cell>
          <cell r="H204">
            <v>5.0000000000000001E-3</v>
          </cell>
          <cell r="I204">
            <v>5.0000000000000001E-3</v>
          </cell>
          <cell r="J204">
            <v>1</v>
          </cell>
          <cell r="K204">
            <v>4.6000000000000005</v>
          </cell>
          <cell r="L204"/>
          <cell r="M204">
            <v>72118.8</v>
          </cell>
          <cell r="N204">
            <v>4.6000000000000005</v>
          </cell>
          <cell r="O204">
            <v>72118.8</v>
          </cell>
          <cell r="P204"/>
          <cell r="U204"/>
        </row>
        <row r="205">
          <cell r="A205" t="str">
            <v>Crioglobulinas</v>
          </cell>
          <cell r="B205">
            <v>906917</v>
          </cell>
          <cell r="C205" t="str">
            <v>prevencion secundaria</v>
          </cell>
          <cell r="D205" t="str">
            <v>Laboratorios</v>
          </cell>
          <cell r="E205">
            <v>5246</v>
          </cell>
          <cell r="F205"/>
          <cell r="G205">
            <v>920</v>
          </cell>
          <cell r="H205">
            <v>5.0000000000000001E-3</v>
          </cell>
          <cell r="I205">
            <v>5.0000000000000001E-3</v>
          </cell>
          <cell r="J205">
            <v>1</v>
          </cell>
          <cell r="K205">
            <v>4.6000000000000005</v>
          </cell>
          <cell r="L205"/>
          <cell r="M205">
            <v>24131.600000000002</v>
          </cell>
          <cell r="N205">
            <v>4.6000000000000005</v>
          </cell>
          <cell r="O205">
            <v>24131.600000000002</v>
          </cell>
          <cell r="P205"/>
          <cell r="U205"/>
        </row>
        <row r="206">
          <cell r="A206" t="str">
            <v>Microalbuminuria semiautomatizada</v>
          </cell>
          <cell r="B206">
            <v>903028</v>
          </cell>
          <cell r="C206" t="str">
            <v>prevencion secundaria</v>
          </cell>
          <cell r="D206" t="str">
            <v>Laboratorios</v>
          </cell>
          <cell r="E206">
            <v>6562</v>
          </cell>
          <cell r="F206"/>
          <cell r="G206">
            <v>920</v>
          </cell>
          <cell r="H206">
            <v>0.2</v>
          </cell>
          <cell r="I206">
            <v>0.2</v>
          </cell>
          <cell r="J206">
            <v>1</v>
          </cell>
          <cell r="K206">
            <v>184</v>
          </cell>
          <cell r="L206"/>
          <cell r="M206">
            <v>1207408</v>
          </cell>
          <cell r="N206">
            <v>184</v>
          </cell>
          <cell r="O206">
            <v>1207408</v>
          </cell>
          <cell r="P206"/>
          <cell r="U206"/>
        </row>
        <row r="207">
          <cell r="A207" t="str">
            <v>Potasio en suero u otros fluidos</v>
          </cell>
          <cell r="B207">
            <v>903859</v>
          </cell>
          <cell r="C207" t="str">
            <v>prevencion secundaria</v>
          </cell>
          <cell r="D207" t="str">
            <v>Laboratorios</v>
          </cell>
          <cell r="E207">
            <v>4017</v>
          </cell>
          <cell r="F207"/>
          <cell r="G207">
            <v>920</v>
          </cell>
          <cell r="H207">
            <v>0.02</v>
          </cell>
          <cell r="I207">
            <v>0.02</v>
          </cell>
          <cell r="J207">
            <v>1</v>
          </cell>
          <cell r="K207">
            <v>18.400000000000002</v>
          </cell>
          <cell r="L207"/>
          <cell r="M207">
            <v>73912.800000000003</v>
          </cell>
          <cell r="N207">
            <v>18.400000000000002</v>
          </cell>
          <cell r="O207">
            <v>73912.800000000003</v>
          </cell>
          <cell r="P207"/>
          <cell r="U207"/>
        </row>
        <row r="208">
          <cell r="A208" t="str">
            <v>Coprologico</v>
          </cell>
          <cell r="B208">
            <v>907002</v>
          </cell>
          <cell r="C208" t="str">
            <v>prevencion secundaria</v>
          </cell>
          <cell r="D208" t="str">
            <v>Laboratorios</v>
          </cell>
          <cell r="E208">
            <v>1430</v>
          </cell>
          <cell r="F208"/>
          <cell r="G208">
            <v>920</v>
          </cell>
          <cell r="H208">
            <v>0.01</v>
          </cell>
          <cell r="I208">
            <v>0.01</v>
          </cell>
          <cell r="J208">
            <v>1</v>
          </cell>
          <cell r="K208">
            <v>9.2000000000000011</v>
          </cell>
          <cell r="L208"/>
          <cell r="M208">
            <v>13156.000000000002</v>
          </cell>
          <cell r="N208">
            <v>9.2000000000000011</v>
          </cell>
          <cell r="O208">
            <v>13156.000000000002</v>
          </cell>
          <cell r="P208"/>
          <cell r="U208"/>
        </row>
        <row r="209">
          <cell r="A209" t="str">
            <v>Hepatitis b carga viral</v>
          </cell>
          <cell r="B209">
            <v>908806</v>
          </cell>
          <cell r="C209" t="str">
            <v>prevencion secundaria</v>
          </cell>
          <cell r="D209" t="str">
            <v>Laboratorios</v>
          </cell>
          <cell r="E209">
            <v>258195</v>
          </cell>
          <cell r="F209"/>
          <cell r="G209">
            <v>920</v>
          </cell>
          <cell r="H209">
            <v>0.02</v>
          </cell>
          <cell r="I209">
            <v>0.02</v>
          </cell>
          <cell r="J209">
            <v>1</v>
          </cell>
          <cell r="K209">
            <v>18.400000000000002</v>
          </cell>
          <cell r="L209"/>
          <cell r="M209">
            <v>4750788.0000000009</v>
          </cell>
          <cell r="N209">
            <v>18.400000000000002</v>
          </cell>
          <cell r="O209">
            <v>4750788.0000000009</v>
          </cell>
          <cell r="P209"/>
          <cell r="U209"/>
        </row>
        <row r="210">
          <cell r="A210" t="str">
            <v>Mycobacterium tuberculosis cultivo</v>
          </cell>
          <cell r="B210">
            <v>901230</v>
          </cell>
          <cell r="C210" t="str">
            <v>prevencion secundaria</v>
          </cell>
          <cell r="D210" t="str">
            <v>Laboratorios</v>
          </cell>
          <cell r="E210">
            <v>28068</v>
          </cell>
          <cell r="F210"/>
          <cell r="G210">
            <v>920</v>
          </cell>
          <cell r="H210">
            <v>0.01</v>
          </cell>
          <cell r="I210">
            <v>0.01</v>
          </cell>
          <cell r="J210">
            <v>1</v>
          </cell>
          <cell r="K210">
            <v>9.2000000000000011</v>
          </cell>
          <cell r="L210"/>
          <cell r="M210">
            <v>258225.60000000003</v>
          </cell>
          <cell r="N210">
            <v>9.2000000000000011</v>
          </cell>
          <cell r="O210">
            <v>258225.60000000003</v>
          </cell>
          <cell r="P210"/>
          <cell r="U210"/>
        </row>
        <row r="211">
          <cell r="A211" t="str">
            <v>Bilirrubinas total y directa</v>
          </cell>
          <cell r="B211">
            <v>903809</v>
          </cell>
          <cell r="C211" t="str">
            <v>prevencion secundaria</v>
          </cell>
          <cell r="D211" t="str">
            <v>Laboratorios</v>
          </cell>
          <cell r="E211">
            <v>2412</v>
          </cell>
          <cell r="F211" t="str">
            <v xml:space="preserve">monitoreo de toxicidad hepatica y hematologica de los inmunosupresores, realizar hlg y quimica hepatica </v>
          </cell>
          <cell r="G211">
            <v>920</v>
          </cell>
          <cell r="H211">
            <v>0.1</v>
          </cell>
          <cell r="I211">
            <v>0.1</v>
          </cell>
          <cell r="J211">
            <v>1</v>
          </cell>
          <cell r="K211">
            <v>92</v>
          </cell>
          <cell r="L211"/>
          <cell r="M211">
            <v>221904</v>
          </cell>
          <cell r="N211">
            <v>92</v>
          </cell>
          <cell r="O211">
            <v>221904</v>
          </cell>
          <cell r="P211"/>
          <cell r="U211"/>
        </row>
        <row r="212">
          <cell r="A212" t="str">
            <v>ADMINISTRACION [APLICACION] DE PRUEBA NEUROPSICOLOGICA (CUALQUIER TIPO) (CADA UNA)</v>
          </cell>
          <cell r="B212">
            <v>940701</v>
          </cell>
          <cell r="C212" t="str">
            <v>prevencion secundaria</v>
          </cell>
          <cell r="D212" t="str">
            <v>Laboratorios</v>
          </cell>
          <cell r="E212">
            <v>387900</v>
          </cell>
          <cell r="F212" t="str">
            <v xml:space="preserve">utilizar Test neuropsicologicos propuesto por el ACR para LES </v>
          </cell>
          <cell r="G212">
            <v>920</v>
          </cell>
          <cell r="H212">
            <v>0.05</v>
          </cell>
          <cell r="I212">
            <v>0.05</v>
          </cell>
          <cell r="J212">
            <v>1</v>
          </cell>
          <cell r="K212">
            <v>46</v>
          </cell>
          <cell r="L212"/>
          <cell r="M212">
            <v>17843400</v>
          </cell>
          <cell r="N212">
            <v>46</v>
          </cell>
          <cell r="O212"/>
          <cell r="P212"/>
          <cell r="U212"/>
        </row>
        <row r="213">
          <cell r="A213" t="str">
            <v>Deshidrogenasa lactica</v>
          </cell>
          <cell r="B213">
            <v>903828</v>
          </cell>
          <cell r="C213" t="str">
            <v>prevencion secundaria</v>
          </cell>
          <cell r="D213" t="str">
            <v>Laboratorios</v>
          </cell>
          <cell r="E213">
            <v>2759</v>
          </cell>
          <cell r="F213"/>
          <cell r="G213">
            <v>920</v>
          </cell>
          <cell r="H213">
            <v>0.05</v>
          </cell>
          <cell r="I213">
            <v>0.05</v>
          </cell>
          <cell r="J213">
            <v>1</v>
          </cell>
          <cell r="K213">
            <v>46</v>
          </cell>
          <cell r="L213"/>
          <cell r="M213">
            <v>126914</v>
          </cell>
          <cell r="N213">
            <v>46</v>
          </cell>
          <cell r="O213">
            <v>126914</v>
          </cell>
          <cell r="P213"/>
          <cell r="U213"/>
        </row>
        <row r="214">
          <cell r="A214" t="str">
            <v>ELECTROENCEFALOGRAMA CONVENCIONAL</v>
          </cell>
          <cell r="B214">
            <v>891401</v>
          </cell>
          <cell r="C214" t="str">
            <v>prevencion secundaria</v>
          </cell>
          <cell r="D214" t="str">
            <v>Laboratorios</v>
          </cell>
          <cell r="E214">
            <v>193400</v>
          </cell>
          <cell r="F214"/>
          <cell r="G214">
            <v>920</v>
          </cell>
          <cell r="H214">
            <v>0.3</v>
          </cell>
          <cell r="I214">
            <v>0.3</v>
          </cell>
          <cell r="J214">
            <v>1</v>
          </cell>
          <cell r="K214">
            <v>276</v>
          </cell>
          <cell r="L214"/>
          <cell r="M214">
            <v>53378400</v>
          </cell>
          <cell r="N214">
            <v>276</v>
          </cell>
          <cell r="O214">
            <v>53378400</v>
          </cell>
          <cell r="P214"/>
          <cell r="U214"/>
        </row>
        <row r="215">
          <cell r="A215" t="str">
            <v>BIOPSIA RIÑON POR LAPAROTOMIA</v>
          </cell>
          <cell r="B215">
            <v>552602</v>
          </cell>
          <cell r="C215" t="str">
            <v>prevencion secundaria</v>
          </cell>
          <cell r="D215" t="str">
            <v>Laboratorios</v>
          </cell>
          <cell r="E215">
            <v>278175</v>
          </cell>
          <cell r="F215" t="str">
            <v>se recomienda la realizacion de bipsia renal a todas las personas con LES que presenten proteinuria confirmada &gt; o =  0,5 g/ dia, especialmente si tienen sedimento activo o insuficiencia renal aislada sin explicacion</v>
          </cell>
          <cell r="G215">
            <v>920</v>
          </cell>
          <cell r="H215">
            <v>5.0000000000000001E-3</v>
          </cell>
          <cell r="I215">
            <v>5.0000000000000001E-3</v>
          </cell>
          <cell r="J215">
            <v>1</v>
          </cell>
          <cell r="K215">
            <v>4.6000000000000005</v>
          </cell>
          <cell r="L215"/>
          <cell r="M215">
            <v>1279605.0000000002</v>
          </cell>
          <cell r="N215">
            <v>4.6000000000000005</v>
          </cell>
          <cell r="O215">
            <v>1279605.0000000002</v>
          </cell>
          <cell r="P215"/>
          <cell r="U215"/>
        </row>
        <row r="216">
          <cell r="A216" t="str">
            <v>BIOPSIA DE RIÑON VIA PERCUTANEA</v>
          </cell>
          <cell r="B216">
            <v>552603</v>
          </cell>
          <cell r="C216" t="str">
            <v>prevencion secundaria</v>
          </cell>
          <cell r="D216" t="str">
            <v>Laboratorios</v>
          </cell>
          <cell r="E216">
            <v>36715</v>
          </cell>
          <cell r="F216"/>
          <cell r="G216">
            <v>920</v>
          </cell>
          <cell r="H216">
            <v>0.1</v>
          </cell>
          <cell r="I216">
            <v>0.1</v>
          </cell>
          <cell r="J216">
            <v>1</v>
          </cell>
          <cell r="K216">
            <v>92</v>
          </cell>
          <cell r="L216"/>
          <cell r="M216">
            <v>3377780</v>
          </cell>
          <cell r="N216">
            <v>92</v>
          </cell>
          <cell r="O216">
            <v>3377780</v>
          </cell>
          <cell r="P216"/>
          <cell r="U216"/>
        </row>
        <row r="217">
          <cell r="A217" t="str">
            <v>BIOPSIA DE RIÑON VIA ENDOSCOPICA</v>
          </cell>
          <cell r="B217">
            <v>552604</v>
          </cell>
          <cell r="C217" t="str">
            <v>prevencion secundaria</v>
          </cell>
          <cell r="D217" t="str">
            <v>Laboratorios</v>
          </cell>
          <cell r="E217">
            <v>278175</v>
          </cell>
          <cell r="F217"/>
          <cell r="G217">
            <v>920</v>
          </cell>
          <cell r="H217">
            <v>5.0000000000000001E-3</v>
          </cell>
          <cell r="I217">
            <v>5.0000000000000001E-3</v>
          </cell>
          <cell r="J217">
            <v>1</v>
          </cell>
          <cell r="K217">
            <v>4.6000000000000005</v>
          </cell>
          <cell r="L217"/>
          <cell r="M217">
            <v>1279605.0000000002</v>
          </cell>
          <cell r="N217">
            <v>4.6000000000000005</v>
          </cell>
          <cell r="O217">
            <v>1279605.0000000002</v>
          </cell>
          <cell r="P217"/>
          <cell r="U217"/>
        </row>
        <row r="218">
          <cell r="A218" t="str">
            <v>BIOPSIA DE RIÑON VIA LAPAROSCOPICA</v>
          </cell>
          <cell r="B218">
            <v>552605</v>
          </cell>
          <cell r="C218" t="str">
            <v>prevencion secundaria</v>
          </cell>
          <cell r="D218" t="str">
            <v>Laboratorios</v>
          </cell>
          <cell r="E218">
            <v>4990261</v>
          </cell>
          <cell r="F218"/>
          <cell r="G218">
            <v>920</v>
          </cell>
          <cell r="H218">
            <v>5.0000000000000001E-3</v>
          </cell>
          <cell r="I218">
            <v>5.0000000000000001E-3</v>
          </cell>
          <cell r="J218">
            <v>1</v>
          </cell>
          <cell r="K218">
            <v>4.6000000000000005</v>
          </cell>
          <cell r="L218"/>
          <cell r="M218">
            <v>22955200.600000001</v>
          </cell>
          <cell r="N218">
            <v>4.6000000000000005</v>
          </cell>
          <cell r="O218">
            <v>22955200.600000001</v>
          </cell>
          <cell r="P218"/>
          <cell r="U218"/>
        </row>
        <row r="219">
          <cell r="A219" t="str">
            <v>ENTRENAMIENTO FUNCIONAL EN INTEGRACION LABORAL Y SOCIAL</v>
          </cell>
          <cell r="B219">
            <v>938310</v>
          </cell>
          <cell r="C219" t="str">
            <v>prevencion terciaria</v>
          </cell>
          <cell r="D219" t="str">
            <v>Terapeuta</v>
          </cell>
          <cell r="E219">
            <v>15998.625499747881</v>
          </cell>
          <cell r="F219"/>
          <cell r="G219">
            <v>920</v>
          </cell>
          <cell r="H219">
            <v>0.05</v>
          </cell>
          <cell r="I219">
            <v>0.05</v>
          </cell>
          <cell r="J219">
            <v>1</v>
          </cell>
          <cell r="K219">
            <v>46</v>
          </cell>
          <cell r="L219"/>
          <cell r="M219">
            <v>735936.77298840252</v>
          </cell>
          <cell r="N219">
            <v>46</v>
          </cell>
          <cell r="O219">
            <v>735936.77298840252</v>
          </cell>
          <cell r="P219"/>
          <cell r="U219"/>
        </row>
        <row r="220">
          <cell r="A220" t="str">
            <v>REHABILITACION FUNCIONAL DE LA DEFICIENCIA-DISCAPACIDAD DEFINITIVA LEVE</v>
          </cell>
          <cell r="B220">
            <v>938660</v>
          </cell>
          <cell r="C220" t="str">
            <v>prevencion terciaria</v>
          </cell>
          <cell r="D220" t="str">
            <v>Terapeuta</v>
          </cell>
          <cell r="E220">
            <v>15998.625499747881</v>
          </cell>
          <cell r="F220"/>
          <cell r="G220">
            <v>920</v>
          </cell>
          <cell r="H220">
            <v>0.1</v>
          </cell>
          <cell r="I220">
            <v>0.1</v>
          </cell>
          <cell r="J220">
            <v>1</v>
          </cell>
          <cell r="K220">
            <v>92</v>
          </cell>
          <cell r="L220"/>
          <cell r="M220">
            <v>1471873.545976805</v>
          </cell>
          <cell r="N220">
            <v>92</v>
          </cell>
          <cell r="O220">
            <v>1471873.545976805</v>
          </cell>
          <cell r="P220"/>
          <cell r="U220"/>
        </row>
        <row r="221">
          <cell r="A221" t="str">
            <v>REHABILITACION FUNCIONAL DE LA DEFICIENCIA-DISCAPACIDAD DEFINITIVA MODERADA</v>
          </cell>
          <cell r="B221">
            <v>938661</v>
          </cell>
          <cell r="C221" t="str">
            <v>prevencion terciaria</v>
          </cell>
          <cell r="D221" t="str">
            <v>Terapeuta</v>
          </cell>
          <cell r="E221">
            <v>15998.625499747881</v>
          </cell>
          <cell r="F221"/>
          <cell r="G221">
            <v>920</v>
          </cell>
          <cell r="H221">
            <v>0.1</v>
          </cell>
          <cell r="I221">
            <v>0.1</v>
          </cell>
          <cell r="J221">
            <v>1</v>
          </cell>
          <cell r="K221">
            <v>92</v>
          </cell>
          <cell r="L221"/>
          <cell r="M221">
            <v>1471873.545976805</v>
          </cell>
          <cell r="N221">
            <v>92</v>
          </cell>
          <cell r="O221">
            <v>1471873.545976805</v>
          </cell>
          <cell r="P221"/>
          <cell r="U221"/>
        </row>
        <row r="222">
          <cell r="A222" t="str">
            <v>REHABILITACION FUNCIONAL DE LA DEFICIENCIA-DISCAPACIDAD DEFINITIVA SEVERA</v>
          </cell>
          <cell r="B222">
            <v>938662</v>
          </cell>
          <cell r="C222" t="str">
            <v>prevencion terciaria</v>
          </cell>
          <cell r="D222" t="str">
            <v>Terapeuta</v>
          </cell>
          <cell r="E222">
            <v>15998.625499747881</v>
          </cell>
          <cell r="F222"/>
          <cell r="G222">
            <v>920</v>
          </cell>
          <cell r="H222">
            <v>0.1</v>
          </cell>
          <cell r="I222">
            <v>0.1</v>
          </cell>
          <cell r="J222">
            <v>1</v>
          </cell>
          <cell r="K222">
            <v>92</v>
          </cell>
          <cell r="L222"/>
          <cell r="M222">
            <v>1471873.545976805</v>
          </cell>
          <cell r="N222">
            <v>92</v>
          </cell>
          <cell r="O222">
            <v>1471873.545976805</v>
          </cell>
          <cell r="P222"/>
          <cell r="U222"/>
        </row>
        <row r="223">
          <cell r="A223" t="str">
            <v>VACUNACION CONTRA NEUMOCOCO</v>
          </cell>
          <cell r="B223">
            <v>993106</v>
          </cell>
          <cell r="C223" t="str">
            <v>prevencion secundaria</v>
          </cell>
          <cell r="D223" t="str">
            <v>Vacunación</v>
          </cell>
          <cell r="E223">
            <v>250000</v>
          </cell>
          <cell r="F223" t="str">
            <v xml:space="preserve">preferentemente en una fase estable de la enfermedad </v>
          </cell>
          <cell r="G223">
            <v>920</v>
          </cell>
          <cell r="H223">
            <v>0.05</v>
          </cell>
          <cell r="I223">
            <v>0.05</v>
          </cell>
          <cell r="J223">
            <v>1</v>
          </cell>
          <cell r="K223">
            <v>46</v>
          </cell>
          <cell r="L223"/>
          <cell r="M223">
            <v>11500000</v>
          </cell>
          <cell r="N223">
            <v>46</v>
          </cell>
          <cell r="O223">
            <v>11500000</v>
          </cell>
          <cell r="P223"/>
          <cell r="U223"/>
        </row>
        <row r="224">
          <cell r="A224" t="str">
            <v>VACUNACION CONTRA Hepatitis B</v>
          </cell>
          <cell r="B224">
            <v>993503</v>
          </cell>
          <cell r="C224" t="str">
            <v>prevencion secundaria</v>
          </cell>
          <cell r="D224" t="str">
            <v>Vacunación</v>
          </cell>
          <cell r="E224">
            <v>250000</v>
          </cell>
          <cell r="F224"/>
          <cell r="G224">
            <v>920</v>
          </cell>
          <cell r="H224">
            <v>0.05</v>
          </cell>
          <cell r="I224">
            <v>0.05</v>
          </cell>
          <cell r="J224">
            <v>1</v>
          </cell>
          <cell r="K224">
            <v>46</v>
          </cell>
          <cell r="L224"/>
          <cell r="M224">
            <v>11500000</v>
          </cell>
          <cell r="N224">
            <v>46</v>
          </cell>
          <cell r="O224">
            <v>11500000</v>
          </cell>
          <cell r="P224"/>
          <cell r="U224"/>
        </row>
        <row r="225">
          <cell r="A225" t="str">
            <v>VACUNACION CONTRA INFLUENZA</v>
          </cell>
          <cell r="B225">
            <v>993510</v>
          </cell>
          <cell r="C225" t="str">
            <v>prevencion secundaria</v>
          </cell>
          <cell r="D225" t="str">
            <v>Vacunación</v>
          </cell>
          <cell r="E225">
            <v>35000</v>
          </cell>
          <cell r="F225"/>
          <cell r="G225">
            <v>920</v>
          </cell>
          <cell r="H225">
            <v>0.05</v>
          </cell>
          <cell r="I225">
            <v>0.05</v>
          </cell>
          <cell r="J225">
            <v>1</v>
          </cell>
          <cell r="K225">
            <v>46</v>
          </cell>
          <cell r="L225"/>
          <cell r="M225">
            <v>1610000</v>
          </cell>
          <cell r="N225">
            <v>46</v>
          </cell>
          <cell r="O225">
            <v>1610000</v>
          </cell>
          <cell r="P225"/>
          <cell r="U225"/>
        </row>
        <row r="226">
          <cell r="A226" t="str">
            <v>DESCOMPRESION DE NERVIO EN TUNEL DEL CARPO VIA ENDOSCOPICA</v>
          </cell>
          <cell r="B226">
            <v>44301</v>
          </cell>
          <cell r="C226" t="str">
            <v>prevencion terciaria</v>
          </cell>
          <cell r="D226" t="str">
            <v>Procedimientos</v>
          </cell>
          <cell r="E226">
            <v>432220</v>
          </cell>
          <cell r="F226"/>
          <cell r="G226">
            <v>920</v>
          </cell>
          <cell r="H226">
            <v>5.0000000000000001E-3</v>
          </cell>
          <cell r="I226">
            <v>5.0000000000000001E-3</v>
          </cell>
          <cell r="J226">
            <v>1</v>
          </cell>
          <cell r="K226">
            <v>4.6000000000000005</v>
          </cell>
          <cell r="L226"/>
          <cell r="M226">
            <v>1988212.0000000002</v>
          </cell>
          <cell r="N226">
            <v>4.6000000000000005</v>
          </cell>
          <cell r="O226">
            <v>1988212.0000000002</v>
          </cell>
          <cell r="P226"/>
          <cell r="U226"/>
        </row>
        <row r="227">
          <cell r="A227" t="str">
            <v>DESCOMPRESION DE NERVIO EN TUNEL DEL CARPO VIA ABIERTA</v>
          </cell>
          <cell r="B227">
            <v>44303</v>
          </cell>
          <cell r="C227" t="str">
            <v>prevencion terciaria</v>
          </cell>
          <cell r="D227" t="str">
            <v>Procedimientos</v>
          </cell>
          <cell r="E227">
            <v>484055</v>
          </cell>
          <cell r="F227"/>
          <cell r="G227">
            <v>920</v>
          </cell>
          <cell r="H227">
            <v>0.03</v>
          </cell>
          <cell r="I227">
            <v>0.03</v>
          </cell>
          <cell r="J227">
            <v>1</v>
          </cell>
          <cell r="K227">
            <v>27.599999999999998</v>
          </cell>
          <cell r="L227"/>
          <cell r="M227">
            <v>13359917.999999998</v>
          </cell>
          <cell r="N227">
            <v>27.599999999999998</v>
          </cell>
          <cell r="O227">
            <v>13359917.999999998</v>
          </cell>
          <cell r="P227"/>
          <cell r="U227"/>
        </row>
        <row r="228">
          <cell r="A228" t="str">
            <v>DESCOMPRESION DE NERVIO EN TUNEL DEL CARPO CON NEUROLISIS VIA ABIERTA</v>
          </cell>
          <cell r="B228">
            <v>44304</v>
          </cell>
          <cell r="C228" t="str">
            <v>prevencion terciaria</v>
          </cell>
          <cell r="D228" t="str">
            <v>Procedimientos</v>
          </cell>
          <cell r="E228">
            <v>484055</v>
          </cell>
          <cell r="F228"/>
          <cell r="G228">
            <v>920</v>
          </cell>
          <cell r="H228">
            <v>0.03</v>
          </cell>
          <cell r="I228">
            <v>0.03</v>
          </cell>
          <cell r="J228">
            <v>1</v>
          </cell>
          <cell r="K228">
            <v>27.599999999999998</v>
          </cell>
          <cell r="L228"/>
          <cell r="M228">
            <v>13359917.999999998</v>
          </cell>
          <cell r="N228">
            <v>27.599999999999998</v>
          </cell>
          <cell r="O228">
            <v>13359917.999999998</v>
          </cell>
          <cell r="P228"/>
          <cell r="U228"/>
        </row>
        <row r="229">
          <cell r="A229" t="str">
            <v>DESCOMPRESION DE NERVIO EN TUNEL DEL CARPO CON NEUROLISIS VIA ENDOSCOPICA</v>
          </cell>
          <cell r="B229">
            <v>44305</v>
          </cell>
          <cell r="C229" t="str">
            <v>prevencion terciaria</v>
          </cell>
          <cell r="D229" t="str">
            <v>Procedimientos</v>
          </cell>
          <cell r="E229">
            <v>872037</v>
          </cell>
          <cell r="F229"/>
          <cell r="G229">
            <v>920</v>
          </cell>
          <cell r="H229">
            <v>5.0000000000000001E-3</v>
          </cell>
          <cell r="I229">
            <v>5.0000000000000001E-3</v>
          </cell>
          <cell r="J229">
            <v>1</v>
          </cell>
          <cell r="K229">
            <v>4.6000000000000005</v>
          </cell>
          <cell r="L229"/>
          <cell r="M229">
            <v>4011370.2000000007</v>
          </cell>
          <cell r="N229">
            <v>4.6000000000000005</v>
          </cell>
          <cell r="O229">
            <v>4011370.2000000007</v>
          </cell>
          <cell r="P229"/>
          <cell r="U229"/>
        </row>
        <row r="230">
          <cell r="A230" t="str">
            <v>CORRECCION QUIRURGICA DE DEDO EN GATILLO [DEDO DE RESORTE]</v>
          </cell>
          <cell r="B230">
            <v>828404</v>
          </cell>
          <cell r="C230" t="str">
            <v>prevencion terciaria</v>
          </cell>
          <cell r="D230" t="str">
            <v>Procedimientos</v>
          </cell>
          <cell r="E230">
            <v>278175</v>
          </cell>
          <cell r="F230"/>
          <cell r="G230">
            <v>920</v>
          </cell>
          <cell r="H230">
            <v>0.03</v>
          </cell>
          <cell r="I230">
            <v>0.03</v>
          </cell>
          <cell r="J230">
            <v>1</v>
          </cell>
          <cell r="K230">
            <v>27.599999999999998</v>
          </cell>
          <cell r="L230"/>
          <cell r="M230">
            <v>7677629.9999999991</v>
          </cell>
          <cell r="N230">
            <v>27.599999999999998</v>
          </cell>
          <cell r="O230">
            <v>7677629.9999999991</v>
          </cell>
          <cell r="P230"/>
          <cell r="U230"/>
        </row>
        <row r="231">
          <cell r="A231" t="str">
            <v>ELABORACION Y ADAPTACION DE APARATO ORTOPEDICO</v>
          </cell>
          <cell r="B231">
            <v>893107</v>
          </cell>
          <cell r="C231" t="str">
            <v>prevencion terciaria</v>
          </cell>
          <cell r="D231" t="str">
            <v>Insumos</v>
          </cell>
          <cell r="E231">
            <v>229180</v>
          </cell>
          <cell r="F231"/>
          <cell r="G231">
            <v>920</v>
          </cell>
          <cell r="H231">
            <v>0.03</v>
          </cell>
          <cell r="I231">
            <v>0.03</v>
          </cell>
          <cell r="J231">
            <v>1</v>
          </cell>
          <cell r="K231">
            <v>27.599999999999998</v>
          </cell>
          <cell r="L231"/>
          <cell r="M231">
            <v>6325367.9999999991</v>
          </cell>
          <cell r="N231">
            <v>27.599999999999998</v>
          </cell>
          <cell r="O231">
            <v>6325367.9999999991</v>
          </cell>
          <cell r="P231"/>
          <cell r="U231"/>
        </row>
        <row r="232">
          <cell r="A232" t="str">
            <v>TIEMPO DE TROMBOPLASTINA PARCIAL [TTP]</v>
          </cell>
          <cell r="B232">
            <v>902049</v>
          </cell>
          <cell r="C232" t="str">
            <v>prevencion secundaria</v>
          </cell>
          <cell r="D232" t="str">
            <v>Laboratorios</v>
          </cell>
          <cell r="E232">
            <v>4503</v>
          </cell>
          <cell r="F232"/>
          <cell r="G232">
            <v>920</v>
          </cell>
          <cell r="H232">
            <v>0.1</v>
          </cell>
          <cell r="I232">
            <v>0.1</v>
          </cell>
          <cell r="J232">
            <v>1</v>
          </cell>
          <cell r="K232">
            <v>92</v>
          </cell>
          <cell r="L232"/>
          <cell r="M232">
            <v>414276</v>
          </cell>
          <cell r="N232">
            <v>92</v>
          </cell>
          <cell r="O232">
            <v>414276</v>
          </cell>
          <cell r="P232"/>
          <cell r="U232"/>
        </row>
        <row r="233">
          <cell r="A233" t="str">
            <v>TIEMPO DE PROTROMBINA [TP]</v>
          </cell>
          <cell r="B233">
            <v>902045</v>
          </cell>
          <cell r="C233" t="str">
            <v>prevencion secundaria</v>
          </cell>
          <cell r="D233" t="str">
            <v>Laboratorios</v>
          </cell>
          <cell r="E233">
            <v>4294</v>
          </cell>
          <cell r="F233"/>
          <cell r="G233">
            <v>920</v>
          </cell>
          <cell r="H233">
            <v>0.1</v>
          </cell>
          <cell r="I233">
            <v>0.1</v>
          </cell>
          <cell r="J233">
            <v>1</v>
          </cell>
          <cell r="K233">
            <v>92</v>
          </cell>
          <cell r="L233"/>
          <cell r="M233">
            <v>395048</v>
          </cell>
          <cell r="N233">
            <v>92</v>
          </cell>
          <cell r="O233">
            <v>395048</v>
          </cell>
          <cell r="P233"/>
          <cell r="U233"/>
        </row>
        <row r="234">
          <cell r="A234" t="str">
            <v>BRONCOSCOPIA CON LAVADO BRONCOALVEOLAR</v>
          </cell>
          <cell r="B234">
            <v>332203</v>
          </cell>
          <cell r="C234" t="str">
            <v>prevencion secundaria</v>
          </cell>
          <cell r="D234" t="str">
            <v>Procedimeintos menores</v>
          </cell>
          <cell r="E234">
            <v>735000</v>
          </cell>
          <cell r="F234"/>
          <cell r="G234">
            <v>920</v>
          </cell>
          <cell r="H234">
            <v>0.02</v>
          </cell>
          <cell r="I234">
            <v>0.02</v>
          </cell>
          <cell r="J234">
            <v>1</v>
          </cell>
          <cell r="K234">
            <v>18.400000000000002</v>
          </cell>
          <cell r="L234"/>
          <cell r="M234">
            <v>13524000.000000002</v>
          </cell>
          <cell r="N234">
            <v>18.400000000000002</v>
          </cell>
          <cell r="O234">
            <v>13524000.000000002</v>
          </cell>
          <cell r="P234"/>
          <cell r="U234"/>
        </row>
        <row r="235">
          <cell r="A235" t="str">
            <v>BRONCOSCOPIA CON PUNCION (ASPIRACION) TRANSBRONQUIAL</v>
          </cell>
          <cell r="B235">
            <v>332207</v>
          </cell>
          <cell r="C235" t="str">
            <v>prevencion secundaria</v>
          </cell>
          <cell r="D235" t="str">
            <v>Procedimeintos menores</v>
          </cell>
          <cell r="E235">
            <v>387520</v>
          </cell>
          <cell r="F235"/>
          <cell r="G235">
            <v>920</v>
          </cell>
          <cell r="H235">
            <v>0.02</v>
          </cell>
          <cell r="I235">
            <v>0.02</v>
          </cell>
          <cell r="J235">
            <v>1</v>
          </cell>
          <cell r="K235">
            <v>18.400000000000002</v>
          </cell>
          <cell r="L235"/>
          <cell r="M235">
            <v>7130368.0000000009</v>
          </cell>
          <cell r="N235">
            <v>18.400000000000002</v>
          </cell>
          <cell r="O235">
            <v>7130368.0000000009</v>
          </cell>
          <cell r="P235"/>
          <cell r="U235"/>
        </row>
        <row r="236">
          <cell r="A236" t="str">
            <v>INYECCION DE AGENTE ANESTESICO PARA NERVIO PERIFERICO</v>
          </cell>
          <cell r="B236">
            <v>48201</v>
          </cell>
          <cell r="C236" t="str">
            <v>prevencion terciaria</v>
          </cell>
          <cell r="D236" t="str">
            <v>Procedimeintos menores</v>
          </cell>
          <cell r="E236">
            <v>28865</v>
          </cell>
          <cell r="F236"/>
          <cell r="G236">
            <v>920</v>
          </cell>
          <cell r="H236">
            <v>5.0000000000000001E-3</v>
          </cell>
          <cell r="I236">
            <v>5.0000000000000001E-3</v>
          </cell>
          <cell r="J236">
            <v>1</v>
          </cell>
          <cell r="K236">
            <v>4.6000000000000005</v>
          </cell>
          <cell r="L236"/>
          <cell r="M236">
            <v>132779.00000000003</v>
          </cell>
          <cell r="N236">
            <v>4.6000000000000005</v>
          </cell>
          <cell r="O236">
            <v>132779.00000000003</v>
          </cell>
          <cell r="P236"/>
          <cell r="U236"/>
        </row>
        <row r="237">
          <cell r="A237" t="str">
            <v>INYECCION DE ANESTESIA EN ARTICULACION SACROILIACA CON FINES ANALGESICOS</v>
          </cell>
          <cell r="B237">
            <v>48402</v>
          </cell>
          <cell r="C237" t="str">
            <v>prevencion terciaria</v>
          </cell>
          <cell r="D237" t="str">
            <v>Procedimeintos menores</v>
          </cell>
          <cell r="E237">
            <v>5080</v>
          </cell>
          <cell r="F237"/>
          <cell r="G237">
            <v>920</v>
          </cell>
          <cell r="H237">
            <v>5.0000000000000001E-3</v>
          </cell>
          <cell r="I237">
            <v>5.0000000000000001E-3</v>
          </cell>
          <cell r="J237">
            <v>1</v>
          </cell>
          <cell r="K237">
            <v>4.6000000000000005</v>
          </cell>
          <cell r="L237"/>
          <cell r="M237">
            <v>23368.000000000004</v>
          </cell>
          <cell r="N237">
            <v>4.6000000000000005</v>
          </cell>
          <cell r="O237">
            <v>23368.000000000004</v>
          </cell>
          <cell r="P237"/>
          <cell r="U237"/>
        </row>
        <row r="238">
          <cell r="A238" t="str">
            <v>CURACION DE LESION EN PIEL O TEJIDO CELULAR SUBCUTANEO SOD</v>
          </cell>
          <cell r="B238">
            <v>869500</v>
          </cell>
          <cell r="C238" t="str">
            <v>prevencion terciaria</v>
          </cell>
          <cell r="D238" t="str">
            <v>Atención domiciliaria</v>
          </cell>
          <cell r="E238">
            <v>61800</v>
          </cell>
          <cell r="F238"/>
          <cell r="G238">
            <v>920</v>
          </cell>
          <cell r="H238">
            <v>0.01</v>
          </cell>
          <cell r="I238">
            <v>0.01</v>
          </cell>
          <cell r="J238">
            <v>1</v>
          </cell>
          <cell r="K238">
            <v>9.2000000000000011</v>
          </cell>
          <cell r="L238"/>
          <cell r="M238">
            <v>568560.00000000012</v>
          </cell>
          <cell r="N238">
            <v>9.2000000000000011</v>
          </cell>
          <cell r="O238">
            <v>568560.00000000012</v>
          </cell>
          <cell r="P238"/>
          <cell r="U238"/>
        </row>
        <row r="239">
          <cell r="A239" t="str">
            <v>PSICOTERAPIA INDIVIDUAL POR PSICOLOGIA</v>
          </cell>
          <cell r="B239">
            <v>943102</v>
          </cell>
          <cell r="C239" t="str">
            <v>prevencion secundaria y terciaria</v>
          </cell>
          <cell r="D239" t="str">
            <v>Psicologo</v>
          </cell>
          <cell r="E239">
            <v>19383.47382949257</v>
          </cell>
          <cell r="F239"/>
          <cell r="G239">
            <v>920</v>
          </cell>
          <cell r="H239">
            <v>0.2</v>
          </cell>
          <cell r="I239">
            <v>0.2</v>
          </cell>
          <cell r="J239">
            <v>1</v>
          </cell>
          <cell r="K239">
            <v>184</v>
          </cell>
          <cell r="L239"/>
          <cell r="M239">
            <v>3566559.1846266328</v>
          </cell>
          <cell r="N239">
            <v>184</v>
          </cell>
          <cell r="O239">
            <v>3566559.1846266328</v>
          </cell>
          <cell r="P239"/>
          <cell r="U239"/>
        </row>
        <row r="240">
          <cell r="A240" t="str">
            <v>JO1 ANTICUERPOS SEMIAUTOMATIZADO O AUTOMATIZADO</v>
          </cell>
          <cell r="B240">
            <v>906429</v>
          </cell>
          <cell r="C240" t="str">
            <v>prevencion secundaria</v>
          </cell>
          <cell r="D240" t="str">
            <v>Laboratorios</v>
          </cell>
          <cell r="E240">
            <v>30259</v>
          </cell>
          <cell r="F240"/>
          <cell r="G240">
            <v>920</v>
          </cell>
          <cell r="H240">
            <v>5.0000000000000001E-3</v>
          </cell>
          <cell r="I240">
            <v>5.0000000000000001E-3</v>
          </cell>
          <cell r="J240">
            <v>1</v>
          </cell>
          <cell r="K240">
            <v>4.6000000000000005</v>
          </cell>
          <cell r="L240"/>
          <cell r="M240">
            <v>139191.40000000002</v>
          </cell>
          <cell r="N240">
            <v>4.6000000000000005</v>
          </cell>
          <cell r="O240">
            <v>139191.40000000002</v>
          </cell>
          <cell r="P240"/>
          <cell r="U240"/>
        </row>
        <row r="241">
          <cell r="A241" t="str">
            <v>INMUNOGLOBULINAS CADENAS LIVIANAS KAPPA Y LAMBDA SEMIAUTOMATIZADO O AUTOMATIZADO</v>
          </cell>
          <cell r="B241">
            <v>906837</v>
          </cell>
          <cell r="C241" t="str">
            <v>prevencion secundaria</v>
          </cell>
          <cell r="D241" t="str">
            <v>Laboratorios</v>
          </cell>
          <cell r="E241">
            <v>104173</v>
          </cell>
          <cell r="F241"/>
          <cell r="G241">
            <v>920</v>
          </cell>
          <cell r="H241">
            <v>5.0000000000000001E-3</v>
          </cell>
          <cell r="I241">
            <v>5.0000000000000001E-3</v>
          </cell>
          <cell r="J241">
            <v>1</v>
          </cell>
          <cell r="K241">
            <v>4.6000000000000005</v>
          </cell>
          <cell r="L241"/>
          <cell r="M241">
            <v>479195.80000000005</v>
          </cell>
          <cell r="N241">
            <v>4.6000000000000005</v>
          </cell>
          <cell r="O241">
            <v>479195.80000000005</v>
          </cell>
          <cell r="P241"/>
          <cell r="U241"/>
        </row>
        <row r="242">
          <cell r="A242" t="str">
            <v>INMUNOFIJACION AUTOMATIZADA</v>
          </cell>
          <cell r="B242">
            <v>906825</v>
          </cell>
          <cell r="C242" t="str">
            <v>prevencion secundaria</v>
          </cell>
          <cell r="D242" t="str">
            <v>Laboratorios</v>
          </cell>
          <cell r="E242">
            <v>92442</v>
          </cell>
          <cell r="F242"/>
          <cell r="G242">
            <v>920</v>
          </cell>
          <cell r="H242">
            <v>5.0000000000000001E-3</v>
          </cell>
          <cell r="I242">
            <v>5.0000000000000001E-3</v>
          </cell>
          <cell r="J242">
            <v>1</v>
          </cell>
          <cell r="K242">
            <v>4.6000000000000005</v>
          </cell>
          <cell r="L242"/>
          <cell r="M242">
            <v>425233.20000000007</v>
          </cell>
          <cell r="N242">
            <v>4.6000000000000005</v>
          </cell>
          <cell r="O242">
            <v>425233.20000000007</v>
          </cell>
          <cell r="P242"/>
          <cell r="U242"/>
        </row>
        <row r="243">
          <cell r="A243" t="str">
            <v>ESTUDIO DE COLORACION DE INMUNOFLUORESCENCIA EN BIOPSIA</v>
          </cell>
          <cell r="B243">
            <v>898104</v>
          </cell>
          <cell r="C243" t="str">
            <v>prevencion secundaria</v>
          </cell>
          <cell r="D243" t="str">
            <v>Laboratorios</v>
          </cell>
          <cell r="E243">
            <v>351491</v>
          </cell>
          <cell r="F243"/>
          <cell r="G243">
            <v>920</v>
          </cell>
          <cell r="H243">
            <v>5.0000000000000001E-3</v>
          </cell>
          <cell r="I243">
            <v>5.0000000000000001E-3</v>
          </cell>
          <cell r="J243">
            <v>1</v>
          </cell>
          <cell r="K243">
            <v>4.6000000000000005</v>
          </cell>
          <cell r="L243"/>
          <cell r="M243">
            <v>1616858.6</v>
          </cell>
          <cell r="N243">
            <v>4.6000000000000005</v>
          </cell>
          <cell r="O243">
            <v>1616858.6</v>
          </cell>
          <cell r="P243"/>
          <cell r="U243"/>
        </row>
        <row r="244">
          <cell r="A244" t="str">
            <v>ESTUDIO DE COLORACION BASICA EN BIOPSIA</v>
          </cell>
          <cell r="B244">
            <v>898101</v>
          </cell>
          <cell r="C244" t="str">
            <v>prevencion secundaria</v>
          </cell>
          <cell r="D244" t="str">
            <v>Laboratorios</v>
          </cell>
          <cell r="E244">
            <v>14245</v>
          </cell>
          <cell r="F244"/>
          <cell r="G244">
            <v>920</v>
          </cell>
          <cell r="H244">
            <v>0.03</v>
          </cell>
          <cell r="I244">
            <v>0.03</v>
          </cell>
          <cell r="J244">
            <v>1</v>
          </cell>
          <cell r="K244">
            <v>27.599999999999998</v>
          </cell>
          <cell r="L244"/>
          <cell r="M244">
            <v>393161.99999999994</v>
          </cell>
          <cell r="N244">
            <v>27.599999999999998</v>
          </cell>
          <cell r="O244">
            <v>393161.99999999994</v>
          </cell>
          <cell r="P244"/>
          <cell r="U244"/>
        </row>
        <row r="245">
          <cell r="A245" t="str">
            <v>ECOGRAFÍA DOPPLER DE VASOS ARTERIALES DE MIEMBROS INFERIORES</v>
          </cell>
          <cell r="B245">
            <v>882308</v>
          </cell>
          <cell r="C245" t="str">
            <v>prevencion secundaria</v>
          </cell>
          <cell r="D245" t="str">
            <v>Imágenes</v>
          </cell>
          <cell r="E245">
            <v>89975</v>
          </cell>
          <cell r="F245"/>
          <cell r="G245">
            <v>920</v>
          </cell>
          <cell r="H245">
            <v>0.02</v>
          </cell>
          <cell r="I245">
            <v>0.02</v>
          </cell>
          <cell r="J245">
            <v>1</v>
          </cell>
          <cell r="K245">
            <v>18.400000000000002</v>
          </cell>
          <cell r="L245"/>
          <cell r="M245">
            <v>1655540.0000000002</v>
          </cell>
          <cell r="N245">
            <v>18.400000000000002</v>
          </cell>
          <cell r="O245">
            <v>1655540.0000000002</v>
          </cell>
          <cell r="P245"/>
          <cell r="U245"/>
        </row>
        <row r="246">
          <cell r="A246" t="str">
            <v xml:space="preserve">COSTO TOTAL PARACLINICOS </v>
          </cell>
          <cell r="B246"/>
          <cell r="C246"/>
          <cell r="D246"/>
          <cell r="E246"/>
          <cell r="F246"/>
          <cell r="G246"/>
          <cell r="H246"/>
          <cell r="I246"/>
          <cell r="J246"/>
          <cell r="K246">
            <v>8178.4081316553766</v>
          </cell>
          <cell r="L246"/>
          <cell r="M246">
            <v>411544521.65221369</v>
          </cell>
          <cell r="N246">
            <v>8178.4081316553766</v>
          </cell>
          <cell r="O246">
            <v>411544521.65221369</v>
          </cell>
        </row>
        <row r="247">
          <cell r="N247"/>
        </row>
        <row r="248">
          <cell r="N248"/>
        </row>
        <row r="249">
          <cell r="B249" t="str">
            <v>Bajo Riesgo</v>
          </cell>
          <cell r="C249"/>
          <cell r="D249"/>
          <cell r="E249" t="str">
            <v>Alto Riesgo</v>
          </cell>
          <cell r="F249"/>
          <cell r="G249"/>
          <cell r="H249"/>
          <cell r="L249"/>
          <cell r="M249"/>
          <cell r="N249"/>
          <cell r="O249"/>
        </row>
        <row r="250">
          <cell r="A250" t="str">
            <v>Total Lupus</v>
          </cell>
          <cell r="B250" t="str">
            <v>Consultas</v>
          </cell>
          <cell r="D250" t="str">
            <v>Ayudas Dx</v>
          </cell>
          <cell r="E250" t="str">
            <v>Consultas</v>
          </cell>
          <cell r="F250" t="str">
            <v>Ayudas Dx</v>
          </cell>
          <cell r="G250" t="str">
            <v>Bajo Riesgo</v>
          </cell>
          <cell r="H250"/>
          <cell r="I250" t="str">
            <v>Alto Riesgo</v>
          </cell>
          <cell r="J250" t="str">
            <v>Total generalaño</v>
          </cell>
          <cell r="L250"/>
          <cell r="M250"/>
          <cell r="N250"/>
          <cell r="O250"/>
        </row>
        <row r="251">
          <cell r="A251" t="str">
            <v>Linea de base</v>
          </cell>
          <cell r="B251"/>
          <cell r="C251"/>
          <cell r="D251"/>
          <cell r="E251">
            <v>782046855.72881567</v>
          </cell>
          <cell r="F251">
            <v>1520361732.0000002</v>
          </cell>
          <cell r="G251">
            <v>0</v>
          </cell>
          <cell r="H251"/>
          <cell r="I251">
            <v>2302408587.728816</v>
          </cell>
          <cell r="J251">
            <v>2302408587.728816</v>
          </cell>
          <cell r="L251"/>
          <cell r="M251"/>
          <cell r="N251"/>
          <cell r="O251"/>
        </row>
        <row r="252">
          <cell r="A252" t="str">
            <v>Complementarios</v>
          </cell>
          <cell r="B252"/>
          <cell r="C252"/>
          <cell r="D252"/>
          <cell r="E252">
            <v>98063764.536427572</v>
          </cell>
          <cell r="F252">
            <v>411544521.65221369</v>
          </cell>
          <cell r="G252">
            <v>0</v>
          </cell>
          <cell r="H252"/>
          <cell r="I252">
            <v>509608286.18864125</v>
          </cell>
          <cell r="J252">
            <v>509608286.18864125</v>
          </cell>
          <cell r="L252"/>
          <cell r="M252"/>
          <cell r="N252"/>
          <cell r="O252"/>
        </row>
        <row r="253">
          <cell r="B253">
            <v>0</v>
          </cell>
          <cell r="C253"/>
          <cell r="D253">
            <v>0</v>
          </cell>
          <cell r="E253">
            <v>1169627055.7579191</v>
          </cell>
          <cell r="F253">
            <v>1931906253.6522141</v>
          </cell>
          <cell r="G253">
            <v>0</v>
          </cell>
          <cell r="H253"/>
          <cell r="I253">
            <v>2812016873.9174571</v>
          </cell>
          <cell r="J253">
            <v>2812016873.9174571</v>
          </cell>
          <cell r="L253"/>
          <cell r="M253"/>
          <cell r="N253"/>
          <cell r="O253"/>
        </row>
        <row r="254">
          <cell r="L254"/>
          <cell r="M254"/>
          <cell r="N254"/>
          <cell r="O254"/>
        </row>
        <row r="256">
          <cell r="A256"/>
          <cell r="I256">
            <v>2591240629</v>
          </cell>
          <cell r="J256">
            <v>2757335145</v>
          </cell>
        </row>
        <row r="257">
          <cell r="A257"/>
          <cell r="I257">
            <v>166094516</v>
          </cell>
        </row>
      </sheetData>
      <sheetData sheetId="3">
        <row r="6">
          <cell r="A6" t="str">
            <v xml:space="preserve">Consulta de primera vez por especialista en reumatologia </v>
          </cell>
          <cell r="B6">
            <v>890288</v>
          </cell>
          <cell r="C6" t="str">
            <v>prevencion secundaria</v>
          </cell>
          <cell r="D6" t="str">
            <v>Reumatologo</v>
          </cell>
          <cell r="E6">
            <v>50000</v>
          </cell>
          <cell r="F6">
            <v>304</v>
          </cell>
          <cell r="G6">
            <v>4.0000000000000001E-3</v>
          </cell>
          <cell r="H6">
            <v>4.0000000000000001E-3</v>
          </cell>
          <cell r="I6">
            <v>1</v>
          </cell>
          <cell r="J6">
            <v>1.216</v>
          </cell>
          <cell r="K6">
            <v>30</v>
          </cell>
          <cell r="L6">
            <v>30400</v>
          </cell>
          <cell r="M6">
            <v>156</v>
          </cell>
          <cell r="N6">
            <v>4.0000000000000001E-3</v>
          </cell>
          <cell r="O6">
            <v>4.0000000000000001E-3</v>
          </cell>
          <cell r="P6">
            <v>1</v>
          </cell>
          <cell r="Q6">
            <v>0.624</v>
          </cell>
          <cell r="R6">
            <v>30</v>
          </cell>
          <cell r="S6">
            <v>15600</v>
          </cell>
          <cell r="T6" t="e">
            <v>#REF!</v>
          </cell>
          <cell r="U6" t="e">
            <v>#REF!</v>
          </cell>
          <cell r="V6" t="e">
            <v>#REF!</v>
          </cell>
          <cell r="W6" t="e">
            <v>#REF!</v>
          </cell>
        </row>
        <row r="7">
          <cell r="A7" t="str">
            <v xml:space="preserve">Consulta de primera vez por especialista en reumatologia pediatrica </v>
          </cell>
          <cell r="B7">
            <v>890289</v>
          </cell>
          <cell r="C7" t="str">
            <v>prevencion secundaria</v>
          </cell>
          <cell r="D7" t="str">
            <v>Reumatologo pediatra</v>
          </cell>
          <cell r="E7">
            <v>50000</v>
          </cell>
          <cell r="F7">
            <v>304</v>
          </cell>
          <cell r="G7">
            <v>0</v>
          </cell>
          <cell r="H7">
            <v>0</v>
          </cell>
          <cell r="I7"/>
          <cell r="J7">
            <v>0</v>
          </cell>
          <cell r="K7">
            <v>30</v>
          </cell>
          <cell r="L7">
            <v>0</v>
          </cell>
          <cell r="M7">
            <v>156</v>
          </cell>
          <cell r="N7">
            <v>0</v>
          </cell>
          <cell r="O7">
            <v>0</v>
          </cell>
          <cell r="P7"/>
          <cell r="Q7">
            <v>0</v>
          </cell>
          <cell r="R7">
            <v>30</v>
          </cell>
          <cell r="S7">
            <v>0</v>
          </cell>
          <cell r="T7" t="e">
            <v>#REF!</v>
          </cell>
          <cell r="U7" t="e">
            <v>#REF!</v>
          </cell>
          <cell r="V7" t="e">
            <v>#REF!</v>
          </cell>
          <cell r="W7" t="e">
            <v>#REF!</v>
          </cell>
        </row>
        <row r="8">
          <cell r="A8" t="str">
            <v xml:space="preserve">Consulta de primera vez por enfermeria </v>
          </cell>
          <cell r="B8">
            <v>890205</v>
          </cell>
          <cell r="C8" t="str">
            <v>prevencion secundaria</v>
          </cell>
          <cell r="D8" t="str">
            <v>Enfermera</v>
          </cell>
          <cell r="E8">
            <v>257925</v>
          </cell>
          <cell r="F8">
            <v>304</v>
          </cell>
          <cell r="G8">
            <v>0.3</v>
          </cell>
          <cell r="H8">
            <v>0.3</v>
          </cell>
          <cell r="I8">
            <v>1</v>
          </cell>
          <cell r="J8">
            <v>91.2</v>
          </cell>
          <cell r="K8">
            <v>20</v>
          </cell>
          <cell r="L8">
            <v>7840920</v>
          </cell>
          <cell r="M8">
            <v>156</v>
          </cell>
          <cell r="N8">
            <v>0.3</v>
          </cell>
          <cell r="O8">
            <v>0.3</v>
          </cell>
          <cell r="P8">
            <v>1</v>
          </cell>
          <cell r="Q8">
            <v>46.8</v>
          </cell>
          <cell r="R8">
            <v>20</v>
          </cell>
          <cell r="S8">
            <v>4023630</v>
          </cell>
          <cell r="T8"/>
          <cell r="U8"/>
          <cell r="V8"/>
          <cell r="W8"/>
        </row>
        <row r="9">
          <cell r="A9" t="str">
            <v>Consulta de primera vez por medicina general</v>
          </cell>
          <cell r="B9">
            <v>890201</v>
          </cell>
          <cell r="C9" t="str">
            <v>prevencion secundaria</v>
          </cell>
          <cell r="D9" t="str">
            <v xml:space="preserve">Medico General </v>
          </cell>
          <cell r="E9">
            <v>257925</v>
          </cell>
          <cell r="F9">
            <v>304</v>
          </cell>
          <cell r="G9">
            <v>4.0000000000000001E-3</v>
          </cell>
          <cell r="H9">
            <v>4.0000000000000001E-3</v>
          </cell>
          <cell r="I9">
            <v>1</v>
          </cell>
          <cell r="J9">
            <v>1.216</v>
          </cell>
          <cell r="K9">
            <v>20</v>
          </cell>
          <cell r="L9">
            <v>104545.60000000001</v>
          </cell>
          <cell r="M9">
            <v>156</v>
          </cell>
          <cell r="N9">
            <v>4.0000000000000001E-3</v>
          </cell>
          <cell r="O9">
            <v>4.0000000000000001E-3</v>
          </cell>
          <cell r="P9">
            <v>1</v>
          </cell>
          <cell r="Q9">
            <v>0.624</v>
          </cell>
          <cell r="R9">
            <v>20</v>
          </cell>
          <cell r="S9">
            <v>53648.4</v>
          </cell>
          <cell r="T9"/>
          <cell r="U9"/>
          <cell r="V9"/>
          <cell r="W9"/>
        </row>
        <row r="10">
          <cell r="A10" t="str">
            <v>Consulta de control o de seguimiento por medicina general</v>
          </cell>
          <cell r="B10">
            <v>890301</v>
          </cell>
          <cell r="C10" t="str">
            <v>prevencion secundaria</v>
          </cell>
          <cell r="D10" t="str">
            <v xml:space="preserve">Medico General </v>
          </cell>
          <cell r="E10">
            <v>257925</v>
          </cell>
          <cell r="F10">
            <v>304</v>
          </cell>
          <cell r="G10">
            <v>3</v>
          </cell>
          <cell r="H10">
            <v>1</v>
          </cell>
          <cell r="I10">
            <v>3</v>
          </cell>
          <cell r="J10">
            <v>912</v>
          </cell>
          <cell r="K10">
            <v>20</v>
          </cell>
          <cell r="L10">
            <v>78409200</v>
          </cell>
          <cell r="M10">
            <v>156</v>
          </cell>
          <cell r="N10">
            <v>3</v>
          </cell>
          <cell r="O10">
            <v>1</v>
          </cell>
          <cell r="P10">
            <v>3</v>
          </cell>
          <cell r="Q10">
            <v>468</v>
          </cell>
          <cell r="R10">
            <v>20</v>
          </cell>
          <cell r="S10">
            <v>40236300</v>
          </cell>
          <cell r="T10" t="e">
            <v>#REF!</v>
          </cell>
          <cell r="U10" t="e">
            <v>#REF!</v>
          </cell>
          <cell r="V10" t="e">
            <v>#REF!</v>
          </cell>
          <cell r="W10" t="e">
            <v>#REF!</v>
          </cell>
        </row>
        <row r="11">
          <cell r="A11" t="str">
            <v>Consulta de primera vez por nutricion y dietetica</v>
          </cell>
          <cell r="B11">
            <v>890206</v>
          </cell>
          <cell r="C11" t="str">
            <v>prevencion secundaria</v>
          </cell>
          <cell r="D11" t="str">
            <v>Nutricionista</v>
          </cell>
          <cell r="E11">
            <v>19351.810993759751</v>
          </cell>
          <cell r="F11">
            <v>304</v>
          </cell>
          <cell r="G11">
            <v>0.5</v>
          </cell>
          <cell r="H11">
            <v>0.5</v>
          </cell>
          <cell r="I11">
            <v>1</v>
          </cell>
          <cell r="J11">
            <v>152</v>
          </cell>
          <cell r="K11">
            <v>30</v>
          </cell>
          <cell r="L11">
            <v>1470737.6355257411</v>
          </cell>
          <cell r="M11">
            <v>156</v>
          </cell>
          <cell r="N11">
            <v>0.5</v>
          </cell>
          <cell r="O11">
            <v>0.5</v>
          </cell>
          <cell r="P11">
            <v>1</v>
          </cell>
          <cell r="Q11">
            <v>78</v>
          </cell>
          <cell r="R11">
            <v>30</v>
          </cell>
          <cell r="S11">
            <v>754720.62875663012</v>
          </cell>
          <cell r="T11"/>
          <cell r="U11"/>
          <cell r="V11"/>
          <cell r="W11"/>
        </row>
        <row r="12">
          <cell r="A12" t="str">
            <v>Consulta de control o de seguimiento por nutricion y dietetica</v>
          </cell>
          <cell r="B12">
            <v>890306</v>
          </cell>
          <cell r="C12" t="str">
            <v>prevencion secundaria</v>
          </cell>
          <cell r="D12" t="str">
            <v>Nutricionista</v>
          </cell>
          <cell r="E12">
            <v>19351.810993759751</v>
          </cell>
          <cell r="F12">
            <v>304</v>
          </cell>
          <cell r="G12">
            <v>0.5</v>
          </cell>
          <cell r="H12">
            <v>0.5</v>
          </cell>
          <cell r="I12">
            <v>1</v>
          </cell>
          <cell r="J12">
            <v>152</v>
          </cell>
          <cell r="K12">
            <v>30</v>
          </cell>
          <cell r="L12">
            <v>1470737.6355257411</v>
          </cell>
          <cell r="M12">
            <v>156</v>
          </cell>
          <cell r="N12">
            <v>0.5</v>
          </cell>
          <cell r="O12">
            <v>0.5</v>
          </cell>
          <cell r="P12">
            <v>1</v>
          </cell>
          <cell r="Q12">
            <v>78</v>
          </cell>
          <cell r="R12">
            <v>30</v>
          </cell>
          <cell r="S12">
            <v>754720.62875663012</v>
          </cell>
          <cell r="T12"/>
          <cell r="U12"/>
          <cell r="V12"/>
          <cell r="W12"/>
        </row>
        <row r="13">
          <cell r="A13" t="str">
            <v>Consulta integral de control o de seguimiento por equipo interdisciplinario medico general, qf,ps (EMA)</v>
          </cell>
          <cell r="B13">
            <v>890315</v>
          </cell>
          <cell r="C13" t="str">
            <v>prevencion secundaria</v>
          </cell>
          <cell r="D13" t="str">
            <v>Staff</v>
          </cell>
          <cell r="E13">
            <v>150000</v>
          </cell>
          <cell r="F13">
            <v>304</v>
          </cell>
          <cell r="G13">
            <v>0.05</v>
          </cell>
          <cell r="H13">
            <v>0.05</v>
          </cell>
          <cell r="I13">
            <v>1</v>
          </cell>
          <cell r="J13">
            <v>15.200000000000001</v>
          </cell>
          <cell r="K13">
            <v>40</v>
          </cell>
          <cell r="L13">
            <v>1520000</v>
          </cell>
          <cell r="M13">
            <v>156</v>
          </cell>
          <cell r="N13">
            <v>0.2</v>
          </cell>
          <cell r="O13">
            <v>0.2</v>
          </cell>
          <cell r="P13">
            <v>1</v>
          </cell>
          <cell r="Q13">
            <v>31.200000000000003</v>
          </cell>
          <cell r="R13">
            <v>40</v>
          </cell>
          <cell r="S13">
            <v>3120000</v>
          </cell>
          <cell r="T13" t="e">
            <v>#REF!</v>
          </cell>
          <cell r="U13" t="e">
            <v>#REF!</v>
          </cell>
          <cell r="V13" t="e">
            <v>#REF!</v>
          </cell>
          <cell r="W13" t="e">
            <v>#REF!</v>
          </cell>
        </row>
        <row r="14">
          <cell r="A14" t="str">
            <v>Consulta de control o de seguimiento por especialista en reumatologia</v>
          </cell>
          <cell r="B14">
            <v>890388</v>
          </cell>
          <cell r="C14" t="str">
            <v>prevencion secundaria</v>
          </cell>
          <cell r="D14" t="str">
            <v>Reumatologo</v>
          </cell>
          <cell r="E14">
            <v>50000</v>
          </cell>
          <cell r="F14">
            <v>304</v>
          </cell>
          <cell r="G14">
            <v>3</v>
          </cell>
          <cell r="H14">
            <v>1</v>
          </cell>
          <cell r="I14">
            <v>3</v>
          </cell>
          <cell r="J14">
            <v>912</v>
          </cell>
          <cell r="K14">
            <v>30</v>
          </cell>
          <cell r="L14">
            <v>22800000</v>
          </cell>
          <cell r="M14">
            <v>156</v>
          </cell>
          <cell r="N14">
            <v>3</v>
          </cell>
          <cell r="O14">
            <v>1</v>
          </cell>
          <cell r="P14">
            <v>3</v>
          </cell>
          <cell r="Q14">
            <v>468</v>
          </cell>
          <cell r="R14">
            <v>30</v>
          </cell>
          <cell r="S14">
            <v>11700000</v>
          </cell>
          <cell r="T14" t="e">
            <v>#REF!</v>
          </cell>
          <cell r="U14" t="e">
            <v>#REF!</v>
          </cell>
          <cell r="V14" t="e">
            <v>#REF!</v>
          </cell>
          <cell r="W14" t="e">
            <v>#REF!</v>
          </cell>
        </row>
        <row r="15">
          <cell r="A15" t="str">
            <v>Consulta de control o de seguimiento por especialista en reumatologia pediatrica</v>
          </cell>
          <cell r="B15">
            <v>890389</v>
          </cell>
          <cell r="C15" t="str">
            <v>prevencion secundaria</v>
          </cell>
          <cell r="D15" t="str">
            <v>Reumatologo pediatra</v>
          </cell>
          <cell r="E15">
            <v>50000</v>
          </cell>
          <cell r="F15">
            <v>304</v>
          </cell>
          <cell r="G15">
            <v>0.4</v>
          </cell>
          <cell r="H15">
            <v>0.1</v>
          </cell>
          <cell r="I15">
            <v>4</v>
          </cell>
          <cell r="J15">
            <v>121.60000000000001</v>
          </cell>
          <cell r="K15">
            <v>30</v>
          </cell>
          <cell r="L15">
            <v>3040000</v>
          </cell>
          <cell r="M15">
            <v>156</v>
          </cell>
          <cell r="N15">
            <v>0.2</v>
          </cell>
          <cell r="O15">
            <v>0.05</v>
          </cell>
          <cell r="P15">
            <v>4</v>
          </cell>
          <cell r="Q15">
            <v>31.200000000000003</v>
          </cell>
          <cell r="R15">
            <v>30</v>
          </cell>
          <cell r="S15">
            <v>780000.00000000012</v>
          </cell>
          <cell r="T15" t="e">
            <v>#REF!</v>
          </cell>
          <cell r="U15" t="e">
            <v>#REF!</v>
          </cell>
          <cell r="V15" t="e">
            <v>#REF!</v>
          </cell>
          <cell r="W15" t="e">
            <v>#REF!</v>
          </cell>
        </row>
        <row r="16">
          <cell r="A16" t="str">
            <v>Educacion individual en salud por quimico farmaceutico</v>
          </cell>
          <cell r="B16">
            <v>990211</v>
          </cell>
          <cell r="C16" t="str">
            <v>prevencion secundaria</v>
          </cell>
          <cell r="D16" t="str">
            <v>Quimico farmaceutico</v>
          </cell>
          <cell r="E16">
            <v>20357.84710131228</v>
          </cell>
          <cell r="F16">
            <v>304</v>
          </cell>
          <cell r="G16">
            <v>3</v>
          </cell>
          <cell r="H16">
            <v>1</v>
          </cell>
          <cell r="I16">
            <v>3</v>
          </cell>
          <cell r="J16">
            <v>912</v>
          </cell>
          <cell r="K16">
            <v>20</v>
          </cell>
          <cell r="L16">
            <v>6188785.5187989334</v>
          </cell>
          <cell r="M16">
            <v>156</v>
          </cell>
          <cell r="N16">
            <v>3</v>
          </cell>
          <cell r="O16">
            <v>1</v>
          </cell>
          <cell r="P16">
            <v>3</v>
          </cell>
          <cell r="Q16">
            <v>468</v>
          </cell>
          <cell r="R16">
            <v>20</v>
          </cell>
          <cell r="S16">
            <v>3175824.1478047152</v>
          </cell>
          <cell r="T16" t="e">
            <v>#REF!</v>
          </cell>
          <cell r="U16" t="e">
            <v>#REF!</v>
          </cell>
          <cell r="V16" t="e">
            <v>#REF!</v>
          </cell>
          <cell r="W16" t="e">
            <v>#REF!</v>
          </cell>
        </row>
        <row r="17">
          <cell r="A17" t="str">
            <v>Inyeccion  o infiltracion de sustancia terapeutica dentro de bursa sod (infiltraciones-artrocentesis)</v>
          </cell>
          <cell r="B17">
            <v>839600</v>
          </cell>
          <cell r="C17" t="str">
            <v>prevencion secundaria</v>
          </cell>
          <cell r="D17" t="str">
            <v>Procedimeintos menores</v>
          </cell>
          <cell r="E17">
            <v>685000</v>
          </cell>
          <cell r="F17">
            <v>304</v>
          </cell>
          <cell r="G17">
            <v>0.05</v>
          </cell>
          <cell r="H17">
            <v>0.05</v>
          </cell>
          <cell r="I17">
            <v>1</v>
          </cell>
          <cell r="J17">
            <v>15.200000000000001</v>
          </cell>
          <cell r="K17">
            <v>30</v>
          </cell>
          <cell r="L17">
            <v>5206000</v>
          </cell>
          <cell r="M17">
            <v>156</v>
          </cell>
          <cell r="N17">
            <v>0.1</v>
          </cell>
          <cell r="O17">
            <v>0.1</v>
          </cell>
          <cell r="P17">
            <v>1</v>
          </cell>
          <cell r="Q17">
            <v>15.600000000000001</v>
          </cell>
          <cell r="R17">
            <v>30</v>
          </cell>
          <cell r="S17">
            <v>5343000.0000000009</v>
          </cell>
          <cell r="T17" t="e">
            <v>#REF!</v>
          </cell>
          <cell r="U17" t="e">
            <v>#REF!</v>
          </cell>
          <cell r="V17" t="e">
            <v>#REF!</v>
          </cell>
          <cell r="W17" t="e">
            <v>#REF!</v>
          </cell>
        </row>
        <row r="18">
          <cell r="A18" t="str">
            <v>Inyeccion o infiltracion de esteroide sod (terapia de rescate)</v>
          </cell>
          <cell r="B18">
            <v>992300</v>
          </cell>
          <cell r="C18" t="str">
            <v>prevencion terciaria</v>
          </cell>
          <cell r="D18" t="str">
            <v>Procedimeintos menores</v>
          </cell>
          <cell r="E18">
            <v>918526</v>
          </cell>
          <cell r="F18">
            <v>304</v>
          </cell>
          <cell r="G18">
            <v>0.1</v>
          </cell>
          <cell r="H18">
            <v>0.1</v>
          </cell>
          <cell r="I18">
            <v>1</v>
          </cell>
          <cell r="J18">
            <v>30.400000000000002</v>
          </cell>
          <cell r="K18">
            <v>60</v>
          </cell>
          <cell r="L18">
            <v>27923190.400000002</v>
          </cell>
          <cell r="M18">
            <v>156</v>
          </cell>
          <cell r="N18">
            <v>0.1</v>
          </cell>
          <cell r="O18">
            <v>0.1</v>
          </cell>
          <cell r="P18">
            <v>1</v>
          </cell>
          <cell r="Q18">
            <v>15.600000000000001</v>
          </cell>
          <cell r="R18">
            <v>60</v>
          </cell>
          <cell r="S18">
            <v>14329005.600000001</v>
          </cell>
          <cell r="T18" t="e">
            <v>#REF!</v>
          </cell>
          <cell r="U18" t="e">
            <v>#REF!</v>
          </cell>
          <cell r="V18" t="e">
            <v>#REF!</v>
          </cell>
          <cell r="W18" t="e">
            <v>#REF!</v>
          </cell>
        </row>
        <row r="19">
          <cell r="A19" t="str">
            <v>Inyeccion o infusion de otra sustancia terapeutica o profilactica (aplicación de medicamentos)</v>
          </cell>
          <cell r="B19">
            <v>992990</v>
          </cell>
          <cell r="C19" t="str">
            <v>prevencion secundaria</v>
          </cell>
          <cell r="D19" t="str">
            <v>Procedimeintos menores</v>
          </cell>
          <cell r="E19">
            <v>110000</v>
          </cell>
          <cell r="F19">
            <v>304</v>
          </cell>
          <cell r="G19">
            <v>0.60000000000000009</v>
          </cell>
          <cell r="H19">
            <v>0.05</v>
          </cell>
          <cell r="I19">
            <v>12</v>
          </cell>
          <cell r="J19">
            <v>182.40000000000003</v>
          </cell>
          <cell r="K19">
            <v>120</v>
          </cell>
          <cell r="L19">
            <v>40128000.000000007</v>
          </cell>
          <cell r="M19">
            <v>156</v>
          </cell>
          <cell r="N19">
            <v>1.2000000000000002</v>
          </cell>
          <cell r="O19">
            <v>0.1</v>
          </cell>
          <cell r="P19">
            <v>12</v>
          </cell>
          <cell r="Q19">
            <v>187.20000000000002</v>
          </cell>
          <cell r="R19">
            <v>120</v>
          </cell>
          <cell r="S19">
            <v>41184000.000000007</v>
          </cell>
          <cell r="T19" t="e">
            <v>#REF!</v>
          </cell>
          <cell r="U19" t="e">
            <v>#REF!</v>
          </cell>
          <cell r="V19" t="e">
            <v>#REF!</v>
          </cell>
          <cell r="W19" t="e">
            <v>#REF!</v>
          </cell>
        </row>
        <row r="20">
          <cell r="A20" t="str">
            <v>Biopsia abierta de glandula salival menor (con conducto salival)</v>
          </cell>
          <cell r="B20">
            <v>261002</v>
          </cell>
          <cell r="C20" t="str">
            <v>prevencion secundaria</v>
          </cell>
          <cell r="D20" t="str">
            <v>Procedimientos</v>
          </cell>
          <cell r="E20">
            <v>211500</v>
          </cell>
          <cell r="F20">
            <v>304</v>
          </cell>
          <cell r="G20">
            <v>0.1</v>
          </cell>
          <cell r="H20">
            <v>0.1</v>
          </cell>
          <cell r="I20">
            <v>1</v>
          </cell>
          <cell r="J20">
            <v>30.400000000000002</v>
          </cell>
          <cell r="K20">
            <v>120</v>
          </cell>
          <cell r="L20">
            <v>12859200</v>
          </cell>
          <cell r="M20">
            <v>156</v>
          </cell>
          <cell r="N20">
            <v>0.1</v>
          </cell>
          <cell r="O20">
            <v>0.1</v>
          </cell>
          <cell r="P20">
            <v>1</v>
          </cell>
          <cell r="Q20">
            <v>15.600000000000001</v>
          </cell>
          <cell r="R20">
            <v>120</v>
          </cell>
          <cell r="S20">
            <v>6598800.0000000009</v>
          </cell>
          <cell r="T20" t="e">
            <v>#REF!</v>
          </cell>
          <cell r="U20" t="e">
            <v>#REF!</v>
          </cell>
          <cell r="V20" t="e">
            <v>#REF!</v>
          </cell>
          <cell r="W20" t="e">
            <v>#REF!</v>
          </cell>
        </row>
        <row r="21">
          <cell r="A21" t="str">
            <v>Participacion en junta medica o equipo interdisciplinario por medicina especializada y caso paciente</v>
          </cell>
          <cell r="B21">
            <v>890502</v>
          </cell>
          <cell r="C21" t="str">
            <v>prevencion secundaria</v>
          </cell>
          <cell r="D21" t="str">
            <v>Junta médica</v>
          </cell>
          <cell r="E21">
            <v>300000</v>
          </cell>
          <cell r="F21">
            <v>304</v>
          </cell>
          <cell r="G21">
            <v>0.02</v>
          </cell>
          <cell r="H21">
            <v>0.02</v>
          </cell>
          <cell r="I21">
            <v>1</v>
          </cell>
          <cell r="J21">
            <v>6.08</v>
          </cell>
          <cell r="K21">
            <v>20</v>
          </cell>
          <cell r="L21">
            <v>608000</v>
          </cell>
          <cell r="M21">
            <v>156</v>
          </cell>
          <cell r="N21">
            <v>0.15</v>
          </cell>
          <cell r="O21">
            <v>0.15</v>
          </cell>
          <cell r="P21">
            <v>1</v>
          </cell>
          <cell r="Q21">
            <v>23.4</v>
          </cell>
          <cell r="R21">
            <v>20</v>
          </cell>
          <cell r="S21">
            <v>2340000</v>
          </cell>
          <cell r="T21" t="e">
            <v>#REF!</v>
          </cell>
          <cell r="U21" t="e">
            <v>#REF!</v>
          </cell>
          <cell r="V21" t="e">
            <v>#REF!</v>
          </cell>
          <cell r="W21" t="e">
            <v>#REF!</v>
          </cell>
        </row>
        <row r="22">
          <cell r="A22" t="str">
            <v>Consulta de primera vez por especialista en oftalmologia</v>
          </cell>
          <cell r="B22">
            <v>890276</v>
          </cell>
          <cell r="C22" t="str">
            <v>prevencion secundaria</v>
          </cell>
          <cell r="D22" t="str">
            <v>Oftalmologo</v>
          </cell>
          <cell r="E22">
            <v>205062.53101770161</v>
          </cell>
          <cell r="F22">
            <v>304</v>
          </cell>
          <cell r="G22">
            <v>0</v>
          </cell>
          <cell r="H22">
            <v>4.0000000000000001E-3</v>
          </cell>
          <cell r="I22">
            <v>0</v>
          </cell>
          <cell r="J22">
            <v>0</v>
          </cell>
          <cell r="K22">
            <v>60</v>
          </cell>
          <cell r="L22">
            <v>0</v>
          </cell>
          <cell r="M22">
            <v>156</v>
          </cell>
          <cell r="N22">
            <v>0</v>
          </cell>
          <cell r="O22">
            <v>4.0000000000000001E-3</v>
          </cell>
          <cell r="P22">
            <v>0</v>
          </cell>
          <cell r="Q22">
            <v>0</v>
          </cell>
          <cell r="R22">
            <v>60</v>
          </cell>
          <cell r="S22">
            <v>0</v>
          </cell>
          <cell r="T22" t="e">
            <v>#REF!</v>
          </cell>
          <cell r="U22" t="e">
            <v>#REF!</v>
          </cell>
          <cell r="V22" t="e">
            <v>#REF!</v>
          </cell>
          <cell r="W22" t="e">
            <v>#REF!</v>
          </cell>
        </row>
        <row r="23">
          <cell r="A23" t="str">
            <v>Consulta de control o de seguimiento por especialista en oftalmologia</v>
          </cell>
          <cell r="B23">
            <v>890376</v>
          </cell>
          <cell r="C23" t="str">
            <v>prevencion secundaria</v>
          </cell>
          <cell r="D23" t="str">
            <v>Oftalmologo</v>
          </cell>
          <cell r="E23">
            <v>205062.53101770161</v>
          </cell>
          <cell r="F23">
            <v>304</v>
          </cell>
          <cell r="G23">
            <v>0</v>
          </cell>
          <cell r="H23">
            <v>0.6</v>
          </cell>
          <cell r="I23">
            <v>0</v>
          </cell>
          <cell r="J23">
            <v>0</v>
          </cell>
          <cell r="K23">
            <v>30</v>
          </cell>
          <cell r="L23">
            <v>0</v>
          </cell>
          <cell r="M23">
            <v>156</v>
          </cell>
          <cell r="N23">
            <v>0</v>
          </cell>
          <cell r="O23">
            <v>1</v>
          </cell>
          <cell r="P23">
            <v>0</v>
          </cell>
          <cell r="Q23">
            <v>0</v>
          </cell>
          <cell r="R23">
            <v>30</v>
          </cell>
          <cell r="S23">
            <v>0</v>
          </cell>
          <cell r="T23">
            <v>154</v>
          </cell>
          <cell r="U23">
            <v>0</v>
          </cell>
          <cell r="V23">
            <v>12.833333333333334</v>
          </cell>
          <cell r="W23">
            <v>0</v>
          </cell>
        </row>
        <row r="24">
          <cell r="A24" t="str">
            <v>Consulta de primera vez por especialista en dermatologia</v>
          </cell>
          <cell r="B24">
            <v>890242</v>
          </cell>
          <cell r="C24" t="str">
            <v>prevencion secundaria</v>
          </cell>
          <cell r="D24" t="str">
            <v>Dermatologo</v>
          </cell>
          <cell r="E24">
            <v>120000</v>
          </cell>
          <cell r="F24">
            <v>304</v>
          </cell>
          <cell r="G24">
            <v>4.0000000000000001E-3</v>
          </cell>
          <cell r="H24">
            <v>4.0000000000000001E-3</v>
          </cell>
          <cell r="I24">
            <v>1</v>
          </cell>
          <cell r="J24">
            <v>1.216</v>
          </cell>
          <cell r="K24">
            <v>30</v>
          </cell>
          <cell r="L24">
            <v>72960</v>
          </cell>
          <cell r="M24">
            <v>156</v>
          </cell>
          <cell r="N24">
            <v>4.0000000000000001E-3</v>
          </cell>
          <cell r="O24">
            <v>4.0000000000000001E-3</v>
          </cell>
          <cell r="P24">
            <v>1</v>
          </cell>
          <cell r="Q24">
            <v>0.624</v>
          </cell>
          <cell r="R24">
            <v>30</v>
          </cell>
          <cell r="S24">
            <v>37440</v>
          </cell>
          <cell r="T24"/>
          <cell r="U24"/>
          <cell r="V24"/>
          <cell r="W24"/>
        </row>
        <row r="25">
          <cell r="A25" t="str">
            <v>Consulta de control o de seguimiento por especialista en dermatologia</v>
          </cell>
          <cell r="B25">
            <v>890342</v>
          </cell>
          <cell r="C25" t="str">
            <v>prevencion secundaria</v>
          </cell>
          <cell r="D25" t="str">
            <v>Dermatologo</v>
          </cell>
          <cell r="E25">
            <v>120000</v>
          </cell>
          <cell r="F25">
            <v>304</v>
          </cell>
          <cell r="G25">
            <v>0.05</v>
          </cell>
          <cell r="H25">
            <v>0.05</v>
          </cell>
          <cell r="I25">
            <v>1</v>
          </cell>
          <cell r="J25">
            <v>15.200000000000001</v>
          </cell>
          <cell r="K25">
            <v>30</v>
          </cell>
          <cell r="L25">
            <v>912000.00000000012</v>
          </cell>
          <cell r="M25">
            <v>156</v>
          </cell>
          <cell r="N25">
            <v>0.1</v>
          </cell>
          <cell r="O25">
            <v>0.1</v>
          </cell>
          <cell r="P25">
            <v>1</v>
          </cell>
          <cell r="Q25">
            <v>15.600000000000001</v>
          </cell>
          <cell r="R25">
            <v>30</v>
          </cell>
          <cell r="S25">
            <v>936000.00000000012</v>
          </cell>
          <cell r="T25">
            <v>151</v>
          </cell>
          <cell r="U25">
            <v>0</v>
          </cell>
          <cell r="V25">
            <v>12.583333333333334</v>
          </cell>
          <cell r="W25">
            <v>0</v>
          </cell>
        </row>
        <row r="26">
          <cell r="A26" t="str">
            <v>Consulta de primera vez por especialista en ortopedia y traumatologia</v>
          </cell>
          <cell r="B26">
            <v>890280</v>
          </cell>
          <cell r="C26" t="str">
            <v>prevencion secundaria</v>
          </cell>
          <cell r="D26" t="str">
            <v>Ortopedista</v>
          </cell>
          <cell r="E26">
            <v>104493.91928569542</v>
          </cell>
          <cell r="F26">
            <v>304</v>
          </cell>
          <cell r="G26">
            <v>0.01</v>
          </cell>
          <cell r="H26">
            <v>0.01</v>
          </cell>
          <cell r="I26">
            <v>1</v>
          </cell>
          <cell r="J26">
            <v>3.04</v>
          </cell>
          <cell r="K26">
            <v>30</v>
          </cell>
          <cell r="L26">
            <v>158830.75731425703</v>
          </cell>
          <cell r="M26">
            <v>156</v>
          </cell>
          <cell r="N26">
            <v>0.03</v>
          </cell>
          <cell r="O26">
            <v>0.03</v>
          </cell>
          <cell r="P26">
            <v>1</v>
          </cell>
          <cell r="Q26">
            <v>4.68</v>
          </cell>
          <cell r="R26">
            <v>30</v>
          </cell>
          <cell r="S26">
            <v>244515.77112852727</v>
          </cell>
          <cell r="T26"/>
          <cell r="U26"/>
          <cell r="V26"/>
          <cell r="W26"/>
        </row>
        <row r="27">
          <cell r="A27" t="str">
            <v>Consulta de control o de seguimiento por especialista en ortopedia y traumatologia</v>
          </cell>
          <cell r="B27">
            <v>890380</v>
          </cell>
          <cell r="C27" t="str">
            <v>prevencion secundaria</v>
          </cell>
          <cell r="D27" t="str">
            <v>Ortopedista</v>
          </cell>
          <cell r="E27">
            <v>104493.91928569542</v>
          </cell>
          <cell r="F27">
            <v>304</v>
          </cell>
          <cell r="G27">
            <v>0.1</v>
          </cell>
          <cell r="H27">
            <v>0.2</v>
          </cell>
          <cell r="I27">
            <v>0.5</v>
          </cell>
          <cell r="J27">
            <v>30.400000000000002</v>
          </cell>
          <cell r="K27">
            <v>30</v>
          </cell>
          <cell r="L27">
            <v>1588307.5731425704</v>
          </cell>
          <cell r="M27">
            <v>156</v>
          </cell>
          <cell r="N27">
            <v>0.1</v>
          </cell>
          <cell r="O27">
            <v>0.2</v>
          </cell>
          <cell r="P27">
            <v>0.5</v>
          </cell>
          <cell r="Q27">
            <v>15.600000000000001</v>
          </cell>
          <cell r="R27">
            <v>30</v>
          </cell>
          <cell r="S27">
            <v>815052.57042842428</v>
          </cell>
          <cell r="T27" t="e">
            <v>#REF!</v>
          </cell>
          <cell r="U27" t="e">
            <v>#REF!</v>
          </cell>
          <cell r="V27" t="e">
            <v>#REF!</v>
          </cell>
          <cell r="W27" t="e">
            <v>#REF!</v>
          </cell>
        </row>
        <row r="28">
          <cell r="A28" t="str">
            <v>Consulta de primera vez por especialista en medicina fisica y rehabilitacion</v>
          </cell>
          <cell r="B28">
            <v>890264</v>
          </cell>
          <cell r="C28" t="str">
            <v>prevencion secundaria</v>
          </cell>
          <cell r="D28" t="str">
            <v>Medico Fisiatra</v>
          </cell>
          <cell r="E28">
            <v>78314.42955200687</v>
          </cell>
          <cell r="F28">
            <v>304</v>
          </cell>
          <cell r="G28">
            <v>0.01</v>
          </cell>
          <cell r="H28">
            <v>0.01</v>
          </cell>
          <cell r="I28">
            <v>1</v>
          </cell>
          <cell r="J28">
            <v>3.04</v>
          </cell>
          <cell r="K28">
            <v>40</v>
          </cell>
          <cell r="L28">
            <v>158717.24389206726</v>
          </cell>
          <cell r="M28">
            <v>156</v>
          </cell>
          <cell r="N28">
            <v>0.03</v>
          </cell>
          <cell r="O28">
            <v>0.03</v>
          </cell>
          <cell r="P28">
            <v>1</v>
          </cell>
          <cell r="Q28">
            <v>4.68</v>
          </cell>
          <cell r="R28">
            <v>40</v>
          </cell>
          <cell r="S28">
            <v>244341.02020226142</v>
          </cell>
          <cell r="T28"/>
          <cell r="U28"/>
          <cell r="V28"/>
          <cell r="W28"/>
        </row>
        <row r="29">
          <cell r="A29" t="str">
            <v>Consulta de control o de seguimiento por especialista en medicina fisica y rehabilitacion</v>
          </cell>
          <cell r="B29">
            <v>890364</v>
          </cell>
          <cell r="C29" t="str">
            <v>prevencion secundaria</v>
          </cell>
          <cell r="D29" t="str">
            <v>Medico Fisiatra</v>
          </cell>
          <cell r="E29">
            <v>78314.42955200687</v>
          </cell>
          <cell r="F29">
            <v>304</v>
          </cell>
          <cell r="G29">
            <v>0.15</v>
          </cell>
          <cell r="H29">
            <v>0.3</v>
          </cell>
          <cell r="I29">
            <v>0.5</v>
          </cell>
          <cell r="J29">
            <v>45.6</v>
          </cell>
          <cell r="K29">
            <v>30</v>
          </cell>
          <cell r="L29">
            <v>1785568.9937857566</v>
          </cell>
          <cell r="M29">
            <v>156</v>
          </cell>
          <cell r="N29">
            <v>0.1</v>
          </cell>
          <cell r="O29">
            <v>0.2</v>
          </cell>
          <cell r="P29">
            <v>0.5</v>
          </cell>
          <cell r="Q29">
            <v>15.600000000000001</v>
          </cell>
          <cell r="R29">
            <v>30</v>
          </cell>
          <cell r="S29">
            <v>610852.55050565361</v>
          </cell>
          <cell r="T29" t="e">
            <v>#REF!</v>
          </cell>
          <cell r="U29" t="e">
            <v>#REF!</v>
          </cell>
          <cell r="V29" t="e">
            <v>#REF!</v>
          </cell>
          <cell r="W29" t="e">
            <v>#REF!</v>
          </cell>
        </row>
        <row r="30">
          <cell r="A30" t="str">
            <v>Terapia fisica integral</v>
          </cell>
          <cell r="B30">
            <v>931001</v>
          </cell>
          <cell r="C30" t="str">
            <v>prevencion secundaria y terciaria</v>
          </cell>
          <cell r="D30" t="str">
            <v>Terapeuta</v>
          </cell>
          <cell r="E30">
            <v>15998.625499747881</v>
          </cell>
          <cell r="F30">
            <v>304</v>
          </cell>
          <cell r="G30">
            <v>4.8000000000000007</v>
          </cell>
          <cell r="H30">
            <v>0.4</v>
          </cell>
          <cell r="I30">
            <v>12</v>
          </cell>
          <cell r="J30">
            <v>1459.2000000000003</v>
          </cell>
          <cell r="K30">
            <v>20</v>
          </cell>
          <cell r="L30">
            <v>7781731.4430773705</v>
          </cell>
          <cell r="M30">
            <v>156</v>
          </cell>
          <cell r="N30">
            <v>4.8000000000000007</v>
          </cell>
          <cell r="O30">
            <v>0.4</v>
          </cell>
          <cell r="P30">
            <v>12</v>
          </cell>
          <cell r="Q30">
            <v>748.80000000000007</v>
          </cell>
          <cell r="R30">
            <v>20</v>
          </cell>
          <cell r="S30">
            <v>3993256.9247370716</v>
          </cell>
          <cell r="T30"/>
          <cell r="U30"/>
          <cell r="V30"/>
          <cell r="W30"/>
        </row>
        <row r="31">
          <cell r="A31" t="str">
            <v>Terapia ocupacional integral</v>
          </cell>
          <cell r="B31">
            <v>938303</v>
          </cell>
          <cell r="C31" t="str">
            <v>prevencion terciaria</v>
          </cell>
          <cell r="D31" t="str">
            <v>Terapeuta</v>
          </cell>
          <cell r="E31">
            <v>15998.625499747881</v>
          </cell>
          <cell r="F31">
            <v>304</v>
          </cell>
          <cell r="G31">
            <v>1.7999999999999998</v>
          </cell>
          <cell r="H31">
            <v>0.3</v>
          </cell>
          <cell r="I31">
            <v>6</v>
          </cell>
          <cell r="J31">
            <v>547.19999999999993</v>
          </cell>
          <cell r="K31">
            <v>20</v>
          </cell>
          <cell r="L31">
            <v>2918149.291154013</v>
          </cell>
          <cell r="M31">
            <v>156</v>
          </cell>
          <cell r="N31">
            <v>1.7999999999999998</v>
          </cell>
          <cell r="O31">
            <v>0.3</v>
          </cell>
          <cell r="P31">
            <v>6</v>
          </cell>
          <cell r="Q31">
            <v>280.79999999999995</v>
          </cell>
          <cell r="R31">
            <v>20</v>
          </cell>
          <cell r="S31">
            <v>1497471.3467764012</v>
          </cell>
          <cell r="T31"/>
          <cell r="U31"/>
          <cell r="V31"/>
          <cell r="W31"/>
        </row>
        <row r="32">
          <cell r="A32" t="str">
            <v>Consulta de control o de seguimiento por especialista en medicina interna</v>
          </cell>
          <cell r="B32">
            <v>890266</v>
          </cell>
          <cell r="C32" t="str">
            <v>prevencion secundaria</v>
          </cell>
          <cell r="D32" t="str">
            <v>Internista</v>
          </cell>
          <cell r="E32">
            <v>81079.626334876535</v>
          </cell>
          <cell r="F32">
            <v>304</v>
          </cell>
          <cell r="G32">
            <v>0.05</v>
          </cell>
          <cell r="H32">
            <v>0.05</v>
          </cell>
          <cell r="I32">
            <v>1</v>
          </cell>
          <cell r="J32">
            <v>15.200000000000001</v>
          </cell>
          <cell r="K32">
            <v>30</v>
          </cell>
          <cell r="L32">
            <v>616205.16014506167</v>
          </cell>
          <cell r="M32">
            <v>156</v>
          </cell>
          <cell r="N32">
            <v>0.15</v>
          </cell>
          <cell r="O32">
            <v>0.15</v>
          </cell>
          <cell r="P32">
            <v>1</v>
          </cell>
          <cell r="Q32">
            <v>23.4</v>
          </cell>
          <cell r="R32">
            <v>30</v>
          </cell>
          <cell r="S32">
            <v>948631.62811805541</v>
          </cell>
          <cell r="T32"/>
          <cell r="U32"/>
          <cell r="V32"/>
          <cell r="W32"/>
        </row>
        <row r="33">
          <cell r="A33" t="str">
            <v>Consulta de control o de seguimiento por especialista en medicina interna</v>
          </cell>
          <cell r="B33">
            <v>890366</v>
          </cell>
          <cell r="C33" t="str">
            <v>prevencion secundaria</v>
          </cell>
          <cell r="D33" t="str">
            <v>Internista</v>
          </cell>
          <cell r="E33">
            <v>81079.626334876535</v>
          </cell>
          <cell r="F33">
            <v>304</v>
          </cell>
          <cell r="G33">
            <v>0.2</v>
          </cell>
          <cell r="H33">
            <v>0.2</v>
          </cell>
          <cell r="I33">
            <v>1</v>
          </cell>
          <cell r="J33">
            <v>60.800000000000004</v>
          </cell>
          <cell r="K33">
            <v>30</v>
          </cell>
          <cell r="L33">
            <v>2464820.6405802467</v>
          </cell>
          <cell r="M33">
            <v>156</v>
          </cell>
          <cell r="N33">
            <v>0.2</v>
          </cell>
          <cell r="O33">
            <v>0.2</v>
          </cell>
          <cell r="P33">
            <v>1</v>
          </cell>
          <cell r="Q33">
            <v>31.200000000000003</v>
          </cell>
          <cell r="R33">
            <v>30</v>
          </cell>
          <cell r="S33">
            <v>1264842.170824074</v>
          </cell>
          <cell r="T33" t="e">
            <v>#REF!</v>
          </cell>
          <cell r="U33" t="e">
            <v>#REF!</v>
          </cell>
          <cell r="V33" t="e">
            <v>#REF!</v>
          </cell>
          <cell r="W33" t="e">
            <v>#REF!</v>
          </cell>
        </row>
        <row r="34">
          <cell r="A34" t="str">
            <v>COSTO TOTAL CONSULTAS</v>
          </cell>
          <cell r="B34"/>
          <cell r="C34"/>
          <cell r="D34"/>
          <cell r="E34"/>
          <cell r="F34"/>
          <cell r="G34">
            <v>0</v>
          </cell>
          <cell r="H34"/>
          <cell r="I34"/>
          <cell r="J34"/>
          <cell r="K34"/>
          <cell r="L34">
            <v>228057007.8929418</v>
          </cell>
          <cell r="M34"/>
          <cell r="N34">
            <v>0</v>
          </cell>
          <cell r="O34"/>
          <cell r="P34"/>
          <cell r="Q34"/>
          <cell r="R34"/>
          <cell r="S34">
            <v>145001653.38803846</v>
          </cell>
          <cell r="T34">
            <v>490</v>
          </cell>
          <cell r="U34">
            <v>490</v>
          </cell>
          <cell r="V34">
            <v>490</v>
          </cell>
          <cell r="W34">
            <v>490</v>
          </cell>
        </row>
        <row r="35">
          <cell r="A35" t="str">
            <v>Radiografia de torax (p.a. O a.p. Y lateral, decubito lateral, oblicuas o lateral)</v>
          </cell>
          <cell r="B35">
            <v>871121</v>
          </cell>
          <cell r="C35" t="str">
            <v>prevencion secundaria</v>
          </cell>
          <cell r="D35" t="str">
            <v>Imágenes</v>
          </cell>
          <cell r="E35">
            <v>19675</v>
          </cell>
          <cell r="F35">
            <v>304</v>
          </cell>
          <cell r="G35">
            <v>0.05</v>
          </cell>
          <cell r="H35">
            <v>0.1</v>
          </cell>
          <cell r="I35">
            <v>0.5</v>
          </cell>
          <cell r="J35">
            <v>15.200000000000001</v>
          </cell>
          <cell r="K35"/>
          <cell r="L35">
            <v>299060</v>
          </cell>
          <cell r="M35">
            <v>156</v>
          </cell>
          <cell r="N35">
            <v>7.4999999999999997E-2</v>
          </cell>
          <cell r="O35">
            <v>0.15</v>
          </cell>
          <cell r="P35">
            <v>0.5</v>
          </cell>
          <cell r="Q35">
            <v>11.7</v>
          </cell>
          <cell r="R35"/>
          <cell r="S35">
            <v>230197.5</v>
          </cell>
          <cell r="T35" t="e">
            <v>#REF!</v>
          </cell>
          <cell r="U35" t="e">
            <v>#REF!</v>
          </cell>
          <cell r="V35" t="e">
            <v>#REF!</v>
          </cell>
          <cell r="W35" t="e">
            <v>#REF!</v>
          </cell>
        </row>
        <row r="36">
          <cell r="A36" t="str">
            <v>RADIOGRAFIA DE MANO</v>
          </cell>
          <cell r="B36">
            <v>873210</v>
          </cell>
          <cell r="C36" t="str">
            <v>prevencion secundaria</v>
          </cell>
          <cell r="D36" t="str">
            <v>Imágenes</v>
          </cell>
          <cell r="E36">
            <v>14030</v>
          </cell>
          <cell r="F36">
            <v>304</v>
          </cell>
          <cell r="G36">
            <v>0.02</v>
          </cell>
          <cell r="H36">
            <v>0.02</v>
          </cell>
          <cell r="I36">
            <v>1</v>
          </cell>
          <cell r="J36">
            <v>6.08</v>
          </cell>
          <cell r="K36"/>
          <cell r="L36">
            <v>85302.399999999994</v>
          </cell>
          <cell r="M36">
            <v>156</v>
          </cell>
          <cell r="N36">
            <v>0.05</v>
          </cell>
          <cell r="O36">
            <v>0.05</v>
          </cell>
          <cell r="P36">
            <v>1</v>
          </cell>
          <cell r="Q36">
            <v>7.8000000000000007</v>
          </cell>
          <cell r="R36"/>
          <cell r="S36">
            <v>109434.00000000001</v>
          </cell>
          <cell r="T36"/>
          <cell r="U36"/>
          <cell r="V36"/>
          <cell r="W36"/>
        </row>
        <row r="37">
          <cell r="A37" t="str">
            <v>Beta 2 glicoproteina i ig g semiautomatizado o automatizado</v>
          </cell>
          <cell r="B37">
            <v>906481</v>
          </cell>
          <cell r="C37" t="str">
            <v>prevencion secundaria</v>
          </cell>
          <cell r="D37" t="str">
            <v>Laboratorios</v>
          </cell>
          <cell r="E37">
            <v>38222</v>
          </cell>
          <cell r="F37">
            <v>304</v>
          </cell>
          <cell r="G37">
            <v>0.02</v>
          </cell>
          <cell r="H37">
            <v>0.02</v>
          </cell>
          <cell r="I37">
            <v>1</v>
          </cell>
          <cell r="J37">
            <v>6.08</v>
          </cell>
          <cell r="K37"/>
          <cell r="L37">
            <v>232389.76000000001</v>
          </cell>
          <cell r="M37">
            <v>156</v>
          </cell>
          <cell r="N37">
            <v>0.05</v>
          </cell>
          <cell r="O37">
            <v>0.05</v>
          </cell>
          <cell r="P37">
            <v>1</v>
          </cell>
          <cell r="Q37">
            <v>7.8000000000000007</v>
          </cell>
          <cell r="R37"/>
          <cell r="S37">
            <v>298131.60000000003</v>
          </cell>
          <cell r="T37" t="e">
            <v>#REF!</v>
          </cell>
          <cell r="U37" t="e">
            <v>#REF!</v>
          </cell>
          <cell r="V37" t="e">
            <v>#REF!</v>
          </cell>
          <cell r="W37" t="e">
            <v>#REF!</v>
          </cell>
        </row>
        <row r="38">
          <cell r="A38" t="str">
            <v>Beta 2 glicoproteina i ig m semiautomatizado o automatizado</v>
          </cell>
          <cell r="B38">
            <v>906482</v>
          </cell>
          <cell r="C38" t="str">
            <v>prevencion secundaria</v>
          </cell>
          <cell r="D38" t="str">
            <v>Laboratorios</v>
          </cell>
          <cell r="E38">
            <v>38222</v>
          </cell>
          <cell r="F38">
            <v>304</v>
          </cell>
          <cell r="G38">
            <v>0.02</v>
          </cell>
          <cell r="H38">
            <v>0.02</v>
          </cell>
          <cell r="I38">
            <v>1</v>
          </cell>
          <cell r="J38">
            <v>6.08</v>
          </cell>
          <cell r="K38"/>
          <cell r="L38">
            <v>232389.76000000001</v>
          </cell>
          <cell r="M38">
            <v>156</v>
          </cell>
          <cell r="N38">
            <v>0.05</v>
          </cell>
          <cell r="O38">
            <v>0.05</v>
          </cell>
          <cell r="P38">
            <v>1</v>
          </cell>
          <cell r="Q38">
            <v>7.8000000000000007</v>
          </cell>
          <cell r="R38"/>
          <cell r="S38">
            <v>298131.60000000003</v>
          </cell>
          <cell r="T38" t="e">
            <v>#REF!</v>
          </cell>
          <cell r="U38" t="e">
            <v>#REF!</v>
          </cell>
          <cell r="V38" t="e">
            <v>#REF!</v>
          </cell>
          <cell r="W38" t="e">
            <v>#REF!</v>
          </cell>
        </row>
        <row r="39">
          <cell r="A39" t="str">
            <v>Cardiolipina anticuerpos ig g semiautomatizado o automatizado</v>
          </cell>
          <cell r="B39">
            <v>906408</v>
          </cell>
          <cell r="C39" t="str">
            <v>prevencion secundaria</v>
          </cell>
          <cell r="D39" t="str">
            <v>Laboratorios</v>
          </cell>
          <cell r="E39">
            <v>15462</v>
          </cell>
          <cell r="F39">
            <v>304</v>
          </cell>
          <cell r="G39">
            <v>0.02</v>
          </cell>
          <cell r="H39">
            <v>0.02</v>
          </cell>
          <cell r="I39">
            <v>1</v>
          </cell>
          <cell r="J39">
            <v>6.08</v>
          </cell>
          <cell r="K39"/>
          <cell r="L39">
            <v>94008.960000000006</v>
          </cell>
          <cell r="M39">
            <v>156</v>
          </cell>
          <cell r="N39">
            <v>0.05</v>
          </cell>
          <cell r="O39">
            <v>0.05</v>
          </cell>
          <cell r="P39">
            <v>1</v>
          </cell>
          <cell r="Q39">
            <v>7.8000000000000007</v>
          </cell>
          <cell r="R39"/>
          <cell r="S39">
            <v>120603.6</v>
          </cell>
          <cell r="T39" t="e">
            <v>#REF!</v>
          </cell>
          <cell r="U39" t="e">
            <v>#REF!</v>
          </cell>
          <cell r="V39" t="e">
            <v>#REF!</v>
          </cell>
          <cell r="W39" t="e">
            <v>#REF!</v>
          </cell>
        </row>
        <row r="40">
          <cell r="A40" t="str">
            <v>Cardiolipina anticuerpos ig m semiautomatizado o automatizado</v>
          </cell>
          <cell r="B40">
            <v>906409</v>
          </cell>
          <cell r="C40" t="str">
            <v>prevencion secundaria</v>
          </cell>
          <cell r="D40" t="str">
            <v>Laboratorios</v>
          </cell>
          <cell r="E40">
            <v>15491</v>
          </cell>
          <cell r="F40">
            <v>304</v>
          </cell>
          <cell r="G40">
            <v>0.02</v>
          </cell>
          <cell r="H40">
            <v>0.02</v>
          </cell>
          <cell r="I40">
            <v>1</v>
          </cell>
          <cell r="J40">
            <v>6.08</v>
          </cell>
          <cell r="K40"/>
          <cell r="L40">
            <v>94185.279999999999</v>
          </cell>
          <cell r="M40">
            <v>156</v>
          </cell>
          <cell r="N40">
            <v>0.05</v>
          </cell>
          <cell r="O40">
            <v>0.05</v>
          </cell>
          <cell r="P40">
            <v>1</v>
          </cell>
          <cell r="Q40">
            <v>7.8000000000000007</v>
          </cell>
          <cell r="R40"/>
          <cell r="S40">
            <v>120829.80000000002</v>
          </cell>
          <cell r="T40" t="e">
            <v>#REF!</v>
          </cell>
          <cell r="U40" t="e">
            <v>#REF!</v>
          </cell>
          <cell r="V40" t="e">
            <v>#REF!</v>
          </cell>
          <cell r="W40" t="e">
            <v>#REF!</v>
          </cell>
        </row>
        <row r="41">
          <cell r="A41" t="str">
            <v>Prueba confirmatoria tiempo veneno de vibora de russell</v>
          </cell>
          <cell r="B41">
            <v>902005</v>
          </cell>
          <cell r="C41" t="str">
            <v>prevencion secundaria</v>
          </cell>
          <cell r="D41" t="str">
            <v>Laboratorios</v>
          </cell>
          <cell r="E41">
            <v>31790</v>
          </cell>
          <cell r="F41">
            <v>304</v>
          </cell>
          <cell r="G41">
            <v>0.01</v>
          </cell>
          <cell r="H41">
            <v>0.01</v>
          </cell>
          <cell r="I41">
            <v>1</v>
          </cell>
          <cell r="J41">
            <v>3.04</v>
          </cell>
          <cell r="K41"/>
          <cell r="L41">
            <v>96641.600000000006</v>
          </cell>
          <cell r="M41">
            <v>156</v>
          </cell>
          <cell r="N41">
            <v>0.02</v>
          </cell>
          <cell r="O41">
            <v>0.02</v>
          </cell>
          <cell r="P41">
            <v>1</v>
          </cell>
          <cell r="Q41">
            <v>3.12</v>
          </cell>
          <cell r="R41"/>
          <cell r="S41">
            <v>99184.8</v>
          </cell>
          <cell r="T41" t="e">
            <v>#REF!</v>
          </cell>
          <cell r="U41" t="e">
            <v>#REF!</v>
          </cell>
          <cell r="V41" t="e">
            <v>#REF!</v>
          </cell>
          <cell r="W41" t="e">
            <v>#REF!</v>
          </cell>
        </row>
        <row r="42">
          <cell r="A42" t="str">
            <v>Proteinas en orina de 24 horas</v>
          </cell>
          <cell r="B42">
            <v>903862</v>
          </cell>
          <cell r="C42" t="str">
            <v>prevencion secundaria</v>
          </cell>
          <cell r="D42" t="str">
            <v>Laboratorios</v>
          </cell>
          <cell r="E42">
            <v>4893</v>
          </cell>
          <cell r="F42">
            <v>304</v>
          </cell>
          <cell r="G42">
            <v>0.3</v>
          </cell>
          <cell r="H42">
            <v>0.15</v>
          </cell>
          <cell r="I42">
            <v>2</v>
          </cell>
          <cell r="J42">
            <v>91.2</v>
          </cell>
          <cell r="K42"/>
          <cell r="L42">
            <v>446241.60000000003</v>
          </cell>
          <cell r="M42">
            <v>156</v>
          </cell>
          <cell r="N42">
            <v>0.2</v>
          </cell>
          <cell r="O42">
            <v>0.1</v>
          </cell>
          <cell r="P42">
            <v>2</v>
          </cell>
          <cell r="Q42">
            <v>31.200000000000003</v>
          </cell>
          <cell r="R42"/>
          <cell r="S42">
            <v>152661.6</v>
          </cell>
          <cell r="T42" t="e">
            <v>#REF!</v>
          </cell>
          <cell r="U42" t="e">
            <v>#REF!</v>
          </cell>
          <cell r="V42" t="e">
            <v>#REF!</v>
          </cell>
          <cell r="W42" t="e">
            <v>#REF!</v>
          </cell>
        </row>
        <row r="43">
          <cell r="A43" t="str">
            <v>Adn cadena sencilla anticuerpos semiautomatizado o automatizado</v>
          </cell>
          <cell r="B43">
            <v>906404</v>
          </cell>
          <cell r="C43" t="str">
            <v>prevencion secundaria</v>
          </cell>
          <cell r="D43" t="str">
            <v>Laboratorios</v>
          </cell>
          <cell r="E43">
            <v>492887.32500000001</v>
          </cell>
          <cell r="F43">
            <v>304</v>
          </cell>
          <cell r="G43">
            <v>0.6</v>
          </cell>
          <cell r="H43">
            <v>0.3</v>
          </cell>
          <cell r="I43">
            <v>2</v>
          </cell>
          <cell r="J43">
            <v>182.4</v>
          </cell>
          <cell r="K43"/>
          <cell r="L43">
            <v>89902648.079999998</v>
          </cell>
          <cell r="M43">
            <v>156</v>
          </cell>
          <cell r="N43">
            <v>0.6</v>
          </cell>
          <cell r="O43">
            <v>0.3</v>
          </cell>
          <cell r="P43">
            <v>2</v>
          </cell>
          <cell r="Q43">
            <v>93.6</v>
          </cell>
          <cell r="R43"/>
          <cell r="S43">
            <v>46134253.619999997</v>
          </cell>
          <cell r="T43" t="e">
            <v>#REF!</v>
          </cell>
          <cell r="U43" t="e">
            <v>#REF!</v>
          </cell>
          <cell r="V43" t="e">
            <v>#REF!</v>
          </cell>
          <cell r="W43" t="e">
            <v>#REF!</v>
          </cell>
        </row>
        <row r="44">
          <cell r="A44" t="str">
            <v>Anticuerpos antinucleares semiautomatizado</v>
          </cell>
          <cell r="B44">
            <v>906442</v>
          </cell>
          <cell r="C44" t="str">
            <v>prevencion secundaria</v>
          </cell>
          <cell r="D44" t="str">
            <v>Laboratorios</v>
          </cell>
          <cell r="E44">
            <v>9164</v>
          </cell>
          <cell r="F44">
            <v>304</v>
          </cell>
          <cell r="G44">
            <v>0.05</v>
          </cell>
          <cell r="H44">
            <v>0.05</v>
          </cell>
          <cell r="I44">
            <v>1</v>
          </cell>
          <cell r="J44">
            <v>15.200000000000001</v>
          </cell>
          <cell r="K44"/>
          <cell r="L44">
            <v>139292.80000000002</v>
          </cell>
          <cell r="M44">
            <v>156</v>
          </cell>
          <cell r="N44">
            <v>0.05</v>
          </cell>
          <cell r="O44">
            <v>0.05</v>
          </cell>
          <cell r="P44">
            <v>1</v>
          </cell>
          <cell r="Q44">
            <v>7.8000000000000007</v>
          </cell>
          <cell r="R44"/>
          <cell r="S44">
            <v>71479.200000000012</v>
          </cell>
          <cell r="T44" t="e">
            <v>#REF!</v>
          </cell>
          <cell r="U44" t="e">
            <v>#REF!</v>
          </cell>
          <cell r="V44" t="e">
            <v>#REF!</v>
          </cell>
          <cell r="W44" t="e">
            <v>#REF!</v>
          </cell>
        </row>
        <row r="45">
          <cell r="A45" t="str">
            <v>Anticuerpos nucleares extractables totales [ena] ss-a [ro] ss-b [la] rnp y sm semiautomatizado o automatizado</v>
          </cell>
          <cell r="B45">
            <v>906406</v>
          </cell>
          <cell r="C45" t="str">
            <v>prevencion secundaria</v>
          </cell>
          <cell r="D45" t="str">
            <v>Laboratorios</v>
          </cell>
          <cell r="E45">
            <v>43093</v>
          </cell>
          <cell r="F45">
            <v>304</v>
          </cell>
          <cell r="G45">
            <v>0.03</v>
          </cell>
          <cell r="H45">
            <v>0.03</v>
          </cell>
          <cell r="I45">
            <v>1</v>
          </cell>
          <cell r="J45">
            <v>9.1199999999999992</v>
          </cell>
          <cell r="K45"/>
          <cell r="L45">
            <v>393008.16</v>
          </cell>
          <cell r="M45">
            <v>156</v>
          </cell>
          <cell r="N45">
            <v>0.05</v>
          </cell>
          <cell r="O45">
            <v>0.05</v>
          </cell>
          <cell r="P45">
            <v>1</v>
          </cell>
          <cell r="Q45">
            <v>7.8000000000000007</v>
          </cell>
          <cell r="R45"/>
          <cell r="S45">
            <v>336125.4</v>
          </cell>
          <cell r="T45" t="e">
            <v>#REF!</v>
          </cell>
          <cell r="U45" t="e">
            <v>#REF!</v>
          </cell>
          <cell r="V45" t="e">
            <v>#REF!</v>
          </cell>
          <cell r="W45" t="e">
            <v>#REF!</v>
          </cell>
        </row>
        <row r="46">
          <cell r="A46" t="str">
            <v>Complemento serico c3 semiautomatizado</v>
          </cell>
          <cell r="B46">
            <v>906905</v>
          </cell>
          <cell r="C46" t="str">
            <v>prevencion secundaria</v>
          </cell>
          <cell r="D46" t="str">
            <v>Laboratorios</v>
          </cell>
          <cell r="E46">
            <v>12815</v>
          </cell>
          <cell r="F46">
            <v>304</v>
          </cell>
          <cell r="G46">
            <v>2.0999999999999996</v>
          </cell>
          <cell r="H46">
            <v>0.7</v>
          </cell>
          <cell r="I46">
            <v>3</v>
          </cell>
          <cell r="J46">
            <v>638.39999999999986</v>
          </cell>
          <cell r="K46"/>
          <cell r="L46">
            <v>8181095.9999999981</v>
          </cell>
          <cell r="M46">
            <v>156</v>
          </cell>
          <cell r="N46">
            <v>2.4000000000000004</v>
          </cell>
          <cell r="O46">
            <v>0.8</v>
          </cell>
          <cell r="P46">
            <v>3</v>
          </cell>
          <cell r="Q46">
            <v>374.40000000000003</v>
          </cell>
          <cell r="R46"/>
          <cell r="S46">
            <v>4797936</v>
          </cell>
          <cell r="T46" t="e">
            <v>#REF!</v>
          </cell>
          <cell r="U46" t="e">
            <v>#REF!</v>
          </cell>
          <cell r="V46" t="e">
            <v>#REF!</v>
          </cell>
          <cell r="W46" t="e">
            <v>#REF!</v>
          </cell>
        </row>
        <row r="47">
          <cell r="A47" t="str">
            <v>Complemento serico c4 semiautomatizado</v>
          </cell>
          <cell r="B47">
            <v>906907</v>
          </cell>
          <cell r="C47" t="str">
            <v>prevencion secundaria</v>
          </cell>
          <cell r="D47" t="str">
            <v>Laboratorios</v>
          </cell>
          <cell r="E47">
            <v>12815</v>
          </cell>
          <cell r="F47">
            <v>304</v>
          </cell>
          <cell r="G47">
            <v>2.0999999999999996</v>
          </cell>
          <cell r="H47">
            <v>0.7</v>
          </cell>
          <cell r="I47">
            <v>3</v>
          </cell>
          <cell r="J47">
            <v>638.39999999999986</v>
          </cell>
          <cell r="K47"/>
          <cell r="L47">
            <v>8181095.9999999981</v>
          </cell>
          <cell r="M47">
            <v>156</v>
          </cell>
          <cell r="N47">
            <v>2.4000000000000004</v>
          </cell>
          <cell r="O47">
            <v>0.8</v>
          </cell>
          <cell r="P47">
            <v>3</v>
          </cell>
          <cell r="Q47">
            <v>374.40000000000003</v>
          </cell>
          <cell r="R47"/>
          <cell r="S47">
            <v>4797936</v>
          </cell>
          <cell r="T47" t="e">
            <v>#REF!</v>
          </cell>
          <cell r="U47" t="e">
            <v>#REF!</v>
          </cell>
          <cell r="V47" t="e">
            <v>#REF!</v>
          </cell>
          <cell r="W47" t="e">
            <v>#REF!</v>
          </cell>
        </row>
        <row r="48">
          <cell r="A48" t="str">
            <v>Creatinina en suero u otros fluidos</v>
          </cell>
          <cell r="B48">
            <v>903895</v>
          </cell>
          <cell r="C48" t="str">
            <v>prevencion secundaria</v>
          </cell>
          <cell r="D48" t="str">
            <v>Laboratorios</v>
          </cell>
          <cell r="E48">
            <v>1485</v>
          </cell>
          <cell r="F48">
            <v>304</v>
          </cell>
          <cell r="G48">
            <v>4</v>
          </cell>
          <cell r="H48">
            <v>1</v>
          </cell>
          <cell r="I48">
            <v>4</v>
          </cell>
          <cell r="J48">
            <v>1216</v>
          </cell>
          <cell r="K48"/>
          <cell r="L48">
            <v>1805760</v>
          </cell>
          <cell r="M48">
            <v>156</v>
          </cell>
          <cell r="N48">
            <v>4</v>
          </cell>
          <cell r="O48">
            <v>1</v>
          </cell>
          <cell r="P48">
            <v>4</v>
          </cell>
          <cell r="Q48">
            <v>624</v>
          </cell>
          <cell r="R48"/>
          <cell r="S48">
            <v>926640</v>
          </cell>
          <cell r="T48" t="e">
            <v>#REF!</v>
          </cell>
          <cell r="U48" t="e">
            <v>#REF!</v>
          </cell>
          <cell r="V48" t="e">
            <v>#REF!</v>
          </cell>
          <cell r="W48" t="e">
            <v>#REF!</v>
          </cell>
        </row>
        <row r="49">
          <cell r="A49" t="str">
            <v>Eritrosedimentacion [velocidad sedimentacion globular - vsg] automatizada</v>
          </cell>
          <cell r="B49">
            <v>902205</v>
          </cell>
          <cell r="C49" t="str">
            <v>prevencion secundaria</v>
          </cell>
          <cell r="D49" t="str">
            <v>Laboratorios</v>
          </cell>
          <cell r="E49">
            <v>2340</v>
          </cell>
          <cell r="F49">
            <v>304</v>
          </cell>
          <cell r="G49">
            <v>4</v>
          </cell>
          <cell r="H49">
            <v>1</v>
          </cell>
          <cell r="I49">
            <v>4</v>
          </cell>
          <cell r="J49">
            <v>1216</v>
          </cell>
          <cell r="K49"/>
          <cell r="L49">
            <v>2845440</v>
          </cell>
          <cell r="M49">
            <v>156</v>
          </cell>
          <cell r="N49">
            <v>4</v>
          </cell>
          <cell r="O49">
            <v>1</v>
          </cell>
          <cell r="P49">
            <v>4</v>
          </cell>
          <cell r="Q49">
            <v>624</v>
          </cell>
          <cell r="R49"/>
          <cell r="S49">
            <v>1460160</v>
          </cell>
          <cell r="T49" t="e">
            <v>#REF!</v>
          </cell>
          <cell r="U49" t="e">
            <v>#REF!</v>
          </cell>
          <cell r="V49" t="e">
            <v>#REF!</v>
          </cell>
          <cell r="W49" t="e">
            <v>#REF!</v>
          </cell>
        </row>
        <row r="50">
          <cell r="A50" t="str">
            <v>Hemograma iv (hemoglobina hematocrito recuento de eritrocitos indices eritrocitarios leucograma recuento de plaquetas indices plaquetarios y morfologia electronica e histograma) automatizado</v>
          </cell>
          <cell r="B50">
            <v>902210</v>
          </cell>
          <cell r="C50" t="str">
            <v>prevencion secundaria</v>
          </cell>
          <cell r="D50" t="str">
            <v>Laboratorios</v>
          </cell>
          <cell r="E50">
            <v>4236</v>
          </cell>
          <cell r="F50">
            <v>304</v>
          </cell>
          <cell r="G50">
            <v>4</v>
          </cell>
          <cell r="H50">
            <v>1</v>
          </cell>
          <cell r="I50">
            <v>4</v>
          </cell>
          <cell r="J50">
            <v>1216</v>
          </cell>
          <cell r="K50"/>
          <cell r="L50">
            <v>5150976</v>
          </cell>
          <cell r="M50">
            <v>156</v>
          </cell>
          <cell r="N50">
            <v>4</v>
          </cell>
          <cell r="O50">
            <v>1</v>
          </cell>
          <cell r="P50">
            <v>4</v>
          </cell>
          <cell r="Q50">
            <v>624</v>
          </cell>
          <cell r="R50"/>
          <cell r="S50">
            <v>2643264</v>
          </cell>
          <cell r="T50" t="e">
            <v>#REF!</v>
          </cell>
          <cell r="U50" t="e">
            <v>#REF!</v>
          </cell>
          <cell r="V50" t="e">
            <v>#REF!</v>
          </cell>
          <cell r="W50" t="e">
            <v>#REF!</v>
          </cell>
        </row>
        <row r="51">
          <cell r="A51" t="str">
            <v>Proteina c reactiva manual o semiautomatizado</v>
          </cell>
          <cell r="B51">
            <v>906914</v>
          </cell>
          <cell r="C51" t="str">
            <v>prevencion secundaria</v>
          </cell>
          <cell r="D51" t="str">
            <v>Laboratorios</v>
          </cell>
          <cell r="E51">
            <v>2331</v>
          </cell>
          <cell r="F51">
            <v>304</v>
          </cell>
          <cell r="G51">
            <v>4</v>
          </cell>
          <cell r="H51">
            <v>1</v>
          </cell>
          <cell r="I51">
            <v>4</v>
          </cell>
          <cell r="J51">
            <v>1216</v>
          </cell>
          <cell r="K51"/>
          <cell r="L51">
            <v>2834496</v>
          </cell>
          <cell r="M51">
            <v>156</v>
          </cell>
          <cell r="N51">
            <v>4</v>
          </cell>
          <cell r="O51">
            <v>1</v>
          </cell>
          <cell r="P51">
            <v>4</v>
          </cell>
          <cell r="Q51">
            <v>624</v>
          </cell>
          <cell r="R51"/>
          <cell r="S51">
            <v>1454544</v>
          </cell>
          <cell r="T51" t="e">
            <v>#REF!</v>
          </cell>
          <cell r="U51" t="e">
            <v>#REF!</v>
          </cell>
          <cell r="V51" t="e">
            <v>#REF!</v>
          </cell>
          <cell r="W51" t="e">
            <v>#REF!</v>
          </cell>
        </row>
        <row r="52">
          <cell r="A52" t="str">
            <v>Transaminasa glutamico oxalacetica [aspartato amino transferasa]</v>
          </cell>
          <cell r="B52">
            <v>903867</v>
          </cell>
          <cell r="C52" t="str">
            <v>prevencion secundaria</v>
          </cell>
          <cell r="D52" t="str">
            <v>Laboratorios</v>
          </cell>
          <cell r="E52">
            <v>2174</v>
          </cell>
          <cell r="F52">
            <v>304</v>
          </cell>
          <cell r="G52">
            <v>3</v>
          </cell>
          <cell r="H52">
            <v>1</v>
          </cell>
          <cell r="I52">
            <v>3</v>
          </cell>
          <cell r="J52">
            <v>912</v>
          </cell>
          <cell r="K52"/>
          <cell r="L52">
            <v>1982688</v>
          </cell>
          <cell r="M52">
            <v>156</v>
          </cell>
          <cell r="N52">
            <v>3</v>
          </cell>
          <cell r="O52">
            <v>1</v>
          </cell>
          <cell r="P52">
            <v>3</v>
          </cell>
          <cell r="Q52">
            <v>468</v>
          </cell>
          <cell r="R52"/>
          <cell r="S52">
            <v>1017432</v>
          </cell>
          <cell r="T52" t="e">
            <v>#REF!</v>
          </cell>
          <cell r="U52" t="e">
            <v>#REF!</v>
          </cell>
          <cell r="V52" t="e">
            <v>#REF!</v>
          </cell>
          <cell r="W52" t="e">
            <v>#REF!</v>
          </cell>
        </row>
        <row r="53">
          <cell r="A53" t="str">
            <v>Transaminasa glutamico-piruvica [alanino amino transferasa]</v>
          </cell>
          <cell r="B53">
            <v>903866</v>
          </cell>
          <cell r="C53" t="str">
            <v>prevencion secundaria</v>
          </cell>
          <cell r="D53" t="str">
            <v>Laboratorios</v>
          </cell>
          <cell r="E53">
            <v>2174</v>
          </cell>
          <cell r="F53">
            <v>304</v>
          </cell>
          <cell r="G53">
            <v>3</v>
          </cell>
          <cell r="H53">
            <v>1</v>
          </cell>
          <cell r="I53">
            <v>3</v>
          </cell>
          <cell r="J53">
            <v>912</v>
          </cell>
          <cell r="K53"/>
          <cell r="L53">
            <v>1982688</v>
          </cell>
          <cell r="M53">
            <v>156</v>
          </cell>
          <cell r="N53">
            <v>3</v>
          </cell>
          <cell r="O53">
            <v>1</v>
          </cell>
          <cell r="P53">
            <v>3</v>
          </cell>
          <cell r="Q53">
            <v>468</v>
          </cell>
          <cell r="R53"/>
          <cell r="S53">
            <v>1017432</v>
          </cell>
          <cell r="T53" t="e">
            <v>#REF!</v>
          </cell>
          <cell r="U53" t="e">
            <v>#REF!</v>
          </cell>
          <cell r="V53" t="e">
            <v>#REF!</v>
          </cell>
          <cell r="W53" t="e">
            <v>#REF!</v>
          </cell>
        </row>
        <row r="54">
          <cell r="A54" t="str">
            <v>Scl-70 anticuerpos semiautomatizado o automatizado</v>
          </cell>
          <cell r="B54">
            <v>906455</v>
          </cell>
          <cell r="C54" t="str">
            <v>prevencion secundaria</v>
          </cell>
          <cell r="D54" t="str">
            <v>Laboratorios</v>
          </cell>
          <cell r="E54">
            <v>28301</v>
          </cell>
          <cell r="F54">
            <v>304</v>
          </cell>
          <cell r="G54">
            <v>0.01</v>
          </cell>
          <cell r="H54">
            <v>0.01</v>
          </cell>
          <cell r="I54">
            <v>1</v>
          </cell>
          <cell r="J54">
            <v>3.04</v>
          </cell>
          <cell r="K54"/>
          <cell r="L54">
            <v>86035.040000000008</v>
          </cell>
          <cell r="M54">
            <v>156</v>
          </cell>
          <cell r="N54">
            <v>0.03</v>
          </cell>
          <cell r="O54">
            <v>0.03</v>
          </cell>
          <cell r="P54">
            <v>1</v>
          </cell>
          <cell r="Q54">
            <v>4.68</v>
          </cell>
          <cell r="R54"/>
          <cell r="S54">
            <v>132448.68</v>
          </cell>
          <cell r="T54" t="e">
            <v>#REF!</v>
          </cell>
          <cell r="U54" t="e">
            <v>#REF!</v>
          </cell>
          <cell r="V54" t="e">
            <v>#REF!</v>
          </cell>
          <cell r="W54" t="e">
            <v>#REF!</v>
          </cell>
        </row>
        <row r="55">
          <cell r="A55" t="str">
            <v>Citrulina anticuerpos [anti peptido ciclico citrulinado] semiautomatizado o automatizado</v>
          </cell>
          <cell r="B55">
            <v>906466</v>
          </cell>
          <cell r="C55" t="str">
            <v>prevencion secundaria</v>
          </cell>
          <cell r="D55" t="str">
            <v>Laboratorios</v>
          </cell>
          <cell r="E55">
            <v>30596</v>
          </cell>
          <cell r="F55">
            <v>304</v>
          </cell>
          <cell r="G55">
            <v>0.02</v>
          </cell>
          <cell r="H55">
            <v>0.02</v>
          </cell>
          <cell r="I55">
            <v>1</v>
          </cell>
          <cell r="J55">
            <v>6.08</v>
          </cell>
          <cell r="K55"/>
          <cell r="L55">
            <v>186023.67999999999</v>
          </cell>
          <cell r="M55">
            <v>156</v>
          </cell>
          <cell r="N55">
            <v>0.05</v>
          </cell>
          <cell r="O55">
            <v>0.05</v>
          </cell>
          <cell r="P55">
            <v>1</v>
          </cell>
          <cell r="Q55">
            <v>7.8000000000000007</v>
          </cell>
          <cell r="R55"/>
          <cell r="S55">
            <v>238648.80000000002</v>
          </cell>
          <cell r="T55" t="e">
            <v>#REF!</v>
          </cell>
          <cell r="U55" t="e">
            <v>#REF!</v>
          </cell>
          <cell r="V55" t="e">
            <v>#REF!</v>
          </cell>
          <cell r="W55" t="e">
            <v>#REF!</v>
          </cell>
        </row>
        <row r="56">
          <cell r="A56" t="str">
            <v>Citoplasma de neutrofilos anticuerpos totales [c-anca o p-anca] manual o semiautomatizado</v>
          </cell>
          <cell r="B56">
            <v>906414</v>
          </cell>
          <cell r="C56" t="str">
            <v>prevencion secundaria</v>
          </cell>
          <cell r="D56" t="str">
            <v>Laboratorios</v>
          </cell>
          <cell r="E56">
            <v>26807</v>
          </cell>
          <cell r="F56">
            <v>304</v>
          </cell>
          <cell r="G56">
            <v>0.01</v>
          </cell>
          <cell r="H56">
            <v>0.01</v>
          </cell>
          <cell r="I56">
            <v>1</v>
          </cell>
          <cell r="J56">
            <v>3.04</v>
          </cell>
          <cell r="K56"/>
          <cell r="L56">
            <v>81493.279999999999</v>
          </cell>
          <cell r="M56">
            <v>156</v>
          </cell>
          <cell r="N56">
            <v>0.02</v>
          </cell>
          <cell r="O56">
            <v>0.02</v>
          </cell>
          <cell r="P56">
            <v>1</v>
          </cell>
          <cell r="Q56">
            <v>3.12</v>
          </cell>
          <cell r="R56"/>
          <cell r="S56">
            <v>83637.84</v>
          </cell>
          <cell r="T56" t="e">
            <v>#REF!</v>
          </cell>
          <cell r="U56" t="e">
            <v>#REF!</v>
          </cell>
          <cell r="V56" t="e">
            <v>#REF!</v>
          </cell>
          <cell r="W56" t="e">
            <v>#REF!</v>
          </cell>
        </row>
        <row r="57">
          <cell r="A57" t="str">
            <v>Musculo liso anticuerpos automatizado</v>
          </cell>
          <cell r="B57">
            <v>906436</v>
          </cell>
          <cell r="C57" t="str">
            <v>prevencion secundaria</v>
          </cell>
          <cell r="D57" t="str">
            <v>Laboratorios</v>
          </cell>
          <cell r="E57">
            <v>17672</v>
          </cell>
          <cell r="F57">
            <v>304</v>
          </cell>
          <cell r="G57">
            <v>0.1</v>
          </cell>
          <cell r="H57">
            <v>0.1</v>
          </cell>
          <cell r="I57">
            <v>1</v>
          </cell>
          <cell r="J57">
            <v>30.400000000000002</v>
          </cell>
          <cell r="K57"/>
          <cell r="L57">
            <v>537228.80000000005</v>
          </cell>
          <cell r="M57">
            <v>156</v>
          </cell>
          <cell r="N57">
            <v>0.1</v>
          </cell>
          <cell r="O57">
            <v>0.1</v>
          </cell>
          <cell r="P57">
            <v>1</v>
          </cell>
          <cell r="Q57">
            <v>15.600000000000001</v>
          </cell>
          <cell r="R57"/>
          <cell r="S57">
            <v>275683.20000000001</v>
          </cell>
          <cell r="T57" t="e">
            <v>#REF!</v>
          </cell>
          <cell r="U57" t="e">
            <v>#REF!</v>
          </cell>
          <cell r="V57" t="e">
            <v>#REF!</v>
          </cell>
          <cell r="W57" t="e">
            <v>#REF!</v>
          </cell>
        </row>
        <row r="58">
          <cell r="A58" t="str">
            <v>Tiroideos microsomales anticuerpos (tiroideos peroxidasa anticuerpos) automatizado</v>
          </cell>
          <cell r="B58">
            <v>906458</v>
          </cell>
          <cell r="C58" t="str">
            <v>prevencion secundaria</v>
          </cell>
          <cell r="D58" t="str">
            <v>Laboratorios</v>
          </cell>
          <cell r="E58">
            <v>15678</v>
          </cell>
          <cell r="F58">
            <v>304</v>
          </cell>
          <cell r="G58">
            <v>0.01</v>
          </cell>
          <cell r="H58">
            <v>0.01</v>
          </cell>
          <cell r="I58">
            <v>1</v>
          </cell>
          <cell r="J58">
            <v>3.04</v>
          </cell>
          <cell r="K58"/>
          <cell r="L58">
            <v>47661.120000000003</v>
          </cell>
          <cell r="M58">
            <v>156</v>
          </cell>
          <cell r="N58">
            <v>0.02</v>
          </cell>
          <cell r="O58">
            <v>0.02</v>
          </cell>
          <cell r="P58">
            <v>1</v>
          </cell>
          <cell r="Q58">
            <v>3.12</v>
          </cell>
          <cell r="R58"/>
          <cell r="S58">
            <v>48915.360000000001</v>
          </cell>
          <cell r="T58" t="e">
            <v>#REF!</v>
          </cell>
          <cell r="U58" t="e">
            <v>#REF!</v>
          </cell>
          <cell r="V58" t="e">
            <v>#REF!</v>
          </cell>
          <cell r="W58" t="e">
            <v>#REF!</v>
          </cell>
        </row>
        <row r="59">
          <cell r="A59" t="str">
            <v>Tiroideos tiroglobulinicos anticuerpos semiautomatizado</v>
          </cell>
          <cell r="B59">
            <v>906465</v>
          </cell>
          <cell r="C59" t="str">
            <v>prevencion secundaria</v>
          </cell>
          <cell r="D59" t="str">
            <v>Laboratorios</v>
          </cell>
          <cell r="E59">
            <v>17521</v>
          </cell>
          <cell r="F59">
            <v>304</v>
          </cell>
          <cell r="G59">
            <v>0.02</v>
          </cell>
          <cell r="H59">
            <v>0.02</v>
          </cell>
          <cell r="I59">
            <v>1</v>
          </cell>
          <cell r="J59">
            <v>6.08</v>
          </cell>
          <cell r="K59"/>
          <cell r="L59">
            <v>106527.68000000001</v>
          </cell>
          <cell r="M59">
            <v>156</v>
          </cell>
          <cell r="N59">
            <v>0.02</v>
          </cell>
          <cell r="O59">
            <v>0.02</v>
          </cell>
          <cell r="P59">
            <v>1</v>
          </cell>
          <cell r="Q59">
            <v>3.12</v>
          </cell>
          <cell r="R59"/>
          <cell r="S59">
            <v>54665.520000000004</v>
          </cell>
          <cell r="T59" t="e">
            <v>#REF!</v>
          </cell>
          <cell r="U59" t="e">
            <v>#REF!</v>
          </cell>
          <cell r="V59" t="e">
            <v>#REF!</v>
          </cell>
          <cell r="W59" t="e">
            <v>#REF!</v>
          </cell>
        </row>
        <row r="60">
          <cell r="A60" t="str">
            <v>Mieloperoxidasa anticuerpos semiautomatizado o automatizado</v>
          </cell>
          <cell r="B60">
            <v>906485</v>
          </cell>
          <cell r="C60" t="str">
            <v>prevencion secundaria</v>
          </cell>
          <cell r="D60" t="str">
            <v>Laboratorios</v>
          </cell>
          <cell r="E60">
            <v>62953</v>
          </cell>
          <cell r="F60">
            <v>304</v>
          </cell>
          <cell r="G60">
            <v>0.02</v>
          </cell>
          <cell r="H60">
            <v>0.02</v>
          </cell>
          <cell r="I60">
            <v>1</v>
          </cell>
          <cell r="J60">
            <v>6.08</v>
          </cell>
          <cell r="K60"/>
          <cell r="L60">
            <v>382754.24</v>
          </cell>
          <cell r="M60">
            <v>156</v>
          </cell>
          <cell r="N60">
            <v>0.03</v>
          </cell>
          <cell r="O60">
            <v>0.03</v>
          </cell>
          <cell r="P60">
            <v>1</v>
          </cell>
          <cell r="Q60">
            <v>4.68</v>
          </cell>
          <cell r="R60"/>
          <cell r="S60">
            <v>294620.03999999998</v>
          </cell>
          <cell r="T60" t="e">
            <v>#REF!</v>
          </cell>
          <cell r="U60" t="e">
            <v>#REF!</v>
          </cell>
          <cell r="V60" t="e">
            <v>#REF!</v>
          </cell>
          <cell r="W60" t="e">
            <v>#REF!</v>
          </cell>
        </row>
        <row r="61">
          <cell r="A61" t="str">
            <v>Mitocondria anticuerpos automatizado</v>
          </cell>
          <cell r="B61">
            <v>906432</v>
          </cell>
          <cell r="C61" t="str">
            <v>prevencion secundaria</v>
          </cell>
          <cell r="D61" t="str">
            <v>Laboratorios</v>
          </cell>
          <cell r="E61">
            <v>7447</v>
          </cell>
          <cell r="F61">
            <v>304</v>
          </cell>
          <cell r="G61">
            <v>0.02</v>
          </cell>
          <cell r="H61">
            <v>0.02</v>
          </cell>
          <cell r="I61">
            <v>1</v>
          </cell>
          <cell r="J61">
            <v>6.08</v>
          </cell>
          <cell r="K61"/>
          <cell r="L61">
            <v>45277.760000000002</v>
          </cell>
          <cell r="M61">
            <v>156</v>
          </cell>
          <cell r="N61">
            <v>0.02</v>
          </cell>
          <cell r="O61">
            <v>0.02</v>
          </cell>
          <cell r="P61">
            <v>1</v>
          </cell>
          <cell r="Q61">
            <v>3.12</v>
          </cell>
          <cell r="R61"/>
          <cell r="S61">
            <v>23234.639999999999</v>
          </cell>
          <cell r="T61" t="e">
            <v>#REF!</v>
          </cell>
          <cell r="U61" t="e">
            <v>#REF!</v>
          </cell>
          <cell r="V61" t="e">
            <v>#REF!</v>
          </cell>
          <cell r="W61" t="e">
            <v>#REF!</v>
          </cell>
        </row>
        <row r="62">
          <cell r="A62" t="str">
            <v>Jo1 anticuerpos semiautomatizado o automatizado</v>
          </cell>
          <cell r="B62">
            <v>906429</v>
          </cell>
          <cell r="C62" t="str">
            <v>prevencion secundaria</v>
          </cell>
          <cell r="D62" t="str">
            <v>Laboratorios</v>
          </cell>
          <cell r="E62">
            <v>30259</v>
          </cell>
          <cell r="F62">
            <v>304</v>
          </cell>
          <cell r="G62">
            <v>0.01</v>
          </cell>
          <cell r="H62">
            <v>0.01</v>
          </cell>
          <cell r="I62">
            <v>1</v>
          </cell>
          <cell r="J62">
            <v>3.04</v>
          </cell>
          <cell r="K62"/>
          <cell r="L62">
            <v>91987.36</v>
          </cell>
          <cell r="M62">
            <v>156</v>
          </cell>
          <cell r="N62">
            <v>0.01</v>
          </cell>
          <cell r="O62">
            <v>0.01</v>
          </cell>
          <cell r="P62">
            <v>1</v>
          </cell>
          <cell r="Q62">
            <v>1.56</v>
          </cell>
          <cell r="R62"/>
          <cell r="S62">
            <v>47204.04</v>
          </cell>
          <cell r="T62" t="e">
            <v>#REF!</v>
          </cell>
          <cell r="U62" t="e">
            <v>#REF!</v>
          </cell>
          <cell r="V62" t="e">
            <v>#REF!</v>
          </cell>
          <cell r="W62" t="e">
            <v>#REF!</v>
          </cell>
        </row>
        <row r="63">
          <cell r="A63" t="str">
            <v>DNA n ANTICUERPOS SEMIAUTOMATIZADO O AUTOMATIZADO</v>
          </cell>
          <cell r="B63">
            <v>906417</v>
          </cell>
          <cell r="C63" t="str">
            <v>prevencion secundaria</v>
          </cell>
          <cell r="D63" t="str">
            <v>Laboratorios</v>
          </cell>
          <cell r="E63">
            <v>12760</v>
          </cell>
          <cell r="F63">
            <v>304</v>
          </cell>
          <cell r="G63">
            <v>0.01</v>
          </cell>
          <cell r="H63">
            <v>0.01</v>
          </cell>
          <cell r="I63">
            <v>1</v>
          </cell>
          <cell r="J63">
            <v>3.04</v>
          </cell>
          <cell r="K63"/>
          <cell r="L63">
            <v>38790.400000000001</v>
          </cell>
          <cell r="M63">
            <v>156</v>
          </cell>
          <cell r="N63">
            <v>0.02</v>
          </cell>
          <cell r="O63">
            <v>0.02</v>
          </cell>
          <cell r="P63">
            <v>1</v>
          </cell>
          <cell r="Q63">
            <v>3.12</v>
          </cell>
          <cell r="R63"/>
          <cell r="S63">
            <v>39811.200000000004</v>
          </cell>
          <cell r="T63" t="e">
            <v>#REF!</v>
          </cell>
          <cell r="U63" t="e">
            <v>#REF!</v>
          </cell>
          <cell r="V63" t="e">
            <v>#REF!</v>
          </cell>
          <cell r="W63" t="e">
            <v>#REF!</v>
          </cell>
        </row>
        <row r="64">
          <cell r="A64" t="str">
            <v>DNA n ANTICUERPOS MANUAL</v>
          </cell>
          <cell r="B64">
            <v>906418</v>
          </cell>
          <cell r="C64" t="str">
            <v>prevencion secundaria</v>
          </cell>
          <cell r="D64" t="str">
            <v>Laboratorios</v>
          </cell>
          <cell r="E64">
            <v>12760</v>
          </cell>
          <cell r="F64">
            <v>304</v>
          </cell>
          <cell r="G64">
            <v>0.01</v>
          </cell>
          <cell r="H64">
            <v>0.01</v>
          </cell>
          <cell r="I64">
            <v>1</v>
          </cell>
          <cell r="J64">
            <v>3.04</v>
          </cell>
          <cell r="K64"/>
          <cell r="L64">
            <v>38790.400000000001</v>
          </cell>
          <cell r="M64">
            <v>156</v>
          </cell>
          <cell r="N64">
            <v>0.02</v>
          </cell>
          <cell r="O64">
            <v>0.02</v>
          </cell>
          <cell r="P64">
            <v>1</v>
          </cell>
          <cell r="Q64">
            <v>3.12</v>
          </cell>
          <cell r="R64"/>
          <cell r="S64">
            <v>39811.200000000004</v>
          </cell>
          <cell r="T64" t="e">
            <v>#REF!</v>
          </cell>
          <cell r="U64" t="e">
            <v>#REF!</v>
          </cell>
          <cell r="V64" t="e">
            <v>#REF!</v>
          </cell>
          <cell r="W64" t="e">
            <v>#REF!</v>
          </cell>
        </row>
        <row r="65">
          <cell r="A65" t="str">
            <v>Proteinasa 3 anticuerpos semiautomatizado o automatizado</v>
          </cell>
          <cell r="B65">
            <v>906486</v>
          </cell>
          <cell r="C65" t="str">
            <v>prevencion secundaria</v>
          </cell>
          <cell r="D65" t="str">
            <v>Laboratorios</v>
          </cell>
          <cell r="E65">
            <v>47684</v>
          </cell>
          <cell r="F65">
            <v>304</v>
          </cell>
          <cell r="G65">
            <v>0.01</v>
          </cell>
          <cell r="H65">
            <v>0.01</v>
          </cell>
          <cell r="I65">
            <v>1</v>
          </cell>
          <cell r="J65">
            <v>3.04</v>
          </cell>
          <cell r="K65"/>
          <cell r="L65">
            <v>144959.36000000002</v>
          </cell>
          <cell r="M65">
            <v>156</v>
          </cell>
          <cell r="N65">
            <v>0.02</v>
          </cell>
          <cell r="O65">
            <v>0.02</v>
          </cell>
          <cell r="P65">
            <v>1</v>
          </cell>
          <cell r="Q65">
            <v>3.12</v>
          </cell>
          <cell r="R65"/>
          <cell r="S65">
            <v>148774.08000000002</v>
          </cell>
          <cell r="T65" t="e">
            <v>#REF!</v>
          </cell>
          <cell r="U65" t="e">
            <v>#REF!</v>
          </cell>
          <cell r="V65" t="e">
            <v>#REF!</v>
          </cell>
          <cell r="W65" t="e">
            <v>#REF!</v>
          </cell>
        </row>
        <row r="66">
          <cell r="A66" t="str">
            <v>Creatin quinasa total [ck-cpk]</v>
          </cell>
          <cell r="B66">
            <v>903821</v>
          </cell>
          <cell r="C66" t="str">
            <v>prevencion secundaria</v>
          </cell>
          <cell r="D66" t="str">
            <v>Laboratorios</v>
          </cell>
          <cell r="E66">
            <v>3578</v>
          </cell>
          <cell r="F66">
            <v>304</v>
          </cell>
          <cell r="G66">
            <v>0.1</v>
          </cell>
          <cell r="H66">
            <v>0.1</v>
          </cell>
          <cell r="I66">
            <v>1</v>
          </cell>
          <cell r="J66">
            <v>30.400000000000002</v>
          </cell>
          <cell r="K66"/>
          <cell r="L66">
            <v>108771.20000000001</v>
          </cell>
          <cell r="M66">
            <v>156</v>
          </cell>
          <cell r="N66">
            <v>0.1</v>
          </cell>
          <cell r="O66">
            <v>0.1</v>
          </cell>
          <cell r="P66">
            <v>1</v>
          </cell>
          <cell r="Q66">
            <v>15.600000000000001</v>
          </cell>
          <cell r="R66"/>
          <cell r="S66">
            <v>55816.800000000003</v>
          </cell>
          <cell r="T66" t="e">
            <v>#REF!</v>
          </cell>
          <cell r="U66" t="e">
            <v>#REF!</v>
          </cell>
          <cell r="V66" t="e">
            <v>#REF!</v>
          </cell>
          <cell r="W66" t="e">
            <v>#REF!</v>
          </cell>
        </row>
        <row r="67">
          <cell r="A67" t="str">
            <v>CREATININA DEPURACION</v>
          </cell>
          <cell r="B67">
            <v>903823</v>
          </cell>
          <cell r="C67" t="str">
            <v>prevencion secundaria</v>
          </cell>
          <cell r="D67" t="str">
            <v>Laboratorios</v>
          </cell>
          <cell r="E67">
            <v>3390</v>
          </cell>
          <cell r="F67">
            <v>304</v>
          </cell>
          <cell r="G67">
            <v>0.05</v>
          </cell>
          <cell r="H67">
            <v>0.05</v>
          </cell>
          <cell r="I67">
            <v>1</v>
          </cell>
          <cell r="J67">
            <v>15.200000000000001</v>
          </cell>
          <cell r="K67"/>
          <cell r="L67">
            <v>51528</v>
          </cell>
          <cell r="M67">
            <v>156</v>
          </cell>
          <cell r="N67">
            <v>0.05</v>
          </cell>
          <cell r="O67">
            <v>0.05</v>
          </cell>
          <cell r="P67">
            <v>1</v>
          </cell>
          <cell r="Q67">
            <v>7.8000000000000007</v>
          </cell>
          <cell r="R67"/>
          <cell r="S67">
            <v>26442.000000000004</v>
          </cell>
          <cell r="T67" t="e">
            <v>#REF!</v>
          </cell>
          <cell r="U67" t="e">
            <v>#REF!</v>
          </cell>
          <cell r="V67" t="e">
            <v>#REF!</v>
          </cell>
          <cell r="W67" t="e">
            <v>#REF!</v>
          </cell>
        </row>
        <row r="68">
          <cell r="A68" t="str">
            <v>Uroanalisis</v>
          </cell>
          <cell r="B68">
            <v>907106</v>
          </cell>
          <cell r="C68" t="str">
            <v>prevencion secundaria</v>
          </cell>
          <cell r="D68" t="str">
            <v>Laboratorios</v>
          </cell>
          <cell r="E68">
            <v>2895</v>
          </cell>
          <cell r="F68">
            <v>304</v>
          </cell>
          <cell r="G68">
            <v>3</v>
          </cell>
          <cell r="H68">
            <v>1</v>
          </cell>
          <cell r="I68">
            <v>3</v>
          </cell>
          <cell r="J68">
            <v>912</v>
          </cell>
          <cell r="K68"/>
          <cell r="L68">
            <v>2640240</v>
          </cell>
          <cell r="M68">
            <v>156</v>
          </cell>
          <cell r="N68">
            <v>3</v>
          </cell>
          <cell r="O68">
            <v>1</v>
          </cell>
          <cell r="P68">
            <v>3</v>
          </cell>
          <cell r="Q68">
            <v>468</v>
          </cell>
          <cell r="R68"/>
          <cell r="S68">
            <v>1354860</v>
          </cell>
          <cell r="T68" t="e">
            <v>#REF!</v>
          </cell>
          <cell r="U68" t="e">
            <v>#REF!</v>
          </cell>
          <cell r="V68" t="e">
            <v>#REF!</v>
          </cell>
          <cell r="W68" t="e">
            <v>#REF!</v>
          </cell>
        </row>
        <row r="69">
          <cell r="A69" t="str">
            <v xml:space="preserve">COSTO TOTAL PARACLINICOS </v>
          </cell>
          <cell r="B69"/>
          <cell r="C69"/>
          <cell r="D69"/>
          <cell r="E69"/>
          <cell r="F69">
            <v>10336</v>
          </cell>
          <cell r="G69">
            <v>522.05792682926835</v>
          </cell>
          <cell r="H69">
            <v>9.0792682926829276</v>
          </cell>
          <cell r="I69">
            <v>57.5</v>
          </cell>
          <cell r="J69">
            <v>9344.9600000000064</v>
          </cell>
          <cell r="K69">
            <v>0</v>
          </cell>
          <cell r="L69">
            <v>129567476.72000003</v>
          </cell>
          <cell r="M69">
            <v>5304</v>
          </cell>
          <cell r="N69">
            <v>517.5</v>
          </cell>
          <cell r="O69">
            <v>9</v>
          </cell>
          <cell r="P69">
            <v>57.5</v>
          </cell>
          <cell r="Q69">
            <v>4922.5800000000017</v>
          </cell>
          <cell r="R69">
            <v>0</v>
          </cell>
          <cell r="S69">
            <v>68950950.12000002</v>
          </cell>
          <cell r="T69" t="e">
            <v>#REF!</v>
          </cell>
          <cell r="U69" t="e">
            <v>#REF!</v>
          </cell>
          <cell r="V69" t="e">
            <v>#REF!</v>
          </cell>
          <cell r="W69" t="e">
            <v>#REF!</v>
          </cell>
        </row>
        <row r="70">
          <cell r="A70" t="str">
            <v>COMPLEMENTARIOS</v>
          </cell>
          <cell r="B70"/>
          <cell r="C70"/>
          <cell r="D70"/>
          <cell r="E70"/>
          <cell r="F70"/>
          <cell r="G70">
            <v>0</v>
          </cell>
          <cell r="H70">
            <v>0</v>
          </cell>
          <cell r="I70"/>
          <cell r="J70"/>
          <cell r="K70"/>
          <cell r="L70"/>
          <cell r="M70"/>
          <cell r="N70">
            <v>0</v>
          </cell>
          <cell r="O70">
            <v>0</v>
          </cell>
          <cell r="P70"/>
          <cell r="Q70"/>
          <cell r="R70"/>
          <cell r="S70"/>
          <cell r="T70"/>
          <cell r="U70"/>
          <cell r="V70"/>
          <cell r="W70"/>
        </row>
        <row r="71">
          <cell r="A71" t="str">
            <v>Consulta de control o de seguimiento por especialista en psiquiatria</v>
          </cell>
          <cell r="B71">
            <v>890384</v>
          </cell>
          <cell r="C71" t="str">
            <v>prevencion secundaria y terciaria</v>
          </cell>
          <cell r="D71" t="str">
            <v>Psiquiatra</v>
          </cell>
          <cell r="E71">
            <v>70411.034485070253</v>
          </cell>
          <cell r="F71">
            <v>304</v>
          </cell>
          <cell r="G71">
            <v>0.5</v>
          </cell>
          <cell r="H71">
            <v>0.5</v>
          </cell>
          <cell r="I71">
            <v>1</v>
          </cell>
          <cell r="J71">
            <v>152</v>
          </cell>
          <cell r="K71">
            <v>30</v>
          </cell>
          <cell r="L71">
            <v>5351238.6208653394</v>
          </cell>
          <cell r="M71">
            <v>156</v>
          </cell>
          <cell r="N71">
            <v>0.5</v>
          </cell>
          <cell r="O71">
            <v>0.5</v>
          </cell>
          <cell r="P71">
            <v>1</v>
          </cell>
          <cell r="Q71">
            <v>78</v>
          </cell>
          <cell r="R71">
            <v>30</v>
          </cell>
          <cell r="S71">
            <v>2746030.3449177397</v>
          </cell>
          <cell r="T71" t="e">
            <v>#REF!</v>
          </cell>
          <cell r="U71" t="e">
            <v>#REF!</v>
          </cell>
          <cell r="V71" t="e">
            <v>#REF!</v>
          </cell>
          <cell r="W71" t="e">
            <v>#REF!</v>
          </cell>
        </row>
        <row r="72">
          <cell r="A72" t="str">
            <v>Consulta de primera vez por especialista en psiquiatria</v>
          </cell>
          <cell r="B72">
            <v>890284</v>
          </cell>
          <cell r="C72" t="str">
            <v>prevencion secundaria y terciaria</v>
          </cell>
          <cell r="D72" t="str">
            <v>Psiquiatra</v>
          </cell>
          <cell r="E72">
            <v>70411.034485070253</v>
          </cell>
          <cell r="F72">
            <v>304</v>
          </cell>
          <cell r="G72">
            <v>4.0000000000000001E-3</v>
          </cell>
          <cell r="H72">
            <v>4.0000000000000001E-3</v>
          </cell>
          <cell r="I72">
            <v>1</v>
          </cell>
          <cell r="J72">
            <v>1.216</v>
          </cell>
          <cell r="K72">
            <v>30</v>
          </cell>
          <cell r="L72">
            <v>42809.908966922711</v>
          </cell>
          <cell r="M72">
            <v>156</v>
          </cell>
          <cell r="N72">
            <v>4.0000000000000001E-3</v>
          </cell>
          <cell r="O72">
            <v>4.0000000000000001E-3</v>
          </cell>
          <cell r="P72">
            <v>1</v>
          </cell>
          <cell r="Q72">
            <v>0.624</v>
          </cell>
          <cell r="R72">
            <v>30</v>
          </cell>
          <cell r="S72">
            <v>21968.24275934192</v>
          </cell>
          <cell r="T72"/>
          <cell r="U72"/>
          <cell r="V72"/>
          <cell r="W72"/>
        </row>
        <row r="73">
          <cell r="A73" t="str">
            <v>Consulta de primera vez por psicologia</v>
          </cell>
          <cell r="B73">
            <v>890208</v>
          </cell>
          <cell r="C73" t="str">
            <v>prevencion secundaria y terciaria</v>
          </cell>
          <cell r="D73" t="str">
            <v>Psicologo</v>
          </cell>
          <cell r="E73">
            <v>19383.47382949257</v>
          </cell>
          <cell r="F73">
            <v>304</v>
          </cell>
          <cell r="G73">
            <v>4.0000000000000001E-3</v>
          </cell>
          <cell r="H73">
            <v>4.0000000000000001E-3</v>
          </cell>
          <cell r="I73">
            <v>1</v>
          </cell>
          <cell r="J73">
            <v>1.216</v>
          </cell>
          <cell r="K73">
            <v>30</v>
          </cell>
          <cell r="L73">
            <v>11785.152088331482</v>
          </cell>
          <cell r="M73">
            <v>156</v>
          </cell>
          <cell r="N73">
            <v>4.0000000000000001E-3</v>
          </cell>
          <cell r="O73">
            <v>4.0000000000000001E-3</v>
          </cell>
          <cell r="P73">
            <v>1</v>
          </cell>
          <cell r="Q73">
            <v>0.624</v>
          </cell>
          <cell r="R73">
            <v>30</v>
          </cell>
          <cell r="S73">
            <v>6047.6438348016818</v>
          </cell>
          <cell r="T73"/>
          <cell r="U73"/>
          <cell r="V73"/>
          <cell r="W73"/>
        </row>
        <row r="74">
          <cell r="A74" t="str">
            <v>Consulta de control o de seguimiento por psicologia</v>
          </cell>
          <cell r="B74">
            <v>890308</v>
          </cell>
          <cell r="C74" t="str">
            <v>prevencion secundaria y terciaria</v>
          </cell>
          <cell r="D74" t="str">
            <v>Psicologo</v>
          </cell>
          <cell r="E74">
            <v>19383.47382949257</v>
          </cell>
          <cell r="F74">
            <v>304</v>
          </cell>
          <cell r="G74">
            <v>1</v>
          </cell>
          <cell r="H74">
            <v>1</v>
          </cell>
          <cell r="I74">
            <v>1</v>
          </cell>
          <cell r="J74">
            <v>304</v>
          </cell>
          <cell r="K74">
            <v>30</v>
          </cell>
          <cell r="L74">
            <v>2946288.0220828708</v>
          </cell>
          <cell r="M74">
            <v>156</v>
          </cell>
          <cell r="N74">
            <v>1</v>
          </cell>
          <cell r="O74">
            <v>1</v>
          </cell>
          <cell r="P74">
            <v>1</v>
          </cell>
          <cell r="Q74">
            <v>156</v>
          </cell>
          <cell r="R74">
            <v>30</v>
          </cell>
          <cell r="S74">
            <v>1511910.9587004206</v>
          </cell>
          <cell r="T74" t="e">
            <v>#REF!</v>
          </cell>
          <cell r="U74" t="e">
            <v>#REF!</v>
          </cell>
          <cell r="V74" t="e">
            <v>#REF!</v>
          </cell>
          <cell r="W74" t="e">
            <v>#REF!</v>
          </cell>
        </row>
        <row r="75">
          <cell r="A75" t="str">
            <v xml:space="preserve">consulta de primera vez por trabajo social </v>
          </cell>
          <cell r="B75">
            <v>890209</v>
          </cell>
          <cell r="C75" t="str">
            <v>prevencion secundaria y terciaria</v>
          </cell>
          <cell r="D75" t="str">
            <v>Trabajador Social</v>
          </cell>
          <cell r="E75">
            <v>19251.073363279964</v>
          </cell>
          <cell r="F75">
            <v>304</v>
          </cell>
          <cell r="G75">
            <v>4.0000000000000001E-3</v>
          </cell>
          <cell r="H75">
            <v>4.0000000000000001E-3</v>
          </cell>
          <cell r="I75">
            <v>1</v>
          </cell>
          <cell r="J75">
            <v>1.216</v>
          </cell>
          <cell r="K75">
            <v>30</v>
          </cell>
          <cell r="L75">
            <v>11704.652604874218</v>
          </cell>
          <cell r="M75">
            <v>156</v>
          </cell>
          <cell r="N75">
            <v>4.0000000000000001E-3</v>
          </cell>
          <cell r="O75">
            <v>4.0000000000000001E-3</v>
          </cell>
          <cell r="P75">
            <v>1</v>
          </cell>
          <cell r="Q75">
            <v>0.624</v>
          </cell>
          <cell r="R75">
            <v>30</v>
          </cell>
          <cell r="S75">
            <v>6006.3348893433486</v>
          </cell>
          <cell r="T75"/>
          <cell r="U75"/>
          <cell r="V75"/>
          <cell r="W75"/>
        </row>
        <row r="76">
          <cell r="A76" t="str">
            <v xml:space="preserve">consulta de control o seguimiento por trabajo social </v>
          </cell>
          <cell r="B76">
            <v>890309</v>
          </cell>
          <cell r="C76" t="str">
            <v>prevencion secundaria y terciaria</v>
          </cell>
          <cell r="D76" t="str">
            <v>Trabajador Social</v>
          </cell>
          <cell r="E76">
            <v>19251.073363279964</v>
          </cell>
          <cell r="F76">
            <v>304</v>
          </cell>
          <cell r="G76">
            <v>0.2</v>
          </cell>
          <cell r="H76">
            <v>0.2</v>
          </cell>
          <cell r="I76">
            <v>1</v>
          </cell>
          <cell r="J76">
            <v>60.800000000000004</v>
          </cell>
          <cell r="K76">
            <v>30</v>
          </cell>
          <cell r="L76">
            <v>585232.63024371094</v>
          </cell>
          <cell r="M76">
            <v>156</v>
          </cell>
          <cell r="N76">
            <v>0.3</v>
          </cell>
          <cell r="O76">
            <v>0.3</v>
          </cell>
          <cell r="P76">
            <v>1</v>
          </cell>
          <cell r="Q76">
            <v>46.8</v>
          </cell>
          <cell r="R76">
            <v>30</v>
          </cell>
          <cell r="S76">
            <v>450475.11670075112</v>
          </cell>
          <cell r="T76"/>
          <cell r="U76"/>
          <cell r="V76"/>
          <cell r="W76"/>
        </row>
        <row r="77">
          <cell r="A77" t="str">
            <v>Consulta de control o de seguimiento por especialista en endocrinologia</v>
          </cell>
          <cell r="B77">
            <v>890344</v>
          </cell>
          <cell r="C77" t="str">
            <v>prevencion secundaria</v>
          </cell>
          <cell r="D77" t="str">
            <v>Endocrinologo</v>
          </cell>
          <cell r="E77">
            <v>150000</v>
          </cell>
          <cell r="F77">
            <v>304</v>
          </cell>
          <cell r="G77">
            <v>0.18292682926829268</v>
          </cell>
          <cell r="H77">
            <v>0.18292682926829268</v>
          </cell>
          <cell r="I77">
            <v>1</v>
          </cell>
          <cell r="J77">
            <v>55.609756097560975</v>
          </cell>
          <cell r="K77">
            <v>30</v>
          </cell>
          <cell r="L77">
            <v>4170731.7073170734</v>
          </cell>
          <cell r="M77">
            <v>156</v>
          </cell>
          <cell r="N77">
            <v>0.18346774193548387</v>
          </cell>
          <cell r="O77">
            <v>0.18346774193548387</v>
          </cell>
          <cell r="P77">
            <v>1</v>
          </cell>
          <cell r="Q77">
            <v>28.620967741935484</v>
          </cell>
          <cell r="R77">
            <v>30</v>
          </cell>
          <cell r="S77">
            <v>2146572.5806451612</v>
          </cell>
          <cell r="T77" t="e">
            <v>#REF!</v>
          </cell>
          <cell r="U77" t="e">
            <v>#REF!</v>
          </cell>
          <cell r="V77" t="e">
            <v>#REF!</v>
          </cell>
          <cell r="W77" t="e">
            <v>#REF!</v>
          </cell>
        </row>
        <row r="78">
          <cell r="A78" t="str">
            <v>Consulta de primera vez por especialista en dolor y cuidados paliativos</v>
          </cell>
          <cell r="B78">
            <v>890243</v>
          </cell>
          <cell r="C78" t="str">
            <v>prevencion terciaria</v>
          </cell>
          <cell r="D78" t="str">
            <v>Paliativista</v>
          </cell>
          <cell r="E78">
            <v>150000</v>
          </cell>
          <cell r="F78">
            <v>304</v>
          </cell>
          <cell r="G78">
            <v>5.0000000000000001E-3</v>
          </cell>
          <cell r="H78">
            <v>5.0000000000000001E-3</v>
          </cell>
          <cell r="I78">
            <v>1</v>
          </cell>
          <cell r="J78">
            <v>1.52</v>
          </cell>
          <cell r="K78">
            <v>30</v>
          </cell>
          <cell r="L78">
            <v>114000</v>
          </cell>
          <cell r="M78">
            <v>156</v>
          </cell>
          <cell r="N78">
            <v>0.03</v>
          </cell>
          <cell r="O78">
            <v>0.03</v>
          </cell>
          <cell r="P78">
            <v>1</v>
          </cell>
          <cell r="Q78">
            <v>4.68</v>
          </cell>
          <cell r="R78">
            <v>30</v>
          </cell>
          <cell r="S78">
            <v>351000</v>
          </cell>
          <cell r="T78"/>
          <cell r="U78"/>
          <cell r="V78"/>
          <cell r="W78"/>
        </row>
        <row r="79">
          <cell r="A79" t="str">
            <v>Consulta de control o de seguimiento por especialista en dolor y cuidados paliativos</v>
          </cell>
          <cell r="B79">
            <v>890343</v>
          </cell>
          <cell r="C79" t="str">
            <v>prevencion terciaria</v>
          </cell>
          <cell r="D79" t="str">
            <v>Paliativista</v>
          </cell>
          <cell r="E79">
            <v>150000</v>
          </cell>
          <cell r="F79">
            <v>304</v>
          </cell>
          <cell r="G79">
            <v>0.05</v>
          </cell>
          <cell r="H79">
            <v>0.05</v>
          </cell>
          <cell r="I79">
            <v>1</v>
          </cell>
          <cell r="J79">
            <v>15.200000000000001</v>
          </cell>
          <cell r="K79">
            <v>30</v>
          </cell>
          <cell r="L79">
            <v>1140000</v>
          </cell>
          <cell r="M79">
            <v>156</v>
          </cell>
          <cell r="N79">
            <v>0.05</v>
          </cell>
          <cell r="O79">
            <v>0.05</v>
          </cell>
          <cell r="P79">
            <v>1</v>
          </cell>
          <cell r="Q79">
            <v>7.8000000000000007</v>
          </cell>
          <cell r="R79">
            <v>30</v>
          </cell>
          <cell r="S79">
            <v>585000</v>
          </cell>
          <cell r="T79" t="e">
            <v>#REF!</v>
          </cell>
          <cell r="U79" t="e">
            <v>#REF!</v>
          </cell>
          <cell r="V79" t="e">
            <v>#REF!</v>
          </cell>
          <cell r="W79" t="e">
            <v>#REF!</v>
          </cell>
        </row>
        <row r="80">
          <cell r="A80" t="str">
            <v>Consulta de control o de seguimiento por especialista en hematologia</v>
          </cell>
          <cell r="B80">
            <v>890351</v>
          </cell>
          <cell r="C80" t="str">
            <v>prevencion secundaria</v>
          </cell>
          <cell r="D80" t="str">
            <v>Hematologo</v>
          </cell>
          <cell r="E80">
            <v>150000</v>
          </cell>
          <cell r="F80">
            <v>304</v>
          </cell>
          <cell r="G80">
            <v>0.05</v>
          </cell>
          <cell r="H80">
            <v>0.05</v>
          </cell>
          <cell r="I80">
            <v>1</v>
          </cell>
          <cell r="J80">
            <v>15.200000000000001</v>
          </cell>
          <cell r="K80">
            <v>30</v>
          </cell>
          <cell r="L80">
            <v>1140000</v>
          </cell>
          <cell r="M80">
            <v>156</v>
          </cell>
          <cell r="N80">
            <v>0.1</v>
          </cell>
          <cell r="O80">
            <v>0.1</v>
          </cell>
          <cell r="P80">
            <v>1</v>
          </cell>
          <cell r="Q80">
            <v>15.600000000000001</v>
          </cell>
          <cell r="R80">
            <v>30</v>
          </cell>
          <cell r="S80">
            <v>1170000</v>
          </cell>
          <cell r="T80" t="e">
            <v>#REF!</v>
          </cell>
          <cell r="U80" t="e">
            <v>#REF!</v>
          </cell>
          <cell r="V80" t="e">
            <v>#REF!</v>
          </cell>
          <cell r="W80" t="e">
            <v>#REF!</v>
          </cell>
        </row>
        <row r="81">
          <cell r="A81" t="str">
            <v>Consulta de control o de seguimiento por especialista en cirugia general</v>
          </cell>
          <cell r="B81">
            <v>890335</v>
          </cell>
          <cell r="C81" t="str">
            <v>prevencion secundaria</v>
          </cell>
          <cell r="D81" t="str">
            <v>Cirujano general</v>
          </cell>
          <cell r="E81">
            <v>100000</v>
          </cell>
          <cell r="F81">
            <v>304</v>
          </cell>
          <cell r="G81">
            <v>0.05</v>
          </cell>
          <cell r="H81">
            <v>0.05</v>
          </cell>
          <cell r="I81">
            <v>1</v>
          </cell>
          <cell r="J81">
            <v>15.200000000000001</v>
          </cell>
          <cell r="K81">
            <v>30</v>
          </cell>
          <cell r="L81">
            <v>760000</v>
          </cell>
          <cell r="M81">
            <v>156</v>
          </cell>
          <cell r="N81">
            <v>5.2419354838709679E-2</v>
          </cell>
          <cell r="O81">
            <v>5.2419354838709679E-2</v>
          </cell>
          <cell r="P81">
            <v>1</v>
          </cell>
          <cell r="Q81">
            <v>8.17741935483871</v>
          </cell>
          <cell r="R81">
            <v>30</v>
          </cell>
          <cell r="S81">
            <v>408870.96774193551</v>
          </cell>
          <cell r="T81" t="e">
            <v>#REF!</v>
          </cell>
          <cell r="U81" t="e">
            <v>#REF!</v>
          </cell>
          <cell r="V81" t="e">
            <v>#REF!</v>
          </cell>
          <cell r="W81" t="e">
            <v>#REF!</v>
          </cell>
        </row>
        <row r="82">
          <cell r="A82" t="str">
            <v>Consulta de control o de seguimiento por especialista en cardiologia</v>
          </cell>
          <cell r="B82">
            <v>890328</v>
          </cell>
          <cell r="C82" t="str">
            <v>prevencion secundaria</v>
          </cell>
          <cell r="D82" t="str">
            <v>Cardiologo</v>
          </cell>
          <cell r="E82">
            <v>131038.41738950636</v>
          </cell>
          <cell r="F82">
            <v>304</v>
          </cell>
          <cell r="G82">
            <v>0.2</v>
          </cell>
          <cell r="H82">
            <v>0.2</v>
          </cell>
          <cell r="I82">
            <v>1</v>
          </cell>
          <cell r="J82">
            <v>60.800000000000004</v>
          </cell>
          <cell r="K82">
            <v>30</v>
          </cell>
          <cell r="L82">
            <v>3983567.8886409937</v>
          </cell>
          <cell r="M82">
            <v>156</v>
          </cell>
          <cell r="N82">
            <v>0.15</v>
          </cell>
          <cell r="O82">
            <v>0.15</v>
          </cell>
          <cell r="P82">
            <v>1</v>
          </cell>
          <cell r="Q82">
            <v>23.4</v>
          </cell>
          <cell r="R82">
            <v>30</v>
          </cell>
          <cell r="S82">
            <v>1533149.4834572242</v>
          </cell>
          <cell r="T82" t="e">
            <v>#REF!</v>
          </cell>
          <cell r="U82" t="e">
            <v>#REF!</v>
          </cell>
          <cell r="V82" t="e">
            <v>#REF!</v>
          </cell>
          <cell r="W82" t="e">
            <v>#REF!</v>
          </cell>
        </row>
        <row r="83">
          <cell r="A83" t="str">
            <v>Consulta de control o de seguimiento por especialista en hepatologia</v>
          </cell>
          <cell r="B83">
            <v>890353</v>
          </cell>
          <cell r="C83" t="str">
            <v>prevencion secundaria</v>
          </cell>
          <cell r="D83" t="str">
            <v>Hepatologo</v>
          </cell>
          <cell r="E83">
            <v>150000</v>
          </cell>
          <cell r="F83">
            <v>304</v>
          </cell>
          <cell r="G83">
            <v>2.4390243902439025E-2</v>
          </cell>
          <cell r="H83">
            <v>2.4390243902439025E-2</v>
          </cell>
          <cell r="I83">
            <v>1</v>
          </cell>
          <cell r="J83">
            <v>7.4146341463414638</v>
          </cell>
          <cell r="K83">
            <v>30</v>
          </cell>
          <cell r="L83">
            <v>556097.56097560981</v>
          </cell>
          <cell r="M83">
            <v>156</v>
          </cell>
          <cell r="N83">
            <v>2.2177419354838711E-2</v>
          </cell>
          <cell r="O83">
            <v>2.2177419354838711E-2</v>
          </cell>
          <cell r="P83">
            <v>1</v>
          </cell>
          <cell r="Q83">
            <v>3.459677419354839</v>
          </cell>
          <cell r="R83">
            <v>30</v>
          </cell>
          <cell r="S83">
            <v>259475.80645161291</v>
          </cell>
          <cell r="T83" t="e">
            <v>#REF!</v>
          </cell>
          <cell r="U83" t="e">
            <v>#REF!</v>
          </cell>
          <cell r="V83" t="e">
            <v>#REF!</v>
          </cell>
          <cell r="W83" t="e">
            <v>#REF!</v>
          </cell>
        </row>
        <row r="84">
          <cell r="A84" t="str">
            <v>Consulta de control o de seguimiento por especialista en gastroenterologia</v>
          </cell>
          <cell r="B84">
            <v>890346</v>
          </cell>
          <cell r="C84" t="str">
            <v>prevencion secundaria</v>
          </cell>
          <cell r="D84" t="str">
            <v>Gastroenterologo</v>
          </cell>
          <cell r="E84">
            <v>150000</v>
          </cell>
          <cell r="F84">
            <v>304</v>
          </cell>
          <cell r="G84">
            <v>0.05</v>
          </cell>
          <cell r="H84">
            <v>0.05</v>
          </cell>
          <cell r="I84">
            <v>1</v>
          </cell>
          <cell r="J84">
            <v>15.200000000000001</v>
          </cell>
          <cell r="K84">
            <v>30</v>
          </cell>
          <cell r="L84">
            <v>1140000</v>
          </cell>
          <cell r="M84">
            <v>156</v>
          </cell>
          <cell r="N84">
            <v>0.05</v>
          </cell>
          <cell r="O84">
            <v>0.05</v>
          </cell>
          <cell r="P84">
            <v>1</v>
          </cell>
          <cell r="Q84">
            <v>7.8000000000000007</v>
          </cell>
          <cell r="R84">
            <v>30</v>
          </cell>
          <cell r="S84">
            <v>585000</v>
          </cell>
          <cell r="T84" t="e">
            <v>#REF!</v>
          </cell>
          <cell r="U84" t="e">
            <v>#REF!</v>
          </cell>
          <cell r="V84" t="e">
            <v>#REF!</v>
          </cell>
          <cell r="W84" t="e">
            <v>#REF!</v>
          </cell>
        </row>
        <row r="85">
          <cell r="A85" t="str">
            <v>COSTO TOTAL CONSULTAS</v>
          </cell>
          <cell r="B85"/>
          <cell r="C85"/>
          <cell r="D85"/>
          <cell r="E85"/>
          <cell r="F85">
            <v>4256</v>
          </cell>
          <cell r="G85">
            <v>24.756097560975611</v>
          </cell>
          <cell r="H85">
            <v>1.7682926829268293</v>
          </cell>
          <cell r="I85">
            <v>14</v>
          </cell>
          <cell r="J85">
            <v>706.59239024390251</v>
          </cell>
          <cell r="K85">
            <v>420</v>
          </cell>
          <cell r="L85">
            <v>21953456.143785726</v>
          </cell>
          <cell r="M85">
            <v>2184</v>
          </cell>
          <cell r="N85">
            <v>23.45564516129032</v>
          </cell>
          <cell r="O85">
            <v>1.6754032258064515</v>
          </cell>
          <cell r="P85">
            <v>14</v>
          </cell>
          <cell r="Q85">
            <v>382.21006451612902</v>
          </cell>
          <cell r="R85">
            <v>420</v>
          </cell>
          <cell r="S85">
            <v>11781507.480098333</v>
          </cell>
          <cell r="T85" t="e">
            <v>#REF!</v>
          </cell>
          <cell r="U85" t="e">
            <v>#REF!</v>
          </cell>
          <cell r="V85" t="e">
            <v>#REF!</v>
          </cell>
          <cell r="W85" t="e">
            <v>#REF!</v>
          </cell>
        </row>
        <row r="86">
          <cell r="A86" t="str">
            <v>Radiografia de columna dorsolumbar</v>
          </cell>
          <cell r="B86">
            <v>871030</v>
          </cell>
          <cell r="C86" t="str">
            <v>prevencion secundaria</v>
          </cell>
          <cell r="D86" t="str">
            <v>Imágenes</v>
          </cell>
          <cell r="E86">
            <v>23545</v>
          </cell>
          <cell r="F86">
            <v>304</v>
          </cell>
          <cell r="G86">
            <v>0.05</v>
          </cell>
          <cell r="H86">
            <v>0.05</v>
          </cell>
          <cell r="I86">
            <v>1</v>
          </cell>
          <cell r="J86">
            <v>15.200000000000001</v>
          </cell>
          <cell r="K86"/>
          <cell r="L86">
            <v>357884</v>
          </cell>
          <cell r="M86">
            <v>156</v>
          </cell>
          <cell r="N86">
            <v>0.1</v>
          </cell>
          <cell r="O86">
            <v>0.1</v>
          </cell>
          <cell r="P86">
            <v>1</v>
          </cell>
          <cell r="Q86">
            <v>15.600000000000001</v>
          </cell>
          <cell r="R86"/>
          <cell r="S86">
            <v>367302.00000000006</v>
          </cell>
          <cell r="T86" t="e">
            <v>#REF!</v>
          </cell>
          <cell r="U86" t="e">
            <v>#REF!</v>
          </cell>
          <cell r="V86" t="e">
            <v>#REF!</v>
          </cell>
          <cell r="W86" t="e">
            <v>#REF!</v>
          </cell>
        </row>
        <row r="87">
          <cell r="A87" t="str">
            <v>RADIOGRAFIA DE COLUMNA LUMBOSACRA</v>
          </cell>
          <cell r="B87">
            <v>871040</v>
          </cell>
          <cell r="C87" t="str">
            <v>prevencion secundaria</v>
          </cell>
          <cell r="D87" t="str">
            <v>Imágenes</v>
          </cell>
          <cell r="E87">
            <v>27945</v>
          </cell>
          <cell r="F87">
            <v>304</v>
          </cell>
          <cell r="G87">
            <v>0.02</v>
          </cell>
          <cell r="H87">
            <v>0.02</v>
          </cell>
          <cell r="I87">
            <v>1</v>
          </cell>
          <cell r="J87">
            <v>6.08</v>
          </cell>
          <cell r="K87"/>
          <cell r="L87">
            <v>169905.6</v>
          </cell>
          <cell r="M87">
            <v>156</v>
          </cell>
          <cell r="N87">
            <v>0.03</v>
          </cell>
          <cell r="O87">
            <v>0.03</v>
          </cell>
          <cell r="P87">
            <v>1</v>
          </cell>
          <cell r="Q87">
            <v>4.68</v>
          </cell>
          <cell r="R87"/>
          <cell r="S87">
            <v>130782.59999999999</v>
          </cell>
          <cell r="T87"/>
          <cell r="U87"/>
          <cell r="V87"/>
          <cell r="W87"/>
        </row>
        <row r="88">
          <cell r="A88" t="str">
            <v>Osteodensitometria por absorcion dual</v>
          </cell>
          <cell r="B88">
            <v>886012</v>
          </cell>
          <cell r="C88" t="str">
            <v>prevencion secundaria</v>
          </cell>
          <cell r="D88" t="str">
            <v>Imágenes</v>
          </cell>
          <cell r="E88">
            <v>58000</v>
          </cell>
          <cell r="F88">
            <v>304</v>
          </cell>
          <cell r="G88">
            <v>0.25</v>
          </cell>
          <cell r="H88">
            <v>0.5</v>
          </cell>
          <cell r="I88">
            <v>0.5</v>
          </cell>
          <cell r="J88">
            <v>76</v>
          </cell>
          <cell r="K88"/>
          <cell r="L88">
            <v>4408000</v>
          </cell>
          <cell r="M88">
            <v>156</v>
          </cell>
          <cell r="N88">
            <v>0.25</v>
          </cell>
          <cell r="O88">
            <v>0.5</v>
          </cell>
          <cell r="P88">
            <v>0.5</v>
          </cell>
          <cell r="Q88">
            <v>39</v>
          </cell>
          <cell r="R88"/>
          <cell r="S88">
            <v>2262000</v>
          </cell>
          <cell r="T88" t="e">
            <v>#REF!</v>
          </cell>
          <cell r="U88" t="e">
            <v>#REF!</v>
          </cell>
          <cell r="V88" t="e">
            <v>#REF!</v>
          </cell>
          <cell r="W88" t="e">
            <v>#REF!</v>
          </cell>
        </row>
        <row r="89">
          <cell r="A89" t="str">
            <v>Electromiografia en cada extremidad (uno o mas musculos)</v>
          </cell>
          <cell r="B89">
            <v>930860</v>
          </cell>
          <cell r="C89" t="str">
            <v>prevencion secundaria</v>
          </cell>
          <cell r="D89" t="str">
            <v>Imágenes</v>
          </cell>
          <cell r="E89">
            <v>64170</v>
          </cell>
          <cell r="F89">
            <v>304</v>
          </cell>
          <cell r="G89">
            <v>0.05</v>
          </cell>
          <cell r="H89">
            <v>0.05</v>
          </cell>
          <cell r="I89">
            <v>1</v>
          </cell>
          <cell r="J89">
            <v>15.200000000000001</v>
          </cell>
          <cell r="K89"/>
          <cell r="L89">
            <v>975384.00000000012</v>
          </cell>
          <cell r="M89">
            <v>156</v>
          </cell>
          <cell r="N89">
            <v>0.1</v>
          </cell>
          <cell r="O89">
            <v>0.1</v>
          </cell>
          <cell r="P89">
            <v>1</v>
          </cell>
          <cell r="Q89">
            <v>15.600000000000001</v>
          </cell>
          <cell r="R89"/>
          <cell r="S89">
            <v>1001052.0000000001</v>
          </cell>
          <cell r="T89" t="e">
            <v>#REF!</v>
          </cell>
          <cell r="U89" t="e">
            <v>#REF!</v>
          </cell>
          <cell r="V89" t="e">
            <v>#REF!</v>
          </cell>
          <cell r="W89" t="e">
            <v>#REF!</v>
          </cell>
        </row>
        <row r="90">
          <cell r="A90" t="str">
            <v>Ecocardiograma transtoracico</v>
          </cell>
          <cell r="B90">
            <v>881202</v>
          </cell>
          <cell r="C90" t="str">
            <v>prevencion secundaria</v>
          </cell>
          <cell r="D90" t="str">
            <v>Imágenes</v>
          </cell>
          <cell r="E90">
            <v>157605</v>
          </cell>
          <cell r="F90">
            <v>304</v>
          </cell>
          <cell r="G90">
            <v>0.05</v>
          </cell>
          <cell r="H90">
            <v>0.05</v>
          </cell>
          <cell r="I90">
            <v>1</v>
          </cell>
          <cell r="J90">
            <v>15.200000000000001</v>
          </cell>
          <cell r="K90"/>
          <cell r="L90">
            <v>2395596</v>
          </cell>
          <cell r="M90">
            <v>156</v>
          </cell>
          <cell r="N90">
            <v>0.15</v>
          </cell>
          <cell r="O90">
            <v>0.15</v>
          </cell>
          <cell r="P90">
            <v>1</v>
          </cell>
          <cell r="Q90">
            <v>23.4</v>
          </cell>
          <cell r="R90"/>
          <cell r="S90">
            <v>3687957</v>
          </cell>
          <cell r="T90" t="e">
            <v>#REF!</v>
          </cell>
          <cell r="U90" t="e">
            <v>#REF!</v>
          </cell>
          <cell r="V90" t="e">
            <v>#REF!</v>
          </cell>
          <cell r="W90" t="e">
            <v>#REF!</v>
          </cell>
        </row>
        <row r="91">
          <cell r="A91" t="str">
            <v>Tomografia computada de torax</v>
          </cell>
          <cell r="B91">
            <v>879301</v>
          </cell>
          <cell r="C91" t="str">
            <v>prevencion secundaria</v>
          </cell>
          <cell r="D91" t="str">
            <v>Imágenes</v>
          </cell>
          <cell r="E91">
            <v>96180</v>
          </cell>
          <cell r="F91">
            <v>304</v>
          </cell>
          <cell r="G91">
            <v>0.25</v>
          </cell>
          <cell r="H91">
            <v>0.25</v>
          </cell>
          <cell r="I91">
            <v>1</v>
          </cell>
          <cell r="J91">
            <v>76</v>
          </cell>
          <cell r="K91"/>
          <cell r="L91">
            <v>7309680</v>
          </cell>
          <cell r="M91">
            <v>156</v>
          </cell>
          <cell r="N91">
            <v>0.25</v>
          </cell>
          <cell r="O91">
            <v>0.25</v>
          </cell>
          <cell r="P91">
            <v>1</v>
          </cell>
          <cell r="Q91">
            <v>39</v>
          </cell>
          <cell r="R91"/>
          <cell r="S91">
            <v>3751020</v>
          </cell>
          <cell r="T91" t="e">
            <v>#REF!</v>
          </cell>
          <cell r="U91" t="e">
            <v>#REF!</v>
          </cell>
          <cell r="V91" t="e">
            <v>#REF!</v>
          </cell>
          <cell r="W91" t="e">
            <v>#REF!</v>
          </cell>
        </row>
        <row r="92">
          <cell r="A92" t="str">
            <v>Radiografia de rodilla (ap, lateral)</v>
          </cell>
          <cell r="B92">
            <v>873420</v>
          </cell>
          <cell r="C92" t="str">
            <v>prevencion secundaria</v>
          </cell>
          <cell r="D92" t="str">
            <v>Imágenes</v>
          </cell>
          <cell r="E92">
            <v>18180</v>
          </cell>
          <cell r="F92">
            <v>304</v>
          </cell>
          <cell r="G92">
            <v>0.01</v>
          </cell>
          <cell r="H92">
            <v>0.01</v>
          </cell>
          <cell r="I92">
            <v>1</v>
          </cell>
          <cell r="J92">
            <v>3.04</v>
          </cell>
          <cell r="K92"/>
          <cell r="L92">
            <v>55267.199999999997</v>
          </cell>
          <cell r="M92">
            <v>156</v>
          </cell>
          <cell r="N92">
            <v>0.01</v>
          </cell>
          <cell r="O92">
            <v>0.01</v>
          </cell>
          <cell r="P92">
            <v>1</v>
          </cell>
          <cell r="Q92">
            <v>1.56</v>
          </cell>
          <cell r="R92"/>
          <cell r="S92">
            <v>28360.799999999999</v>
          </cell>
          <cell r="T92" t="e">
            <v>#REF!</v>
          </cell>
          <cell r="U92" t="e">
            <v>#REF!</v>
          </cell>
          <cell r="V92" t="e">
            <v>#REF!</v>
          </cell>
          <cell r="W92" t="e">
            <v>#REF!</v>
          </cell>
        </row>
        <row r="93">
          <cell r="A93" t="str">
            <v>RADIOGRAFIA DE RODILLAS COMPARATIVAS POSICION VERTICAL (UNICAMENTE VISTA ANTEROPOSTERIOR)</v>
          </cell>
          <cell r="B93">
            <v>873422</v>
          </cell>
          <cell r="C93" t="str">
            <v>prevencion secundaria</v>
          </cell>
          <cell r="D93" t="str">
            <v>Imágenes</v>
          </cell>
          <cell r="E93">
            <v>8440</v>
          </cell>
          <cell r="F93">
            <v>304</v>
          </cell>
          <cell r="G93">
            <v>0.01</v>
          </cell>
          <cell r="H93">
            <v>0.01</v>
          </cell>
          <cell r="I93">
            <v>1</v>
          </cell>
          <cell r="J93">
            <v>3.04</v>
          </cell>
          <cell r="K93"/>
          <cell r="L93">
            <v>25657.599999999999</v>
          </cell>
          <cell r="M93">
            <v>156</v>
          </cell>
          <cell r="N93">
            <v>0.02</v>
          </cell>
          <cell r="O93">
            <v>0.02</v>
          </cell>
          <cell r="P93">
            <v>1</v>
          </cell>
          <cell r="Q93">
            <v>3.12</v>
          </cell>
          <cell r="R93"/>
          <cell r="S93">
            <v>26332.799999999999</v>
          </cell>
          <cell r="T93"/>
          <cell r="U93"/>
          <cell r="V93"/>
          <cell r="W93"/>
        </row>
        <row r="94">
          <cell r="A94" t="str">
            <v>Electrocardiograma de ritmo o de superficie sod</v>
          </cell>
          <cell r="B94">
            <v>895100</v>
          </cell>
          <cell r="C94" t="str">
            <v>prevencion secundaria</v>
          </cell>
          <cell r="D94" t="str">
            <v>Imágenes</v>
          </cell>
          <cell r="E94">
            <v>12985</v>
          </cell>
          <cell r="F94">
            <v>304</v>
          </cell>
          <cell r="G94">
            <v>1</v>
          </cell>
          <cell r="H94">
            <v>1</v>
          </cell>
          <cell r="I94">
            <v>1</v>
          </cell>
          <cell r="J94">
            <v>304</v>
          </cell>
          <cell r="K94"/>
          <cell r="L94">
            <v>3947440</v>
          </cell>
          <cell r="M94">
            <v>156</v>
          </cell>
          <cell r="N94">
            <v>1</v>
          </cell>
          <cell r="O94">
            <v>1</v>
          </cell>
          <cell r="P94">
            <v>1</v>
          </cell>
          <cell r="Q94">
            <v>156</v>
          </cell>
          <cell r="R94"/>
          <cell r="S94">
            <v>2025660</v>
          </cell>
          <cell r="T94" t="e">
            <v>#REF!</v>
          </cell>
          <cell r="U94" t="e">
            <v>#REF!</v>
          </cell>
          <cell r="V94" t="e">
            <v>#REF!</v>
          </cell>
          <cell r="W94" t="e">
            <v>#REF!</v>
          </cell>
        </row>
        <row r="95">
          <cell r="A95" t="str">
            <v>Ecografia de abdomen total (higado, pancreas, vesicula, vias biliares, riñones, bazo, grandes vasos, pelvis y flancos)</v>
          </cell>
          <cell r="B95">
            <v>881302</v>
          </cell>
          <cell r="C95" t="str">
            <v>prevencion secundaria</v>
          </cell>
          <cell r="D95" t="str">
            <v>Imágenes</v>
          </cell>
          <cell r="E95">
            <v>49085</v>
          </cell>
          <cell r="F95">
            <v>304</v>
          </cell>
          <cell r="G95">
            <v>0.02</v>
          </cell>
          <cell r="H95">
            <v>0.02</v>
          </cell>
          <cell r="I95">
            <v>1</v>
          </cell>
          <cell r="J95">
            <v>6.08</v>
          </cell>
          <cell r="K95"/>
          <cell r="L95">
            <v>298436.8</v>
          </cell>
          <cell r="M95">
            <v>156</v>
          </cell>
          <cell r="N95">
            <v>0.02</v>
          </cell>
          <cell r="O95">
            <v>0.02</v>
          </cell>
          <cell r="P95">
            <v>1</v>
          </cell>
          <cell r="Q95">
            <v>3.12</v>
          </cell>
          <cell r="R95"/>
          <cell r="S95">
            <v>153145.20000000001</v>
          </cell>
          <cell r="T95" t="e">
            <v>#REF!</v>
          </cell>
          <cell r="U95" t="e">
            <v>#REF!</v>
          </cell>
          <cell r="V95" t="e">
            <v>#REF!</v>
          </cell>
          <cell r="W95" t="e">
            <v>#REF!</v>
          </cell>
        </row>
        <row r="96">
          <cell r="A96" t="str">
            <v>ECOGRAFIA DE ABDOMEN SUPERIOR (HIGADO, PANCREAS, VIAS BILIARES, RIÑONES, BAZO Y GRANDES VASOS)</v>
          </cell>
          <cell r="B96">
            <v>881305</v>
          </cell>
          <cell r="C96" t="str">
            <v>prevencion secundaria</v>
          </cell>
          <cell r="D96" t="str">
            <v>Imágenes</v>
          </cell>
          <cell r="E96">
            <v>39000</v>
          </cell>
          <cell r="F96">
            <v>304</v>
          </cell>
          <cell r="G96">
            <v>0.02</v>
          </cell>
          <cell r="H96">
            <v>0.02</v>
          </cell>
          <cell r="I96">
            <v>1</v>
          </cell>
          <cell r="J96">
            <v>6.08</v>
          </cell>
          <cell r="K96"/>
          <cell r="L96">
            <v>237120</v>
          </cell>
          <cell r="M96">
            <v>156</v>
          </cell>
          <cell r="N96">
            <v>0.02</v>
          </cell>
          <cell r="O96">
            <v>0.02</v>
          </cell>
          <cell r="P96">
            <v>1</v>
          </cell>
          <cell r="Q96">
            <v>3.12</v>
          </cell>
          <cell r="R96"/>
          <cell r="S96">
            <v>121680</v>
          </cell>
          <cell r="T96" t="e">
            <v>#REF!</v>
          </cell>
          <cell r="U96" t="e">
            <v>#REF!</v>
          </cell>
          <cell r="V96" t="e">
            <v>#REF!</v>
          </cell>
          <cell r="W96" t="e">
            <v>#REF!</v>
          </cell>
        </row>
        <row r="97">
          <cell r="A97" t="str">
            <v>Radiografia de pie (ap, lateral y oblicua)</v>
          </cell>
          <cell r="B97">
            <v>873333</v>
          </cell>
          <cell r="C97" t="str">
            <v>prevencion secundaria</v>
          </cell>
          <cell r="D97" t="str">
            <v>Imágenes</v>
          </cell>
          <cell r="E97">
            <v>14030</v>
          </cell>
          <cell r="F97">
            <v>304</v>
          </cell>
          <cell r="G97">
            <v>0.01</v>
          </cell>
          <cell r="H97">
            <v>0.02</v>
          </cell>
          <cell r="I97">
            <v>0.5</v>
          </cell>
          <cell r="J97">
            <v>3.04</v>
          </cell>
          <cell r="K97"/>
          <cell r="L97">
            <v>42651.199999999997</v>
          </cell>
          <cell r="M97">
            <v>156</v>
          </cell>
          <cell r="N97">
            <v>0.01</v>
          </cell>
          <cell r="O97">
            <v>0.02</v>
          </cell>
          <cell r="P97">
            <v>0.5</v>
          </cell>
          <cell r="Q97">
            <v>1.56</v>
          </cell>
          <cell r="R97"/>
          <cell r="S97">
            <v>21886.799999999999</v>
          </cell>
          <cell r="T97" t="e">
            <v>#REF!</v>
          </cell>
          <cell r="U97" t="e">
            <v>#REF!</v>
          </cell>
          <cell r="V97" t="e">
            <v>#REF!</v>
          </cell>
          <cell r="W97" t="e">
            <v>#REF!</v>
          </cell>
        </row>
        <row r="98">
          <cell r="A98" t="str">
            <v>RADIOGRAFIA DE CADERA COMPARATIVA</v>
          </cell>
          <cell r="B98">
            <v>873412</v>
          </cell>
          <cell r="C98" t="str">
            <v>prevencion secundaria</v>
          </cell>
          <cell r="D98" t="str">
            <v>Imágenes</v>
          </cell>
          <cell r="E98">
            <v>8440</v>
          </cell>
          <cell r="F98">
            <v>304</v>
          </cell>
          <cell r="G98">
            <v>0.02</v>
          </cell>
          <cell r="H98">
            <v>0.02</v>
          </cell>
          <cell r="I98">
            <v>1</v>
          </cell>
          <cell r="J98">
            <v>6.08</v>
          </cell>
          <cell r="K98"/>
          <cell r="L98">
            <v>51315.199999999997</v>
          </cell>
          <cell r="M98">
            <v>156</v>
          </cell>
          <cell r="N98">
            <v>0.01</v>
          </cell>
          <cell r="O98">
            <v>0.01</v>
          </cell>
          <cell r="P98">
            <v>1</v>
          </cell>
          <cell r="Q98">
            <v>1.56</v>
          </cell>
          <cell r="R98"/>
          <cell r="S98">
            <v>13166.4</v>
          </cell>
          <cell r="T98" t="e">
            <v>#REF!</v>
          </cell>
          <cell r="U98" t="e">
            <v>#REF!</v>
          </cell>
          <cell r="V98" t="e">
            <v>#REF!</v>
          </cell>
          <cell r="W98" t="e">
            <v>#REF!</v>
          </cell>
        </row>
        <row r="99">
          <cell r="A99" t="str">
            <v>Ecografia doppler de vasos venosos de miembros inferiores</v>
          </cell>
          <cell r="B99">
            <v>882317</v>
          </cell>
          <cell r="C99" t="str">
            <v>prevencion secundaria</v>
          </cell>
          <cell r="D99" t="str">
            <v>Imágenes</v>
          </cell>
          <cell r="E99">
            <v>77855</v>
          </cell>
          <cell r="F99">
            <v>304</v>
          </cell>
          <cell r="G99">
            <v>0.02</v>
          </cell>
          <cell r="H99">
            <v>0.02</v>
          </cell>
          <cell r="I99">
            <v>1</v>
          </cell>
          <cell r="J99">
            <v>6.08</v>
          </cell>
          <cell r="K99"/>
          <cell r="L99">
            <v>473358.4</v>
          </cell>
          <cell r="M99">
            <v>156</v>
          </cell>
          <cell r="N99">
            <v>0.03</v>
          </cell>
          <cell r="O99">
            <v>0.03</v>
          </cell>
          <cell r="P99">
            <v>1</v>
          </cell>
          <cell r="Q99">
            <v>4.68</v>
          </cell>
          <cell r="R99"/>
          <cell r="S99">
            <v>364361.39999999997</v>
          </cell>
          <cell r="T99" t="e">
            <v>#REF!</v>
          </cell>
          <cell r="U99" t="e">
            <v>#REF!</v>
          </cell>
          <cell r="V99" t="e">
            <v>#REF!</v>
          </cell>
          <cell r="W99" t="e">
            <v>#REF!</v>
          </cell>
        </row>
        <row r="100">
          <cell r="A100" t="str">
            <v>Esofagogastroduodenoscopia [egd] con o sin biopsia</v>
          </cell>
          <cell r="B100">
            <v>441302</v>
          </cell>
          <cell r="C100" t="str">
            <v>prevencion secundaria</v>
          </cell>
          <cell r="D100" t="str">
            <v>Imágenes</v>
          </cell>
          <cell r="E100">
            <v>170905</v>
          </cell>
          <cell r="F100">
            <v>304</v>
          </cell>
          <cell r="G100">
            <v>0.05</v>
          </cell>
          <cell r="H100">
            <v>0.05</v>
          </cell>
          <cell r="I100">
            <v>1</v>
          </cell>
          <cell r="J100">
            <v>15.200000000000001</v>
          </cell>
          <cell r="K100"/>
          <cell r="L100">
            <v>2597756</v>
          </cell>
          <cell r="M100">
            <v>156</v>
          </cell>
          <cell r="N100">
            <v>0.05</v>
          </cell>
          <cell r="O100">
            <v>0.05</v>
          </cell>
          <cell r="P100">
            <v>1</v>
          </cell>
          <cell r="Q100">
            <v>7.8000000000000007</v>
          </cell>
          <cell r="R100"/>
          <cell r="S100">
            <v>1333059.0000000002</v>
          </cell>
          <cell r="T100" t="e">
            <v>#REF!</v>
          </cell>
          <cell r="U100" t="e">
            <v>#REF!</v>
          </cell>
          <cell r="V100" t="e">
            <v>#REF!</v>
          </cell>
          <cell r="W100" t="e">
            <v>#REF!</v>
          </cell>
        </row>
        <row r="101">
          <cell r="A101" t="str">
            <v>Radiografia de articulaciones sacroiliacas</v>
          </cell>
          <cell r="B101">
            <v>871091</v>
          </cell>
          <cell r="C101" t="str">
            <v>prevencion secundaria</v>
          </cell>
          <cell r="D101" t="str">
            <v>Imágenes</v>
          </cell>
          <cell r="E101">
            <v>17310</v>
          </cell>
          <cell r="F101">
            <v>304</v>
          </cell>
          <cell r="G101">
            <v>0.15</v>
          </cell>
          <cell r="H101">
            <v>0.15</v>
          </cell>
          <cell r="I101">
            <v>1</v>
          </cell>
          <cell r="J101">
            <v>45.6</v>
          </cell>
          <cell r="K101"/>
          <cell r="L101">
            <v>789336</v>
          </cell>
          <cell r="M101">
            <v>156</v>
          </cell>
          <cell r="N101">
            <v>0.15</v>
          </cell>
          <cell r="O101">
            <v>0.15</v>
          </cell>
          <cell r="P101">
            <v>1</v>
          </cell>
          <cell r="Q101">
            <v>23.4</v>
          </cell>
          <cell r="R101"/>
          <cell r="S101">
            <v>405054</v>
          </cell>
          <cell r="T101" t="e">
            <v>#REF!</v>
          </cell>
          <cell r="U101" t="e">
            <v>#REF!</v>
          </cell>
          <cell r="V101" t="e">
            <v>#REF!</v>
          </cell>
          <cell r="W101" t="e">
            <v>#REF!</v>
          </cell>
        </row>
        <row r="102">
          <cell r="A102" t="str">
            <v>Ecografia articular de hombro</v>
          </cell>
          <cell r="B102">
            <v>881610</v>
          </cell>
          <cell r="C102" t="str">
            <v>prevencion secundaria</v>
          </cell>
          <cell r="D102" t="str">
            <v>Imágenes</v>
          </cell>
          <cell r="E102">
            <v>26775</v>
          </cell>
          <cell r="F102">
            <v>304</v>
          </cell>
          <cell r="G102">
            <v>0.05</v>
          </cell>
          <cell r="H102">
            <v>0.05</v>
          </cell>
          <cell r="I102">
            <v>1</v>
          </cell>
          <cell r="J102">
            <v>15.200000000000001</v>
          </cell>
          <cell r="K102"/>
          <cell r="L102">
            <v>406980</v>
          </cell>
          <cell r="M102">
            <v>156</v>
          </cell>
          <cell r="N102">
            <v>0.05</v>
          </cell>
          <cell r="O102">
            <v>0.05</v>
          </cell>
          <cell r="P102">
            <v>1</v>
          </cell>
          <cell r="Q102">
            <v>7.8000000000000007</v>
          </cell>
          <cell r="R102"/>
          <cell r="S102">
            <v>208845.00000000003</v>
          </cell>
          <cell r="T102" t="e">
            <v>#REF!</v>
          </cell>
          <cell r="U102" t="e">
            <v>#REF!</v>
          </cell>
          <cell r="V102" t="e">
            <v>#REF!</v>
          </cell>
          <cell r="W102" t="e">
            <v>#REF!</v>
          </cell>
        </row>
        <row r="103">
          <cell r="A103" t="str">
            <v>Ecografia de vias urinarias (riñones, vejiga y prostata transabdominal)</v>
          </cell>
          <cell r="B103">
            <v>881332</v>
          </cell>
          <cell r="C103" t="str">
            <v>prevencion secundaria</v>
          </cell>
          <cell r="D103" t="str">
            <v>Imágenes</v>
          </cell>
          <cell r="E103">
            <v>28750</v>
          </cell>
          <cell r="F103">
            <v>304</v>
          </cell>
          <cell r="G103">
            <v>0.03</v>
          </cell>
          <cell r="H103">
            <v>0.03</v>
          </cell>
          <cell r="I103">
            <v>1</v>
          </cell>
          <cell r="J103">
            <v>9.1199999999999992</v>
          </cell>
          <cell r="K103"/>
          <cell r="L103">
            <v>262200</v>
          </cell>
          <cell r="M103">
            <v>156</v>
          </cell>
          <cell r="N103">
            <v>0.03</v>
          </cell>
          <cell r="O103">
            <v>0.03</v>
          </cell>
          <cell r="P103">
            <v>1</v>
          </cell>
          <cell r="Q103">
            <v>4.68</v>
          </cell>
          <cell r="R103"/>
          <cell r="S103">
            <v>134550</v>
          </cell>
          <cell r="T103" t="e">
            <v>#REF!</v>
          </cell>
          <cell r="U103" t="e">
            <v>#REF!</v>
          </cell>
          <cell r="V103" t="e">
            <v>#REF!</v>
          </cell>
          <cell r="W103" t="e">
            <v>#REF!</v>
          </cell>
        </row>
        <row r="104">
          <cell r="A104" t="str">
            <v>Colonoscopia total</v>
          </cell>
          <cell r="B104">
            <v>452301</v>
          </cell>
          <cell r="C104" t="str">
            <v>prevencion secundaria</v>
          </cell>
          <cell r="D104" t="str">
            <v>Imágenes</v>
          </cell>
          <cell r="E104">
            <v>300263</v>
          </cell>
          <cell r="F104">
            <v>304</v>
          </cell>
          <cell r="G104">
            <v>0.05</v>
          </cell>
          <cell r="H104">
            <v>0.05</v>
          </cell>
          <cell r="I104">
            <v>1</v>
          </cell>
          <cell r="J104">
            <v>15.200000000000001</v>
          </cell>
          <cell r="K104"/>
          <cell r="L104">
            <v>4563997.6000000006</v>
          </cell>
          <cell r="M104">
            <v>156</v>
          </cell>
          <cell r="N104">
            <v>0.05</v>
          </cell>
          <cell r="O104">
            <v>0.05</v>
          </cell>
          <cell r="P104">
            <v>1</v>
          </cell>
          <cell r="Q104">
            <v>7.8000000000000007</v>
          </cell>
          <cell r="R104"/>
          <cell r="S104">
            <v>2342051.4000000004</v>
          </cell>
          <cell r="T104" t="e">
            <v>#REF!</v>
          </cell>
          <cell r="U104" t="e">
            <v>#REF!</v>
          </cell>
          <cell r="V104" t="e">
            <v>#REF!</v>
          </cell>
          <cell r="W104" t="e">
            <v>#REF!</v>
          </cell>
        </row>
        <row r="105">
          <cell r="A105" t="str">
            <v>Ecografia de higado, pancreas, via biliar y vesicula</v>
          </cell>
          <cell r="B105">
            <v>881306</v>
          </cell>
          <cell r="C105" t="str">
            <v>prevencion secundaria</v>
          </cell>
          <cell r="D105" t="str">
            <v>Imágenes</v>
          </cell>
          <cell r="E105">
            <v>24545</v>
          </cell>
          <cell r="F105">
            <v>304</v>
          </cell>
          <cell r="G105">
            <v>0.05</v>
          </cell>
          <cell r="H105">
            <v>0.05</v>
          </cell>
          <cell r="I105">
            <v>1</v>
          </cell>
          <cell r="J105">
            <v>15.200000000000001</v>
          </cell>
          <cell r="K105"/>
          <cell r="L105">
            <v>373084</v>
          </cell>
          <cell r="M105">
            <v>156</v>
          </cell>
          <cell r="N105">
            <v>5.040322580645161E-2</v>
          </cell>
          <cell r="O105">
            <v>5.040322580645161E-2</v>
          </cell>
          <cell r="P105">
            <v>1</v>
          </cell>
          <cell r="Q105">
            <v>7.8629032258064511</v>
          </cell>
          <cell r="R105"/>
          <cell r="S105">
            <v>192994.95967741933</v>
          </cell>
          <cell r="T105" t="e">
            <v>#REF!</v>
          </cell>
          <cell r="U105" t="e">
            <v>#REF!</v>
          </cell>
          <cell r="V105" t="e">
            <v>#REF!</v>
          </cell>
          <cell r="W105" t="e">
            <v>#REF!</v>
          </cell>
        </row>
        <row r="106">
          <cell r="A106" t="str">
            <v>Ecografía doppler de vasos arteriales de miembros inferiores</v>
          </cell>
          <cell r="B106">
            <v>882308</v>
          </cell>
          <cell r="C106" t="str">
            <v>prevencion secundaria</v>
          </cell>
          <cell r="D106" t="str">
            <v>Imágenes</v>
          </cell>
          <cell r="E106">
            <v>89975</v>
          </cell>
          <cell r="F106">
            <v>304</v>
          </cell>
          <cell r="G106">
            <v>0.05</v>
          </cell>
          <cell r="H106">
            <v>0.05</v>
          </cell>
          <cell r="I106">
            <v>1</v>
          </cell>
          <cell r="J106">
            <v>15.200000000000001</v>
          </cell>
          <cell r="K106"/>
          <cell r="L106">
            <v>1367620</v>
          </cell>
          <cell r="M106">
            <v>156</v>
          </cell>
          <cell r="N106">
            <v>5.040322580645161E-2</v>
          </cell>
          <cell r="O106">
            <v>5.040322580645161E-2</v>
          </cell>
          <cell r="P106">
            <v>1</v>
          </cell>
          <cell r="Q106">
            <v>7.8629032258064511</v>
          </cell>
          <cell r="R106"/>
          <cell r="S106">
            <v>707464.7177419354</v>
          </cell>
          <cell r="T106" t="e">
            <v>#REF!</v>
          </cell>
          <cell r="U106" t="e">
            <v>#REF!</v>
          </cell>
          <cell r="V106" t="e">
            <v>#REF!</v>
          </cell>
          <cell r="W106" t="e">
            <v>#REF!</v>
          </cell>
        </row>
        <row r="107">
          <cell r="A107" t="str">
            <v>Ecografia de cuello</v>
          </cell>
          <cell r="B107">
            <v>881132</v>
          </cell>
          <cell r="C107" t="str">
            <v>prevencion secundaria</v>
          </cell>
          <cell r="D107" t="str">
            <v>Imágenes</v>
          </cell>
          <cell r="E107">
            <v>28750</v>
          </cell>
          <cell r="F107">
            <v>304</v>
          </cell>
          <cell r="G107">
            <v>0.03</v>
          </cell>
          <cell r="H107">
            <v>0.03</v>
          </cell>
          <cell r="I107">
            <v>1</v>
          </cell>
          <cell r="J107">
            <v>9.1199999999999992</v>
          </cell>
          <cell r="K107"/>
          <cell r="L107">
            <v>262200</v>
          </cell>
          <cell r="M107">
            <v>156</v>
          </cell>
          <cell r="N107">
            <v>0.03</v>
          </cell>
          <cell r="O107">
            <v>0.03</v>
          </cell>
          <cell r="P107">
            <v>1</v>
          </cell>
          <cell r="Q107">
            <v>4.68</v>
          </cell>
          <cell r="R107"/>
          <cell r="S107">
            <v>134550</v>
          </cell>
          <cell r="T107" t="e">
            <v>#REF!</v>
          </cell>
          <cell r="U107" t="e">
            <v>#REF!</v>
          </cell>
          <cell r="V107" t="e">
            <v>#REF!</v>
          </cell>
          <cell r="W107" t="e">
            <v>#REF!</v>
          </cell>
        </row>
        <row r="108">
          <cell r="A108" t="str">
            <v>Espirometria o curva de flujo volumen simple</v>
          </cell>
          <cell r="B108">
            <v>893808</v>
          </cell>
          <cell r="C108" t="str">
            <v>prevencion secundaria</v>
          </cell>
          <cell r="D108" t="str">
            <v>Imágenes</v>
          </cell>
          <cell r="E108">
            <v>15510</v>
          </cell>
          <cell r="F108">
            <v>304</v>
          </cell>
          <cell r="G108">
            <v>0.05</v>
          </cell>
          <cell r="H108">
            <v>0.05</v>
          </cell>
          <cell r="I108">
            <v>1</v>
          </cell>
          <cell r="J108">
            <v>15.200000000000001</v>
          </cell>
          <cell r="K108"/>
          <cell r="L108">
            <v>235752.00000000003</v>
          </cell>
          <cell r="M108">
            <v>156</v>
          </cell>
          <cell r="N108">
            <v>0.05</v>
          </cell>
          <cell r="O108">
            <v>0.05</v>
          </cell>
          <cell r="P108">
            <v>1</v>
          </cell>
          <cell r="Q108">
            <v>7.8000000000000007</v>
          </cell>
          <cell r="R108"/>
          <cell r="S108">
            <v>120978.00000000001</v>
          </cell>
          <cell r="T108" t="e">
            <v>#REF!</v>
          </cell>
          <cell r="U108" t="e">
            <v>#REF!</v>
          </cell>
          <cell r="V108" t="e">
            <v>#REF!</v>
          </cell>
          <cell r="W108" t="e">
            <v>#REF!</v>
          </cell>
        </row>
        <row r="109">
          <cell r="A109" t="str">
            <v>Radiografia de cadera o articulacion coxo-femoral (ap, lateral)</v>
          </cell>
          <cell r="B109">
            <v>873411</v>
          </cell>
          <cell r="C109" t="str">
            <v>prevencion secundaria</v>
          </cell>
          <cell r="D109" t="str">
            <v>Imágenes</v>
          </cell>
          <cell r="E109">
            <v>17310</v>
          </cell>
          <cell r="F109">
            <v>304</v>
          </cell>
          <cell r="G109">
            <v>0.05</v>
          </cell>
          <cell r="H109">
            <v>0.05</v>
          </cell>
          <cell r="I109">
            <v>1</v>
          </cell>
          <cell r="J109">
            <v>15.200000000000001</v>
          </cell>
          <cell r="K109"/>
          <cell r="L109">
            <v>263112</v>
          </cell>
          <cell r="M109">
            <v>156</v>
          </cell>
          <cell r="N109">
            <v>0.05</v>
          </cell>
          <cell r="O109">
            <v>0.05</v>
          </cell>
          <cell r="P109">
            <v>1</v>
          </cell>
          <cell r="Q109">
            <v>7.8000000000000007</v>
          </cell>
          <cell r="R109"/>
          <cell r="S109">
            <v>135018</v>
          </cell>
          <cell r="T109" t="e">
            <v>#REF!</v>
          </cell>
          <cell r="U109" t="e">
            <v>#REF!</v>
          </cell>
          <cell r="V109" t="e">
            <v>#REF!</v>
          </cell>
          <cell r="W109" t="e">
            <v>#REF!</v>
          </cell>
        </row>
        <row r="110">
          <cell r="A110" t="str">
            <v>Radiografia de columna cervical</v>
          </cell>
          <cell r="B110">
            <v>871010</v>
          </cell>
          <cell r="C110" t="str">
            <v>prevencion secundaria</v>
          </cell>
          <cell r="D110" t="str">
            <v>Imágenes</v>
          </cell>
          <cell r="E110">
            <v>22910</v>
          </cell>
          <cell r="F110">
            <v>304</v>
          </cell>
          <cell r="G110">
            <v>0.01</v>
          </cell>
          <cell r="H110">
            <v>0.01</v>
          </cell>
          <cell r="I110">
            <v>1</v>
          </cell>
          <cell r="J110">
            <v>3.04</v>
          </cell>
          <cell r="K110"/>
          <cell r="L110">
            <v>69646.399999999994</v>
          </cell>
          <cell r="M110">
            <v>156</v>
          </cell>
          <cell r="N110">
            <v>0.01</v>
          </cell>
          <cell r="O110">
            <v>0.01</v>
          </cell>
          <cell r="P110">
            <v>1</v>
          </cell>
          <cell r="Q110">
            <v>1.56</v>
          </cell>
          <cell r="R110"/>
          <cell r="S110">
            <v>35739.599999999999</v>
          </cell>
          <cell r="T110" t="e">
            <v>#REF!</v>
          </cell>
          <cell r="U110" t="e">
            <v>#REF!</v>
          </cell>
          <cell r="V110" t="e">
            <v>#REF!</v>
          </cell>
          <cell r="W110" t="e">
            <v>#REF!</v>
          </cell>
        </row>
        <row r="111">
          <cell r="A111" t="str">
            <v>Hormona estimulante del tiroides</v>
          </cell>
          <cell r="B111">
            <v>904902</v>
          </cell>
          <cell r="C111" t="str">
            <v>prevencion secundaria</v>
          </cell>
          <cell r="D111" t="str">
            <v>Laboratorios</v>
          </cell>
          <cell r="E111">
            <v>14856</v>
          </cell>
          <cell r="F111">
            <v>304</v>
          </cell>
          <cell r="G111">
            <v>0.1</v>
          </cell>
          <cell r="H111">
            <v>0.1</v>
          </cell>
          <cell r="I111">
            <v>1</v>
          </cell>
          <cell r="J111">
            <v>30.400000000000002</v>
          </cell>
          <cell r="K111"/>
          <cell r="L111">
            <v>451622.40000000002</v>
          </cell>
          <cell r="M111">
            <v>156</v>
          </cell>
          <cell r="N111">
            <v>0.1</v>
          </cell>
          <cell r="O111">
            <v>0.1</v>
          </cell>
          <cell r="P111">
            <v>1</v>
          </cell>
          <cell r="Q111">
            <v>15.600000000000001</v>
          </cell>
          <cell r="R111"/>
          <cell r="S111">
            <v>231753.60000000003</v>
          </cell>
          <cell r="T111" t="e">
            <v>#REF!</v>
          </cell>
          <cell r="U111" t="e">
            <v>#REF!</v>
          </cell>
          <cell r="V111" t="e">
            <v>#REF!</v>
          </cell>
          <cell r="W111" t="e">
            <v>#REF!</v>
          </cell>
        </row>
        <row r="112">
          <cell r="A112" t="str">
            <v>Treponema pallidum anticuerpos (prueba treponemica) manual o semiautomatizada o automatizada</v>
          </cell>
          <cell r="B112">
            <v>906039</v>
          </cell>
          <cell r="C112" t="str">
            <v>prevencion secundaria</v>
          </cell>
          <cell r="D112" t="str">
            <v>Laboratorios</v>
          </cell>
          <cell r="E112">
            <v>15253</v>
          </cell>
          <cell r="F112">
            <v>304</v>
          </cell>
          <cell r="G112">
            <v>0.2</v>
          </cell>
          <cell r="H112">
            <v>0.2</v>
          </cell>
          <cell r="I112">
            <v>1</v>
          </cell>
          <cell r="J112">
            <v>60.800000000000004</v>
          </cell>
          <cell r="K112"/>
          <cell r="L112">
            <v>927382.4</v>
          </cell>
          <cell r="M112">
            <v>156</v>
          </cell>
          <cell r="N112">
            <v>0.2</v>
          </cell>
          <cell r="O112">
            <v>0.2</v>
          </cell>
          <cell r="P112">
            <v>1</v>
          </cell>
          <cell r="Q112">
            <v>31.200000000000003</v>
          </cell>
          <cell r="R112"/>
          <cell r="S112">
            <v>475893.60000000003</v>
          </cell>
          <cell r="T112" t="e">
            <v>#REF!</v>
          </cell>
          <cell r="U112" t="e">
            <v>#REF!</v>
          </cell>
          <cell r="V112" t="e">
            <v>#REF!</v>
          </cell>
          <cell r="W112" t="e">
            <v>#REF!</v>
          </cell>
        </row>
        <row r="113">
          <cell r="A113" t="str">
            <v>Hepatitis b anticuerpos central totales [anti-core hbc] semiautomatizado o automatizado</v>
          </cell>
          <cell r="B113">
            <v>906221</v>
          </cell>
          <cell r="C113" t="str">
            <v>prevencion secundaria</v>
          </cell>
          <cell r="D113" t="str">
            <v>Laboratorios</v>
          </cell>
          <cell r="E113">
            <v>12442</v>
          </cell>
          <cell r="F113">
            <v>304</v>
          </cell>
          <cell r="G113">
            <v>0.2</v>
          </cell>
          <cell r="H113">
            <v>0.2</v>
          </cell>
          <cell r="I113">
            <v>1</v>
          </cell>
          <cell r="J113">
            <v>60.800000000000004</v>
          </cell>
          <cell r="K113"/>
          <cell r="L113">
            <v>756473.60000000009</v>
          </cell>
          <cell r="M113">
            <v>156</v>
          </cell>
          <cell r="N113">
            <v>0.2</v>
          </cell>
          <cell r="O113">
            <v>0.2</v>
          </cell>
          <cell r="P113">
            <v>1</v>
          </cell>
          <cell r="Q113">
            <v>31.200000000000003</v>
          </cell>
          <cell r="R113"/>
          <cell r="S113">
            <v>388190.4</v>
          </cell>
          <cell r="T113" t="e">
            <v>#REF!</v>
          </cell>
          <cell r="U113" t="e">
            <v>#REF!</v>
          </cell>
          <cell r="V113" t="e">
            <v>#REF!</v>
          </cell>
          <cell r="W113" t="e">
            <v>#REF!</v>
          </cell>
        </row>
        <row r="114">
          <cell r="A114" t="str">
            <v>Hepatitis b anticuerpos s [anti-hbs] semiautomatizado o automatizado</v>
          </cell>
          <cell r="B114">
            <v>906223</v>
          </cell>
          <cell r="C114" t="str">
            <v>prevencion secundaria</v>
          </cell>
          <cell r="D114" t="str">
            <v>Laboratorios</v>
          </cell>
          <cell r="E114">
            <v>13165</v>
          </cell>
          <cell r="F114">
            <v>304</v>
          </cell>
          <cell r="G114">
            <v>0.2</v>
          </cell>
          <cell r="H114">
            <v>0.2</v>
          </cell>
          <cell r="I114">
            <v>1</v>
          </cell>
          <cell r="J114">
            <v>60.800000000000004</v>
          </cell>
          <cell r="K114"/>
          <cell r="L114">
            <v>800432</v>
          </cell>
          <cell r="M114">
            <v>156</v>
          </cell>
          <cell r="N114">
            <v>0.2</v>
          </cell>
          <cell r="O114">
            <v>0.2</v>
          </cell>
          <cell r="P114">
            <v>1</v>
          </cell>
          <cell r="Q114">
            <v>31.200000000000003</v>
          </cell>
          <cell r="R114"/>
          <cell r="S114">
            <v>410748.00000000006</v>
          </cell>
          <cell r="T114" t="e">
            <v>#REF!</v>
          </cell>
          <cell r="U114" t="e">
            <v>#REF!</v>
          </cell>
          <cell r="V114" t="e">
            <v>#REF!</v>
          </cell>
          <cell r="W114" t="e">
            <v>#REF!</v>
          </cell>
        </row>
        <row r="115">
          <cell r="A115" t="str">
            <v>Hepatitis b antigeno de superficie [ag hbs]</v>
          </cell>
          <cell r="B115">
            <v>906317</v>
          </cell>
          <cell r="C115" t="str">
            <v>prevencion secundaria</v>
          </cell>
          <cell r="D115" t="str">
            <v>Laboratorios</v>
          </cell>
          <cell r="E115">
            <v>11722</v>
          </cell>
          <cell r="F115">
            <v>304</v>
          </cell>
          <cell r="G115">
            <v>0.2</v>
          </cell>
          <cell r="H115">
            <v>0.2</v>
          </cell>
          <cell r="I115">
            <v>1</v>
          </cell>
          <cell r="J115">
            <v>60.800000000000004</v>
          </cell>
          <cell r="K115"/>
          <cell r="L115">
            <v>712697.60000000009</v>
          </cell>
          <cell r="M115">
            <v>156</v>
          </cell>
          <cell r="N115">
            <v>0.2</v>
          </cell>
          <cell r="O115">
            <v>0.2</v>
          </cell>
          <cell r="P115">
            <v>1</v>
          </cell>
          <cell r="Q115">
            <v>31.200000000000003</v>
          </cell>
          <cell r="R115"/>
          <cell r="S115">
            <v>365726.4</v>
          </cell>
          <cell r="T115" t="e">
            <v>#REF!</v>
          </cell>
          <cell r="U115" t="e">
            <v>#REF!</v>
          </cell>
          <cell r="V115" t="e">
            <v>#REF!</v>
          </cell>
          <cell r="W115" t="e">
            <v>#REF!</v>
          </cell>
        </row>
        <row r="116">
          <cell r="A116" t="str">
            <v>Hepatitis c anticuerpo semiautomatizado o automatizado</v>
          </cell>
          <cell r="B116">
            <v>906225</v>
          </cell>
          <cell r="C116" t="str">
            <v>prevencion secundaria</v>
          </cell>
          <cell r="D116" t="str">
            <v>Laboratorios</v>
          </cell>
          <cell r="E116">
            <v>17553</v>
          </cell>
          <cell r="F116">
            <v>304</v>
          </cell>
          <cell r="G116">
            <v>0.2</v>
          </cell>
          <cell r="H116">
            <v>0.2</v>
          </cell>
          <cell r="I116">
            <v>1</v>
          </cell>
          <cell r="J116">
            <v>60.800000000000004</v>
          </cell>
          <cell r="K116"/>
          <cell r="L116">
            <v>1067222.4000000001</v>
          </cell>
          <cell r="M116">
            <v>156</v>
          </cell>
          <cell r="N116">
            <v>0.2</v>
          </cell>
          <cell r="O116">
            <v>0.2</v>
          </cell>
          <cell r="P116">
            <v>1</v>
          </cell>
          <cell r="Q116">
            <v>31.200000000000003</v>
          </cell>
          <cell r="R116"/>
          <cell r="S116">
            <v>547653.60000000009</v>
          </cell>
          <cell r="T116" t="e">
            <v>#REF!</v>
          </cell>
          <cell r="U116" t="e">
            <v>#REF!</v>
          </cell>
          <cell r="V116" t="e">
            <v>#REF!</v>
          </cell>
          <cell r="W116" t="e">
            <v>#REF!</v>
          </cell>
        </row>
        <row r="117">
          <cell r="A117" t="str">
            <v>HEPATITIS B ANTICUERPOS E [ANTI-HBE] SEMIAUTOMATIZADO O AUTOMATIZADO</v>
          </cell>
          <cell r="B117">
            <v>906222</v>
          </cell>
          <cell r="C117" t="str">
            <v>prevencion secundaria</v>
          </cell>
          <cell r="D117" t="str">
            <v>Laboratorios</v>
          </cell>
          <cell r="E117">
            <v>27795</v>
          </cell>
          <cell r="F117">
            <v>304</v>
          </cell>
          <cell r="G117">
            <v>0.01</v>
          </cell>
          <cell r="H117">
            <v>0.01</v>
          </cell>
          <cell r="I117">
            <v>1</v>
          </cell>
          <cell r="J117">
            <v>3.04</v>
          </cell>
          <cell r="K117"/>
          <cell r="L117">
            <v>84496.8</v>
          </cell>
          <cell r="M117">
            <v>156</v>
          </cell>
          <cell r="N117">
            <v>0.01</v>
          </cell>
          <cell r="O117">
            <v>0.01</v>
          </cell>
          <cell r="P117">
            <v>1</v>
          </cell>
          <cell r="Q117">
            <v>1.56</v>
          </cell>
          <cell r="R117"/>
          <cell r="S117">
            <v>43360.200000000004</v>
          </cell>
          <cell r="T117" t="e">
            <v>#REF!</v>
          </cell>
          <cell r="U117" t="e">
            <v>#REF!</v>
          </cell>
          <cell r="V117" t="e">
            <v>#REF!</v>
          </cell>
          <cell r="W117" t="e">
            <v>#REF!</v>
          </cell>
        </row>
        <row r="118">
          <cell r="A118" t="str">
            <v>Tuberculina prueba [de mantoux]</v>
          </cell>
          <cell r="B118">
            <v>860205</v>
          </cell>
          <cell r="C118" t="str">
            <v>prevencion secundaria</v>
          </cell>
          <cell r="D118" t="str">
            <v>Laboratorios</v>
          </cell>
          <cell r="E118">
            <v>49992</v>
          </cell>
          <cell r="F118">
            <v>304</v>
          </cell>
          <cell r="G118">
            <v>0.2</v>
          </cell>
          <cell r="H118">
            <v>0.2</v>
          </cell>
          <cell r="I118">
            <v>1</v>
          </cell>
          <cell r="J118">
            <v>60.800000000000004</v>
          </cell>
          <cell r="K118"/>
          <cell r="L118">
            <v>3039513.6</v>
          </cell>
          <cell r="M118">
            <v>156</v>
          </cell>
          <cell r="N118">
            <v>0.2</v>
          </cell>
          <cell r="O118">
            <v>0.2</v>
          </cell>
          <cell r="P118">
            <v>1</v>
          </cell>
          <cell r="Q118">
            <v>31.200000000000003</v>
          </cell>
          <cell r="R118"/>
          <cell r="S118">
            <v>1559750.4000000001</v>
          </cell>
          <cell r="T118" t="e">
            <v>#REF!</v>
          </cell>
          <cell r="U118" t="e">
            <v>#REF!</v>
          </cell>
          <cell r="V118" t="e">
            <v>#REF!</v>
          </cell>
          <cell r="W118" t="e">
            <v>#REF!</v>
          </cell>
        </row>
        <row r="119">
          <cell r="A119" t="str">
            <v>Virus de inmunodeficiencia humana 1 y 2 anticuerpos</v>
          </cell>
          <cell r="B119">
            <v>906249</v>
          </cell>
          <cell r="C119" t="str">
            <v>prevencion secundaria</v>
          </cell>
          <cell r="D119" t="str">
            <v>Laboratorios</v>
          </cell>
          <cell r="E119">
            <v>11354</v>
          </cell>
          <cell r="F119">
            <v>304</v>
          </cell>
          <cell r="G119">
            <v>0.2</v>
          </cell>
          <cell r="H119">
            <v>0.2</v>
          </cell>
          <cell r="I119">
            <v>1</v>
          </cell>
          <cell r="J119">
            <v>60.800000000000004</v>
          </cell>
          <cell r="K119"/>
          <cell r="L119">
            <v>690323.20000000007</v>
          </cell>
          <cell r="M119">
            <v>156</v>
          </cell>
          <cell r="N119">
            <v>0.2</v>
          </cell>
          <cell r="O119">
            <v>0.2</v>
          </cell>
          <cell r="P119">
            <v>1</v>
          </cell>
          <cell r="Q119">
            <v>31.200000000000003</v>
          </cell>
          <cell r="R119"/>
          <cell r="S119">
            <v>354244.80000000005</v>
          </cell>
          <cell r="T119" t="e">
            <v>#REF!</v>
          </cell>
          <cell r="U119" t="e">
            <v>#REF!</v>
          </cell>
          <cell r="V119" t="e">
            <v>#REF!</v>
          </cell>
          <cell r="W119" t="e">
            <v>#REF!</v>
          </cell>
        </row>
        <row r="120">
          <cell r="A120" t="str">
            <v>Tiempo de protrombina [tp]</v>
          </cell>
          <cell r="B120">
            <v>902045</v>
          </cell>
          <cell r="C120" t="str">
            <v>prevencion secundaria</v>
          </cell>
          <cell r="D120" t="str">
            <v>Laboratorios</v>
          </cell>
          <cell r="E120">
            <v>4294</v>
          </cell>
          <cell r="F120">
            <v>304</v>
          </cell>
          <cell r="G120">
            <v>0.02</v>
          </cell>
          <cell r="H120">
            <v>0.02</v>
          </cell>
          <cell r="I120">
            <v>1</v>
          </cell>
          <cell r="J120">
            <v>6.08</v>
          </cell>
          <cell r="K120"/>
          <cell r="L120">
            <v>26107.52</v>
          </cell>
          <cell r="M120">
            <v>156</v>
          </cell>
          <cell r="N120">
            <v>0.02</v>
          </cell>
          <cell r="O120">
            <v>0.02</v>
          </cell>
          <cell r="P120">
            <v>1</v>
          </cell>
          <cell r="Q120">
            <v>3.12</v>
          </cell>
          <cell r="R120"/>
          <cell r="S120">
            <v>13397.28</v>
          </cell>
          <cell r="T120" t="e">
            <v>#REF!</v>
          </cell>
          <cell r="U120" t="e">
            <v>#REF!</v>
          </cell>
          <cell r="V120" t="e">
            <v>#REF!</v>
          </cell>
          <cell r="W120" t="e">
            <v>#REF!</v>
          </cell>
        </row>
        <row r="121">
          <cell r="A121" t="str">
            <v>Tiempo de tromboplastina parcial [ttp]</v>
          </cell>
          <cell r="B121">
            <v>902049</v>
          </cell>
          <cell r="C121" t="str">
            <v>prevencion secundaria</v>
          </cell>
          <cell r="D121" t="str">
            <v>Laboratorios</v>
          </cell>
          <cell r="E121">
            <v>4503</v>
          </cell>
          <cell r="F121">
            <v>304</v>
          </cell>
          <cell r="G121">
            <v>0.02</v>
          </cell>
          <cell r="H121">
            <v>0.02</v>
          </cell>
          <cell r="I121">
            <v>1</v>
          </cell>
          <cell r="J121">
            <v>6.08</v>
          </cell>
          <cell r="K121"/>
          <cell r="L121">
            <v>27378.240000000002</v>
          </cell>
          <cell r="M121">
            <v>156</v>
          </cell>
          <cell r="N121">
            <v>0.02</v>
          </cell>
          <cell r="O121">
            <v>0.02</v>
          </cell>
          <cell r="P121">
            <v>1</v>
          </cell>
          <cell r="Q121">
            <v>3.12</v>
          </cell>
          <cell r="R121"/>
          <cell r="S121">
            <v>14049.36</v>
          </cell>
          <cell r="T121" t="e">
            <v>#REF!</v>
          </cell>
          <cell r="U121" t="e">
            <v>#REF!</v>
          </cell>
          <cell r="V121" t="e">
            <v>#REF!</v>
          </cell>
          <cell r="W121" t="e">
            <v>#REF!</v>
          </cell>
        </row>
        <row r="122">
          <cell r="A122" t="str">
            <v>Baciloscopia coloracion acido alcohol resistente [zielh-neelsen] lectura seriada tres muestras</v>
          </cell>
          <cell r="B122">
            <v>901111</v>
          </cell>
          <cell r="C122" t="str">
            <v>prevencion secundaria</v>
          </cell>
          <cell r="D122" t="str">
            <v>Laboratorios</v>
          </cell>
          <cell r="E122">
            <v>9326</v>
          </cell>
          <cell r="F122">
            <v>304</v>
          </cell>
          <cell r="G122">
            <v>0.02</v>
          </cell>
          <cell r="H122">
            <v>0.02</v>
          </cell>
          <cell r="I122">
            <v>1</v>
          </cell>
          <cell r="J122">
            <v>6.08</v>
          </cell>
          <cell r="K122"/>
          <cell r="L122">
            <v>56702.080000000002</v>
          </cell>
          <cell r="M122">
            <v>156</v>
          </cell>
          <cell r="N122">
            <v>0.03</v>
          </cell>
          <cell r="O122">
            <v>0.03</v>
          </cell>
          <cell r="P122">
            <v>1</v>
          </cell>
          <cell r="Q122">
            <v>4.68</v>
          </cell>
          <cell r="R122"/>
          <cell r="S122">
            <v>43645.68</v>
          </cell>
          <cell r="T122" t="e">
            <v>#REF!</v>
          </cell>
          <cell r="U122" t="e">
            <v>#REF!</v>
          </cell>
          <cell r="V122" t="e">
            <v>#REF!</v>
          </cell>
          <cell r="W122" t="e">
            <v>#REF!</v>
          </cell>
        </row>
        <row r="123">
          <cell r="A123" t="str">
            <v>Hormona paratiroidea molecula intacta</v>
          </cell>
          <cell r="B123">
            <v>904912</v>
          </cell>
          <cell r="C123" t="str">
            <v>prevencion secundaria</v>
          </cell>
          <cell r="D123" t="str">
            <v>Laboratorios</v>
          </cell>
          <cell r="E123">
            <v>25565</v>
          </cell>
          <cell r="F123">
            <v>304</v>
          </cell>
          <cell r="G123">
            <v>0.05</v>
          </cell>
          <cell r="H123">
            <v>0.05</v>
          </cell>
          <cell r="I123">
            <v>1</v>
          </cell>
          <cell r="J123">
            <v>15.200000000000001</v>
          </cell>
          <cell r="K123"/>
          <cell r="L123">
            <v>388588</v>
          </cell>
          <cell r="M123">
            <v>156</v>
          </cell>
          <cell r="N123">
            <v>0.05</v>
          </cell>
          <cell r="O123">
            <v>0.05</v>
          </cell>
          <cell r="P123">
            <v>1</v>
          </cell>
          <cell r="Q123">
            <v>7.8000000000000007</v>
          </cell>
          <cell r="R123"/>
          <cell r="S123">
            <v>199407.00000000003</v>
          </cell>
          <cell r="T123" t="e">
            <v>#REF!</v>
          </cell>
          <cell r="U123" t="e">
            <v>#REF!</v>
          </cell>
          <cell r="V123" t="e">
            <v>#REF!</v>
          </cell>
          <cell r="W123" t="e">
            <v>#REF!</v>
          </cell>
        </row>
        <row r="124">
          <cell r="A124" t="str">
            <v>Vitamina d 25 hidroxi total [d2-d3] [calciferol]</v>
          </cell>
          <cell r="B124">
            <v>903706</v>
          </cell>
          <cell r="C124" t="str">
            <v>prevencion secundaria</v>
          </cell>
          <cell r="D124" t="str">
            <v>Laboratorios</v>
          </cell>
          <cell r="E124">
            <v>79628</v>
          </cell>
          <cell r="F124">
            <v>304</v>
          </cell>
          <cell r="G124">
            <v>0.1</v>
          </cell>
          <cell r="H124">
            <v>0.1</v>
          </cell>
          <cell r="I124">
            <v>1</v>
          </cell>
          <cell r="J124">
            <v>30.400000000000002</v>
          </cell>
          <cell r="K124"/>
          <cell r="L124">
            <v>2420691.2000000002</v>
          </cell>
          <cell r="M124">
            <v>156</v>
          </cell>
          <cell r="N124">
            <v>0.15</v>
          </cell>
          <cell r="O124">
            <v>0.15</v>
          </cell>
          <cell r="P124">
            <v>1</v>
          </cell>
          <cell r="Q124">
            <v>23.4</v>
          </cell>
          <cell r="R124"/>
          <cell r="S124">
            <v>1863295.2</v>
          </cell>
          <cell r="T124" t="e">
            <v>#REF!</v>
          </cell>
          <cell r="U124" t="e">
            <v>#REF!</v>
          </cell>
          <cell r="V124" t="e">
            <v>#REF!</v>
          </cell>
          <cell r="W124" t="e">
            <v>#REF!</v>
          </cell>
        </row>
        <row r="125">
          <cell r="A125" t="str">
            <v>Calcio semiautomatizado</v>
          </cell>
          <cell r="B125">
            <v>903810</v>
          </cell>
          <cell r="C125" t="str">
            <v>prevencion secundaria</v>
          </cell>
          <cell r="D125" t="str">
            <v>Laboratorios</v>
          </cell>
          <cell r="E125">
            <v>1655</v>
          </cell>
          <cell r="F125">
            <v>304</v>
          </cell>
          <cell r="G125">
            <v>0.05</v>
          </cell>
          <cell r="H125">
            <v>0.1</v>
          </cell>
          <cell r="I125">
            <v>0.5</v>
          </cell>
          <cell r="J125">
            <v>15.200000000000001</v>
          </cell>
          <cell r="K125"/>
          <cell r="L125">
            <v>25156</v>
          </cell>
          <cell r="M125">
            <v>156</v>
          </cell>
          <cell r="N125">
            <v>0.1</v>
          </cell>
          <cell r="O125">
            <v>0.2</v>
          </cell>
          <cell r="P125">
            <v>0.5</v>
          </cell>
          <cell r="Q125">
            <v>15.600000000000001</v>
          </cell>
          <cell r="R125"/>
          <cell r="S125">
            <v>25818.000000000004</v>
          </cell>
          <cell r="T125" t="e">
            <v>#REF!</v>
          </cell>
          <cell r="U125" t="e">
            <v>#REF!</v>
          </cell>
          <cell r="V125" t="e">
            <v>#REF!</v>
          </cell>
          <cell r="W125" t="e">
            <v>#REF!</v>
          </cell>
        </row>
        <row r="126">
          <cell r="A126" t="str">
            <v>Ferritina</v>
          </cell>
          <cell r="B126">
            <v>903016</v>
          </cell>
          <cell r="C126" t="str">
            <v>prevencion secundaria</v>
          </cell>
          <cell r="D126" t="str">
            <v>Laboratorios</v>
          </cell>
          <cell r="E126">
            <v>7746</v>
          </cell>
          <cell r="F126">
            <v>304</v>
          </cell>
          <cell r="G126">
            <v>0.02</v>
          </cell>
          <cell r="H126">
            <v>0.02</v>
          </cell>
          <cell r="I126">
            <v>1</v>
          </cell>
          <cell r="J126">
            <v>6.08</v>
          </cell>
          <cell r="K126"/>
          <cell r="L126">
            <v>47095.68</v>
          </cell>
          <cell r="M126">
            <v>156</v>
          </cell>
          <cell r="N126">
            <v>0.05</v>
          </cell>
          <cell r="O126">
            <v>0.05</v>
          </cell>
          <cell r="P126">
            <v>1</v>
          </cell>
          <cell r="Q126">
            <v>7.8000000000000007</v>
          </cell>
          <cell r="R126"/>
          <cell r="S126">
            <v>60418.8</v>
          </cell>
          <cell r="T126" t="e">
            <v>#REF!</v>
          </cell>
          <cell r="U126" t="e">
            <v>#REF!</v>
          </cell>
          <cell r="V126" t="e">
            <v>#REF!</v>
          </cell>
          <cell r="W126" t="e">
            <v>#REF!</v>
          </cell>
        </row>
        <row r="127">
          <cell r="A127" t="str">
            <v>Vitamina b12 [cianocobalamina]</v>
          </cell>
          <cell r="B127">
            <v>903703</v>
          </cell>
          <cell r="C127" t="str">
            <v>prevencion secundaria</v>
          </cell>
          <cell r="D127" t="str">
            <v>Laboratorios</v>
          </cell>
          <cell r="E127">
            <v>15678</v>
          </cell>
          <cell r="F127">
            <v>304</v>
          </cell>
          <cell r="G127">
            <v>0.05</v>
          </cell>
          <cell r="H127">
            <v>0.05</v>
          </cell>
          <cell r="I127">
            <v>1</v>
          </cell>
          <cell r="J127">
            <v>15.200000000000001</v>
          </cell>
          <cell r="K127"/>
          <cell r="L127">
            <v>238305.6</v>
          </cell>
          <cell r="M127">
            <v>156</v>
          </cell>
          <cell r="N127">
            <v>0.05</v>
          </cell>
          <cell r="O127">
            <v>0.05</v>
          </cell>
          <cell r="P127">
            <v>1</v>
          </cell>
          <cell r="Q127">
            <v>7.8000000000000007</v>
          </cell>
          <cell r="R127"/>
          <cell r="S127">
            <v>122288.40000000001</v>
          </cell>
          <cell r="T127" t="e">
            <v>#REF!</v>
          </cell>
          <cell r="U127" t="e">
            <v>#REF!</v>
          </cell>
          <cell r="V127" t="e">
            <v>#REF!</v>
          </cell>
          <cell r="W127" t="e">
            <v>#REF!</v>
          </cell>
        </row>
        <row r="128">
          <cell r="A128" t="str">
            <v>Hierro total</v>
          </cell>
          <cell r="B128">
            <v>903846</v>
          </cell>
          <cell r="C128" t="str">
            <v>prevencion secundaria</v>
          </cell>
          <cell r="D128" t="str">
            <v>Laboratorios</v>
          </cell>
          <cell r="E128">
            <v>8261</v>
          </cell>
          <cell r="F128">
            <v>304</v>
          </cell>
          <cell r="G128">
            <v>0.01</v>
          </cell>
          <cell r="H128">
            <v>0.01</v>
          </cell>
          <cell r="I128">
            <v>1</v>
          </cell>
          <cell r="J128">
            <v>3.04</v>
          </cell>
          <cell r="K128"/>
          <cell r="L128">
            <v>25113.439999999999</v>
          </cell>
          <cell r="M128">
            <v>156</v>
          </cell>
          <cell r="N128">
            <v>0.01</v>
          </cell>
          <cell r="O128">
            <v>0.01</v>
          </cell>
          <cell r="P128">
            <v>1</v>
          </cell>
          <cell r="Q128">
            <v>1.56</v>
          </cell>
          <cell r="R128"/>
          <cell r="S128">
            <v>12887.16</v>
          </cell>
          <cell r="T128" t="e">
            <v>#REF!</v>
          </cell>
          <cell r="U128" t="e">
            <v>#REF!</v>
          </cell>
          <cell r="V128" t="e">
            <v>#REF!</v>
          </cell>
          <cell r="W128" t="e">
            <v>#REF!</v>
          </cell>
        </row>
        <row r="129">
          <cell r="A129" t="str">
            <v>Albumina en suero u otros fluidos</v>
          </cell>
          <cell r="B129">
            <v>903803</v>
          </cell>
          <cell r="C129" t="str">
            <v>prevencion secundaria</v>
          </cell>
          <cell r="D129" t="str">
            <v>Laboratorios</v>
          </cell>
          <cell r="E129">
            <v>1430</v>
          </cell>
          <cell r="F129">
            <v>304</v>
          </cell>
          <cell r="G129">
            <v>0.1</v>
          </cell>
          <cell r="H129">
            <v>0.1</v>
          </cell>
          <cell r="I129">
            <v>1</v>
          </cell>
          <cell r="J129">
            <v>30.400000000000002</v>
          </cell>
          <cell r="K129"/>
          <cell r="L129">
            <v>43472</v>
          </cell>
          <cell r="M129">
            <v>156</v>
          </cell>
          <cell r="N129">
            <v>0.15</v>
          </cell>
          <cell r="O129">
            <v>0.15</v>
          </cell>
          <cell r="P129">
            <v>1</v>
          </cell>
          <cell r="Q129">
            <v>23.4</v>
          </cell>
          <cell r="R129"/>
          <cell r="S129">
            <v>33462</v>
          </cell>
          <cell r="T129" t="e">
            <v>#REF!</v>
          </cell>
          <cell r="U129" t="e">
            <v>#REF!</v>
          </cell>
          <cell r="V129" t="e">
            <v>#REF!</v>
          </cell>
          <cell r="W129" t="e">
            <v>#REF!</v>
          </cell>
        </row>
        <row r="130">
          <cell r="A130" t="str">
            <v>Fosfatasa alcalina</v>
          </cell>
          <cell r="B130">
            <v>903833</v>
          </cell>
          <cell r="C130" t="str">
            <v>prevencion secundaria</v>
          </cell>
          <cell r="D130" t="str">
            <v>Laboratorios</v>
          </cell>
          <cell r="E130">
            <v>1824</v>
          </cell>
          <cell r="F130">
            <v>304</v>
          </cell>
          <cell r="G130">
            <v>0.1</v>
          </cell>
          <cell r="H130">
            <v>0.1</v>
          </cell>
          <cell r="I130">
            <v>1</v>
          </cell>
          <cell r="J130">
            <v>30.400000000000002</v>
          </cell>
          <cell r="K130"/>
          <cell r="L130">
            <v>55449.600000000006</v>
          </cell>
          <cell r="M130">
            <v>156</v>
          </cell>
          <cell r="N130">
            <v>0.1</v>
          </cell>
          <cell r="O130">
            <v>0.1</v>
          </cell>
          <cell r="P130">
            <v>1</v>
          </cell>
          <cell r="Q130">
            <v>15.600000000000001</v>
          </cell>
          <cell r="R130"/>
          <cell r="S130">
            <v>28454.400000000001</v>
          </cell>
          <cell r="T130" t="e">
            <v>#REF!</v>
          </cell>
          <cell r="U130" t="e">
            <v>#REF!</v>
          </cell>
          <cell r="V130" t="e">
            <v>#REF!</v>
          </cell>
          <cell r="W130" t="e">
            <v>#REF!</v>
          </cell>
        </row>
        <row r="131">
          <cell r="A131" t="str">
            <v>Acido folico [folatos] en suero</v>
          </cell>
          <cell r="B131">
            <v>903105</v>
          </cell>
          <cell r="C131" t="str">
            <v>prevencion secundaria</v>
          </cell>
          <cell r="D131" t="str">
            <v>Laboratorios</v>
          </cell>
          <cell r="E131">
            <v>11124</v>
          </cell>
          <cell r="F131">
            <v>304</v>
          </cell>
          <cell r="G131">
            <v>0.05</v>
          </cell>
          <cell r="H131">
            <v>0.05</v>
          </cell>
          <cell r="I131">
            <v>1</v>
          </cell>
          <cell r="J131">
            <v>15.200000000000001</v>
          </cell>
          <cell r="K131"/>
          <cell r="L131">
            <v>169084.80000000002</v>
          </cell>
          <cell r="M131">
            <v>156</v>
          </cell>
          <cell r="N131">
            <v>0.05</v>
          </cell>
          <cell r="O131">
            <v>0.05</v>
          </cell>
          <cell r="P131">
            <v>1</v>
          </cell>
          <cell r="Q131">
            <v>7.8000000000000007</v>
          </cell>
          <cell r="R131"/>
          <cell r="S131">
            <v>86767.200000000012</v>
          </cell>
          <cell r="T131" t="e">
            <v>#REF!</v>
          </cell>
          <cell r="U131" t="e">
            <v>#REF!</v>
          </cell>
          <cell r="V131" t="e">
            <v>#REF!</v>
          </cell>
          <cell r="W131" t="e">
            <v>#REF!</v>
          </cell>
        </row>
        <row r="132">
          <cell r="A132" t="str">
            <v>Coombs directo cualitativo en tubo</v>
          </cell>
          <cell r="B132">
            <v>911010</v>
          </cell>
          <cell r="C132" t="str">
            <v>prevencion secundaria</v>
          </cell>
          <cell r="D132" t="str">
            <v>Laboratorios</v>
          </cell>
          <cell r="E132">
            <v>4878</v>
          </cell>
          <cell r="F132">
            <v>304</v>
          </cell>
          <cell r="G132">
            <v>0.02</v>
          </cell>
          <cell r="H132">
            <v>0.02</v>
          </cell>
          <cell r="I132">
            <v>1</v>
          </cell>
          <cell r="J132">
            <v>6.08</v>
          </cell>
          <cell r="K132"/>
          <cell r="L132">
            <v>29658.240000000002</v>
          </cell>
          <cell r="M132">
            <v>156</v>
          </cell>
          <cell r="N132">
            <v>0.02</v>
          </cell>
          <cell r="O132">
            <v>0.02</v>
          </cell>
          <cell r="P132">
            <v>1</v>
          </cell>
          <cell r="Q132">
            <v>3.12</v>
          </cell>
          <cell r="R132"/>
          <cell r="S132">
            <v>15219.36</v>
          </cell>
          <cell r="T132" t="e">
            <v>#REF!</v>
          </cell>
          <cell r="U132" t="e">
            <v>#REF!</v>
          </cell>
          <cell r="V132" t="e">
            <v>#REF!</v>
          </cell>
          <cell r="W132" t="e">
            <v>#REF!</v>
          </cell>
        </row>
        <row r="133">
          <cell r="A133" t="str">
            <v>Fosforo en suero u otros fluidos</v>
          </cell>
          <cell r="B133">
            <v>903835</v>
          </cell>
          <cell r="C133" t="str">
            <v>prevencion secundaria</v>
          </cell>
          <cell r="D133" t="str">
            <v>Laboratorios</v>
          </cell>
          <cell r="E133">
            <v>1871</v>
          </cell>
          <cell r="F133">
            <v>304</v>
          </cell>
          <cell r="G133">
            <v>0.02</v>
          </cell>
          <cell r="H133">
            <v>0.02</v>
          </cell>
          <cell r="I133">
            <v>1</v>
          </cell>
          <cell r="J133">
            <v>6.08</v>
          </cell>
          <cell r="K133"/>
          <cell r="L133">
            <v>11375.68</v>
          </cell>
          <cell r="M133">
            <v>156</v>
          </cell>
          <cell r="N133">
            <v>0.05</v>
          </cell>
          <cell r="O133">
            <v>0.05</v>
          </cell>
          <cell r="P133">
            <v>1</v>
          </cell>
          <cell r="Q133">
            <v>7.8000000000000007</v>
          </cell>
          <cell r="R133"/>
          <cell r="S133">
            <v>14593.800000000001</v>
          </cell>
          <cell r="T133" t="e">
            <v>#REF!</v>
          </cell>
          <cell r="U133" t="e">
            <v>#REF!</v>
          </cell>
          <cell r="V133" t="e">
            <v>#REF!</v>
          </cell>
          <cell r="W133" t="e">
            <v>#REF!</v>
          </cell>
        </row>
        <row r="134">
          <cell r="A134" t="str">
            <v>Gonadotropina corionica subunidad beta cualitativa prueba de embarazo en orina o suero</v>
          </cell>
          <cell r="B134">
            <v>904508</v>
          </cell>
          <cell r="C134" t="str">
            <v>prevencion secundaria</v>
          </cell>
          <cell r="D134" t="str">
            <v>Laboratorios</v>
          </cell>
          <cell r="E134">
            <v>7178</v>
          </cell>
          <cell r="F134">
            <v>304</v>
          </cell>
          <cell r="G134">
            <v>0.02</v>
          </cell>
          <cell r="H134">
            <v>0.02</v>
          </cell>
          <cell r="I134">
            <v>1</v>
          </cell>
          <cell r="J134">
            <v>6.08</v>
          </cell>
          <cell r="K134"/>
          <cell r="L134">
            <v>43642.239999999998</v>
          </cell>
          <cell r="M134">
            <v>156</v>
          </cell>
          <cell r="N134">
            <v>0.02</v>
          </cell>
          <cell r="O134">
            <v>0.02</v>
          </cell>
          <cell r="P134">
            <v>1</v>
          </cell>
          <cell r="Q134">
            <v>3.12</v>
          </cell>
          <cell r="R134"/>
          <cell r="S134">
            <v>22395.360000000001</v>
          </cell>
          <cell r="T134" t="e">
            <v>#REF!</v>
          </cell>
          <cell r="U134" t="e">
            <v>#REF!</v>
          </cell>
          <cell r="V134" t="e">
            <v>#REF!</v>
          </cell>
          <cell r="W134" t="e">
            <v>#REF!</v>
          </cell>
        </row>
        <row r="135">
          <cell r="A135" t="str">
            <v>Electroforesis de proteinas semiautomatizado y automatizado</v>
          </cell>
          <cell r="B135">
            <v>906812</v>
          </cell>
          <cell r="C135" t="str">
            <v>prevencion secundaria</v>
          </cell>
          <cell r="D135" t="str">
            <v>Laboratorios</v>
          </cell>
          <cell r="E135">
            <v>12238</v>
          </cell>
          <cell r="F135">
            <v>304</v>
          </cell>
          <cell r="G135">
            <v>0.1</v>
          </cell>
          <cell r="H135">
            <v>0.1</v>
          </cell>
          <cell r="I135">
            <v>1</v>
          </cell>
          <cell r="J135">
            <v>30.400000000000002</v>
          </cell>
          <cell r="K135"/>
          <cell r="L135">
            <v>372035.2</v>
          </cell>
          <cell r="M135">
            <v>156</v>
          </cell>
          <cell r="N135">
            <v>0.15</v>
          </cell>
          <cell r="O135">
            <v>0.15</v>
          </cell>
          <cell r="P135">
            <v>1</v>
          </cell>
          <cell r="Q135">
            <v>23.4</v>
          </cell>
          <cell r="R135"/>
          <cell r="S135">
            <v>286369.2</v>
          </cell>
          <cell r="T135" t="e">
            <v>#REF!</v>
          </cell>
          <cell r="U135" t="e">
            <v>#REF!</v>
          </cell>
          <cell r="V135" t="e">
            <v>#REF!</v>
          </cell>
          <cell r="W135" t="e">
            <v>#REF!</v>
          </cell>
        </row>
        <row r="136">
          <cell r="A136" t="str">
            <v>Espirometria o curva de flujo volumen pre y post broncodilatadores</v>
          </cell>
          <cell r="B136">
            <v>893805</v>
          </cell>
          <cell r="C136" t="str">
            <v>prevencion secundaria</v>
          </cell>
          <cell r="D136" t="str">
            <v>Laboratorios</v>
          </cell>
          <cell r="E136">
            <v>31075</v>
          </cell>
          <cell r="F136">
            <v>304</v>
          </cell>
          <cell r="G136">
            <v>0.05</v>
          </cell>
          <cell r="H136">
            <v>0.05</v>
          </cell>
          <cell r="I136">
            <v>1</v>
          </cell>
          <cell r="J136">
            <v>15.200000000000001</v>
          </cell>
          <cell r="K136"/>
          <cell r="L136">
            <v>472340.00000000006</v>
          </cell>
          <cell r="M136">
            <v>156</v>
          </cell>
          <cell r="N136">
            <v>0.1</v>
          </cell>
          <cell r="O136">
            <v>0.1</v>
          </cell>
          <cell r="P136">
            <v>1</v>
          </cell>
          <cell r="Q136">
            <v>15.600000000000001</v>
          </cell>
          <cell r="R136"/>
          <cell r="S136">
            <v>484770.00000000006</v>
          </cell>
          <cell r="T136" t="e">
            <v>#REF!</v>
          </cell>
          <cell r="U136" t="e">
            <v>#REF!</v>
          </cell>
          <cell r="V136" t="e">
            <v>#REF!</v>
          </cell>
          <cell r="W136" t="e">
            <v>#REF!</v>
          </cell>
        </row>
        <row r="137">
          <cell r="A137" t="str">
            <v>Recuento de reticulocitos metodo manual</v>
          </cell>
          <cell r="B137">
            <v>902223</v>
          </cell>
          <cell r="C137" t="str">
            <v>prevencion secundaria</v>
          </cell>
          <cell r="D137" t="str">
            <v>Laboratorios</v>
          </cell>
          <cell r="E137">
            <v>2691</v>
          </cell>
          <cell r="F137">
            <v>304</v>
          </cell>
          <cell r="G137">
            <v>0.05</v>
          </cell>
          <cell r="H137">
            <v>0.05</v>
          </cell>
          <cell r="I137">
            <v>1</v>
          </cell>
          <cell r="J137">
            <v>15.200000000000001</v>
          </cell>
          <cell r="K137"/>
          <cell r="L137">
            <v>40903.200000000004</v>
          </cell>
          <cell r="M137">
            <v>156</v>
          </cell>
          <cell r="N137">
            <v>0.05</v>
          </cell>
          <cell r="O137">
            <v>0.05</v>
          </cell>
          <cell r="P137">
            <v>1</v>
          </cell>
          <cell r="Q137">
            <v>7.8000000000000007</v>
          </cell>
          <cell r="R137"/>
          <cell r="S137">
            <v>20989.800000000003</v>
          </cell>
          <cell r="T137" t="e">
            <v>#REF!</v>
          </cell>
          <cell r="U137" t="e">
            <v>#REF!</v>
          </cell>
          <cell r="V137" t="e">
            <v>#REF!</v>
          </cell>
          <cell r="W137" t="e">
            <v>#REF!</v>
          </cell>
        </row>
        <row r="138">
          <cell r="A138" t="str">
            <v>Extendido de sangre periferica estudio de morfologia</v>
          </cell>
          <cell r="B138">
            <v>902206</v>
          </cell>
          <cell r="C138" t="str">
            <v>prevencion secundaria</v>
          </cell>
          <cell r="D138" t="str">
            <v>Laboratorios</v>
          </cell>
          <cell r="E138">
            <v>2662</v>
          </cell>
          <cell r="F138">
            <v>304</v>
          </cell>
          <cell r="G138">
            <v>0.01</v>
          </cell>
          <cell r="H138">
            <v>0.01</v>
          </cell>
          <cell r="I138">
            <v>1</v>
          </cell>
          <cell r="J138">
            <v>3.04</v>
          </cell>
          <cell r="K138"/>
          <cell r="L138">
            <v>8092.4800000000005</v>
          </cell>
          <cell r="M138">
            <v>156</v>
          </cell>
          <cell r="N138">
            <v>0.01</v>
          </cell>
          <cell r="O138">
            <v>0.01</v>
          </cell>
          <cell r="P138">
            <v>1</v>
          </cell>
          <cell r="Q138">
            <v>1.56</v>
          </cell>
          <cell r="R138"/>
          <cell r="S138">
            <v>4152.72</v>
          </cell>
          <cell r="T138" t="e">
            <v>#REF!</v>
          </cell>
          <cell r="U138" t="e">
            <v>#REF!</v>
          </cell>
          <cell r="V138" t="e">
            <v>#REF!</v>
          </cell>
          <cell r="W138" t="e">
            <v>#REF!</v>
          </cell>
        </row>
        <row r="139">
          <cell r="A139" t="str">
            <v>Factor reumatoideo semiautomatizado o automatizado</v>
          </cell>
          <cell r="B139">
            <v>906910</v>
          </cell>
          <cell r="C139" t="str">
            <v>prevencion secundaria</v>
          </cell>
          <cell r="D139" t="str">
            <v>Laboratorios</v>
          </cell>
          <cell r="E139">
            <v>14637</v>
          </cell>
          <cell r="F139">
            <v>304</v>
          </cell>
          <cell r="G139">
            <v>0.05</v>
          </cell>
          <cell r="H139">
            <v>0.05</v>
          </cell>
          <cell r="I139">
            <v>1</v>
          </cell>
          <cell r="J139">
            <v>15.200000000000001</v>
          </cell>
          <cell r="K139"/>
          <cell r="L139">
            <v>222482.40000000002</v>
          </cell>
          <cell r="M139">
            <v>156</v>
          </cell>
          <cell r="N139">
            <v>0.05</v>
          </cell>
          <cell r="O139">
            <v>0.05</v>
          </cell>
          <cell r="P139">
            <v>1</v>
          </cell>
          <cell r="Q139">
            <v>7.8000000000000007</v>
          </cell>
          <cell r="R139"/>
          <cell r="S139">
            <v>114168.6</v>
          </cell>
          <cell r="T139" t="e">
            <v>#REF!</v>
          </cell>
          <cell r="U139" t="e">
            <v>#REF!</v>
          </cell>
          <cell r="V139" t="e">
            <v>#REF!</v>
          </cell>
          <cell r="W139" t="e">
            <v>#REF!</v>
          </cell>
        </row>
        <row r="140">
          <cell r="A140" t="str">
            <v>Saturacion de transferrina</v>
          </cell>
          <cell r="B140">
            <v>903044</v>
          </cell>
          <cell r="C140" t="str">
            <v>prevencion secundaria</v>
          </cell>
          <cell r="D140" t="str">
            <v>Laboratorios</v>
          </cell>
          <cell r="E140">
            <v>14261</v>
          </cell>
          <cell r="F140">
            <v>304</v>
          </cell>
          <cell r="G140">
            <v>0.01</v>
          </cell>
          <cell r="H140">
            <v>0.01</v>
          </cell>
          <cell r="I140">
            <v>1</v>
          </cell>
          <cell r="J140">
            <v>3.04</v>
          </cell>
          <cell r="K140"/>
          <cell r="L140">
            <v>43353.440000000002</v>
          </cell>
          <cell r="M140">
            <v>156</v>
          </cell>
          <cell r="N140">
            <v>0.01</v>
          </cell>
          <cell r="O140">
            <v>0.01</v>
          </cell>
          <cell r="P140">
            <v>1</v>
          </cell>
          <cell r="Q140">
            <v>1.56</v>
          </cell>
          <cell r="R140"/>
          <cell r="S140">
            <v>22247.16</v>
          </cell>
          <cell r="T140" t="e">
            <v>#REF!</v>
          </cell>
          <cell r="U140" t="e">
            <v>#REF!</v>
          </cell>
          <cell r="V140" t="e">
            <v>#REF!</v>
          </cell>
          <cell r="W140" t="e">
            <v>#REF!</v>
          </cell>
        </row>
        <row r="141">
          <cell r="A141" t="str">
            <v>Gamma glutamil transferasa</v>
          </cell>
          <cell r="B141">
            <v>903838</v>
          </cell>
          <cell r="C141" t="str">
            <v>prevencion secundaria</v>
          </cell>
          <cell r="D141" t="str">
            <v>Laboratorios</v>
          </cell>
          <cell r="E141">
            <v>4683</v>
          </cell>
          <cell r="F141">
            <v>304</v>
          </cell>
          <cell r="G141">
            <v>0.02</v>
          </cell>
          <cell r="H141">
            <v>0.02</v>
          </cell>
          <cell r="I141">
            <v>1</v>
          </cell>
          <cell r="J141">
            <v>6.08</v>
          </cell>
          <cell r="K141"/>
          <cell r="L141">
            <v>28472.639999999999</v>
          </cell>
          <cell r="M141">
            <v>156</v>
          </cell>
          <cell r="N141">
            <v>0.02</v>
          </cell>
          <cell r="O141">
            <v>0.02</v>
          </cell>
          <cell r="P141">
            <v>1</v>
          </cell>
          <cell r="Q141">
            <v>3.12</v>
          </cell>
          <cell r="R141"/>
          <cell r="S141">
            <v>14610.960000000001</v>
          </cell>
          <cell r="T141" t="e">
            <v>#REF!</v>
          </cell>
          <cell r="U141" t="e">
            <v>#REF!</v>
          </cell>
          <cell r="V141" t="e">
            <v>#REF!</v>
          </cell>
          <cell r="W141" t="e">
            <v>#REF!</v>
          </cell>
        </row>
        <row r="142">
          <cell r="A142" t="str">
            <v>Glucosa en suero u otro fluido diferente a orina</v>
          </cell>
          <cell r="B142">
            <v>903841</v>
          </cell>
          <cell r="C142" t="str">
            <v>prevencion secundaria</v>
          </cell>
          <cell r="D142" t="str">
            <v>Laboratorios</v>
          </cell>
          <cell r="E142">
            <v>1485</v>
          </cell>
          <cell r="F142">
            <v>304</v>
          </cell>
          <cell r="G142">
            <v>0.1</v>
          </cell>
          <cell r="H142">
            <v>0.1</v>
          </cell>
          <cell r="I142">
            <v>1</v>
          </cell>
          <cell r="J142">
            <v>30.400000000000002</v>
          </cell>
          <cell r="K142"/>
          <cell r="L142">
            <v>45144</v>
          </cell>
          <cell r="M142">
            <v>156</v>
          </cell>
          <cell r="N142">
            <v>0.1</v>
          </cell>
          <cell r="O142">
            <v>0.1</v>
          </cell>
          <cell r="P142">
            <v>1</v>
          </cell>
          <cell r="Q142">
            <v>15.600000000000001</v>
          </cell>
          <cell r="R142"/>
          <cell r="S142">
            <v>23166.000000000004</v>
          </cell>
          <cell r="T142" t="e">
            <v>#REF!</v>
          </cell>
          <cell r="U142" t="e">
            <v>#REF!</v>
          </cell>
          <cell r="V142" t="e">
            <v>#REF!</v>
          </cell>
          <cell r="W142" t="e">
            <v>#REF!</v>
          </cell>
        </row>
        <row r="143">
          <cell r="A143" t="str">
            <v>Urocultivo (antibiograma de disco)</v>
          </cell>
          <cell r="B143">
            <v>901235</v>
          </cell>
          <cell r="C143" t="str">
            <v>prevencion secundaria</v>
          </cell>
          <cell r="D143" t="str">
            <v>Laboratorios</v>
          </cell>
          <cell r="E143">
            <v>13867</v>
          </cell>
          <cell r="F143">
            <v>304</v>
          </cell>
          <cell r="G143">
            <v>0.05</v>
          </cell>
          <cell r="H143">
            <v>0.05</v>
          </cell>
          <cell r="I143">
            <v>1</v>
          </cell>
          <cell r="J143">
            <v>15.200000000000001</v>
          </cell>
          <cell r="K143"/>
          <cell r="L143">
            <v>210778.40000000002</v>
          </cell>
          <cell r="M143">
            <v>156</v>
          </cell>
          <cell r="N143">
            <v>0.05</v>
          </cell>
          <cell r="O143">
            <v>0.05</v>
          </cell>
          <cell r="P143">
            <v>1</v>
          </cell>
          <cell r="Q143">
            <v>7.8000000000000007</v>
          </cell>
          <cell r="R143"/>
          <cell r="S143">
            <v>108162.6</v>
          </cell>
          <cell r="T143" t="e">
            <v>#REF!</v>
          </cell>
          <cell r="U143" t="e">
            <v>#REF!</v>
          </cell>
          <cell r="V143" t="e">
            <v>#REF!</v>
          </cell>
          <cell r="W143" t="e">
            <v>#REF!</v>
          </cell>
        </row>
        <row r="144">
          <cell r="A144" t="str">
            <v>Capacidad de difusion con monoxido de carbono</v>
          </cell>
          <cell r="B144">
            <v>893806</v>
          </cell>
          <cell r="C144" t="str">
            <v>prevencion secundaria</v>
          </cell>
          <cell r="D144" t="str">
            <v>Laboratorios</v>
          </cell>
          <cell r="E144">
            <v>126322</v>
          </cell>
          <cell r="F144">
            <v>304</v>
          </cell>
          <cell r="G144">
            <v>0.05</v>
          </cell>
          <cell r="H144">
            <v>0.05</v>
          </cell>
          <cell r="I144">
            <v>1</v>
          </cell>
          <cell r="J144">
            <v>15.200000000000001</v>
          </cell>
          <cell r="K144"/>
          <cell r="L144">
            <v>1920094.4000000001</v>
          </cell>
          <cell r="M144">
            <v>156</v>
          </cell>
          <cell r="N144">
            <v>0.1</v>
          </cell>
          <cell r="O144">
            <v>0.1</v>
          </cell>
          <cell r="P144">
            <v>1</v>
          </cell>
          <cell r="Q144">
            <v>15.600000000000001</v>
          </cell>
          <cell r="R144"/>
          <cell r="S144">
            <v>1970623.2000000002</v>
          </cell>
          <cell r="T144" t="e">
            <v>#REF!</v>
          </cell>
          <cell r="U144" t="e">
            <v>#REF!</v>
          </cell>
          <cell r="V144" t="e">
            <v>#REF!</v>
          </cell>
          <cell r="W144" t="e">
            <v>#REF!</v>
          </cell>
        </row>
        <row r="145">
          <cell r="A145" t="str">
            <v>Creatinina depuracion</v>
          </cell>
          <cell r="B145">
            <v>903823</v>
          </cell>
          <cell r="C145" t="str">
            <v>prevencion secundaria</v>
          </cell>
          <cell r="D145" t="str">
            <v>Laboratorios</v>
          </cell>
          <cell r="E145">
            <v>3390</v>
          </cell>
          <cell r="F145">
            <v>304</v>
          </cell>
          <cell r="G145">
            <v>0.05</v>
          </cell>
          <cell r="H145">
            <v>0.05</v>
          </cell>
          <cell r="I145">
            <v>1</v>
          </cell>
          <cell r="J145">
            <v>15.200000000000001</v>
          </cell>
          <cell r="K145"/>
          <cell r="L145">
            <v>51528</v>
          </cell>
          <cell r="M145">
            <v>156</v>
          </cell>
          <cell r="N145">
            <v>0.05</v>
          </cell>
          <cell r="O145">
            <v>0.05</v>
          </cell>
          <cell r="P145">
            <v>1</v>
          </cell>
          <cell r="Q145">
            <v>7.8000000000000007</v>
          </cell>
          <cell r="R145"/>
          <cell r="S145">
            <v>26442.000000000004</v>
          </cell>
          <cell r="T145" t="e">
            <v>#REF!</v>
          </cell>
          <cell r="U145" t="e">
            <v>#REF!</v>
          </cell>
          <cell r="V145" t="e">
            <v>#REF!</v>
          </cell>
          <cell r="W145" t="e">
            <v>#REF!</v>
          </cell>
        </row>
        <row r="146">
          <cell r="A146" t="str">
            <v>Nitrogeno ureico</v>
          </cell>
          <cell r="B146">
            <v>903856</v>
          </cell>
          <cell r="C146" t="str">
            <v>prevencion secundaria</v>
          </cell>
          <cell r="D146" t="str">
            <v>Laboratorios</v>
          </cell>
          <cell r="E146">
            <v>1760</v>
          </cell>
          <cell r="F146">
            <v>304</v>
          </cell>
          <cell r="G146">
            <v>0.01</v>
          </cell>
          <cell r="H146">
            <v>0.01</v>
          </cell>
          <cell r="I146">
            <v>1</v>
          </cell>
          <cell r="J146">
            <v>3.04</v>
          </cell>
          <cell r="K146"/>
          <cell r="L146">
            <v>5350.4</v>
          </cell>
          <cell r="M146">
            <v>156</v>
          </cell>
          <cell r="N146">
            <v>0.01</v>
          </cell>
          <cell r="O146">
            <v>0.01</v>
          </cell>
          <cell r="P146">
            <v>1</v>
          </cell>
          <cell r="Q146">
            <v>1.56</v>
          </cell>
          <cell r="R146"/>
          <cell r="S146">
            <v>2745.6</v>
          </cell>
          <cell r="T146" t="e">
            <v>#REF!</v>
          </cell>
          <cell r="U146" t="e">
            <v>#REF!</v>
          </cell>
          <cell r="V146" t="e">
            <v>#REF!</v>
          </cell>
          <cell r="W146" t="e">
            <v>#REF!</v>
          </cell>
        </row>
        <row r="147">
          <cell r="A147" t="str">
            <v>Tiroxina libre</v>
          </cell>
          <cell r="B147">
            <v>904921</v>
          </cell>
          <cell r="C147" t="str">
            <v>prevencion secundaria</v>
          </cell>
          <cell r="D147" t="str">
            <v>Laboratorios</v>
          </cell>
          <cell r="E147">
            <v>7645</v>
          </cell>
          <cell r="F147">
            <v>304</v>
          </cell>
          <cell r="G147">
            <v>0.01</v>
          </cell>
          <cell r="H147">
            <v>0.01</v>
          </cell>
          <cell r="I147">
            <v>1</v>
          </cell>
          <cell r="J147">
            <v>3.04</v>
          </cell>
          <cell r="K147"/>
          <cell r="L147">
            <v>23240.799999999999</v>
          </cell>
          <cell r="M147">
            <v>156</v>
          </cell>
          <cell r="N147">
            <v>0.01</v>
          </cell>
          <cell r="O147">
            <v>0.01</v>
          </cell>
          <cell r="P147">
            <v>1</v>
          </cell>
          <cell r="Q147">
            <v>1.56</v>
          </cell>
          <cell r="R147"/>
          <cell r="S147">
            <v>11926.2</v>
          </cell>
          <cell r="T147" t="e">
            <v>#REF!</v>
          </cell>
          <cell r="U147" t="e">
            <v>#REF!</v>
          </cell>
          <cell r="V147" t="e">
            <v>#REF!</v>
          </cell>
          <cell r="W147" t="e">
            <v>#REF!</v>
          </cell>
        </row>
        <row r="148">
          <cell r="A148" t="str">
            <v>anticoagulante lupico</v>
          </cell>
          <cell r="B148">
            <v>902004</v>
          </cell>
          <cell r="C148" t="str">
            <v>prevencion secundaria</v>
          </cell>
          <cell r="D148" t="str">
            <v>Laboratorios</v>
          </cell>
          <cell r="E148">
            <v>9109</v>
          </cell>
          <cell r="F148">
            <v>304</v>
          </cell>
          <cell r="G148">
            <v>5.0000000000000001E-3</v>
          </cell>
          <cell r="H148">
            <v>5.0000000000000001E-3</v>
          </cell>
          <cell r="I148">
            <v>1</v>
          </cell>
          <cell r="J148">
            <v>1.52</v>
          </cell>
          <cell r="K148"/>
          <cell r="L148">
            <v>13845.68</v>
          </cell>
          <cell r="M148">
            <v>156</v>
          </cell>
          <cell r="N148">
            <v>0.02</v>
          </cell>
          <cell r="O148">
            <v>0.02</v>
          </cell>
          <cell r="P148">
            <v>1</v>
          </cell>
          <cell r="Q148">
            <v>3.12</v>
          </cell>
          <cell r="R148"/>
          <cell r="S148">
            <v>28420.080000000002</v>
          </cell>
          <cell r="T148" t="e">
            <v>#REF!</v>
          </cell>
          <cell r="U148" t="e">
            <v>#REF!</v>
          </cell>
          <cell r="V148" t="e">
            <v>#REF!</v>
          </cell>
          <cell r="W148" t="e">
            <v>#REF!</v>
          </cell>
        </row>
        <row r="149">
          <cell r="A149" t="str">
            <v>Cardiolipina anticuerpos ig a semiautomatizado o automatizado</v>
          </cell>
          <cell r="B149">
            <v>906407</v>
          </cell>
          <cell r="C149" t="str">
            <v>prevencion secundaria</v>
          </cell>
          <cell r="D149" t="str">
            <v>Laboratorios</v>
          </cell>
          <cell r="E149">
            <v>35051</v>
          </cell>
          <cell r="F149">
            <v>304</v>
          </cell>
          <cell r="G149">
            <v>0.05</v>
          </cell>
          <cell r="H149">
            <v>0.05</v>
          </cell>
          <cell r="I149">
            <v>1</v>
          </cell>
          <cell r="J149">
            <v>15.200000000000001</v>
          </cell>
          <cell r="K149"/>
          <cell r="L149">
            <v>532775.20000000007</v>
          </cell>
          <cell r="M149">
            <v>156</v>
          </cell>
          <cell r="N149">
            <v>0.05</v>
          </cell>
          <cell r="O149">
            <v>0.05</v>
          </cell>
          <cell r="P149">
            <v>1</v>
          </cell>
          <cell r="Q149">
            <v>7.8000000000000007</v>
          </cell>
          <cell r="R149"/>
          <cell r="S149">
            <v>273397.80000000005</v>
          </cell>
          <cell r="T149" t="e">
            <v>#REF!</v>
          </cell>
          <cell r="U149" t="e">
            <v>#REF!</v>
          </cell>
          <cell r="V149" t="e">
            <v>#REF!</v>
          </cell>
          <cell r="W149" t="e">
            <v>#REF!</v>
          </cell>
        </row>
        <row r="150">
          <cell r="A150" t="str">
            <v>Hepatitis b anticuerpos e [anti-hbe] semiautomatizado o automatizado</v>
          </cell>
          <cell r="B150">
            <v>906222</v>
          </cell>
          <cell r="C150" t="str">
            <v>prevencion secundaria</v>
          </cell>
          <cell r="D150" t="str">
            <v>Laboratorios</v>
          </cell>
          <cell r="E150">
            <v>27795</v>
          </cell>
          <cell r="F150">
            <v>304</v>
          </cell>
          <cell r="G150">
            <v>0.05</v>
          </cell>
          <cell r="H150">
            <v>0.05</v>
          </cell>
          <cell r="I150">
            <v>1</v>
          </cell>
          <cell r="J150">
            <v>15.200000000000001</v>
          </cell>
          <cell r="K150"/>
          <cell r="L150">
            <v>422484.00000000006</v>
          </cell>
          <cell r="M150">
            <v>156</v>
          </cell>
          <cell r="N150">
            <v>0.05</v>
          </cell>
          <cell r="O150">
            <v>0.05</v>
          </cell>
          <cell r="P150">
            <v>1</v>
          </cell>
          <cell r="Q150">
            <v>7.8000000000000007</v>
          </cell>
          <cell r="R150"/>
          <cell r="S150">
            <v>216801.00000000003</v>
          </cell>
          <cell r="T150" t="e">
            <v>#REF!</v>
          </cell>
          <cell r="U150" t="e">
            <v>#REF!</v>
          </cell>
          <cell r="V150" t="e">
            <v>#REF!</v>
          </cell>
          <cell r="W150" t="e">
            <v>#REF!</v>
          </cell>
        </row>
        <row r="151">
          <cell r="A151" t="str">
            <v>Transferrina semiautomatizada</v>
          </cell>
          <cell r="B151">
            <v>903045</v>
          </cell>
          <cell r="C151" t="str">
            <v>prevencion secundaria</v>
          </cell>
          <cell r="D151" t="str">
            <v>Laboratorios</v>
          </cell>
          <cell r="E151">
            <v>14214</v>
          </cell>
          <cell r="F151">
            <v>304</v>
          </cell>
          <cell r="G151">
            <v>0.01</v>
          </cell>
          <cell r="H151">
            <v>0.01</v>
          </cell>
          <cell r="I151">
            <v>1</v>
          </cell>
          <cell r="J151">
            <v>3.04</v>
          </cell>
          <cell r="K151"/>
          <cell r="L151">
            <v>43210.559999999998</v>
          </cell>
          <cell r="M151">
            <v>156</v>
          </cell>
          <cell r="N151">
            <v>0.01</v>
          </cell>
          <cell r="O151">
            <v>0.01</v>
          </cell>
          <cell r="P151">
            <v>1</v>
          </cell>
          <cell r="Q151">
            <v>1.56</v>
          </cell>
          <cell r="R151"/>
          <cell r="S151">
            <v>22173.84</v>
          </cell>
          <cell r="T151" t="e">
            <v>#REF!</v>
          </cell>
          <cell r="U151" t="e">
            <v>#REF!</v>
          </cell>
          <cell r="V151" t="e">
            <v>#REF!</v>
          </cell>
          <cell r="W151" t="e">
            <v>#REF!</v>
          </cell>
        </row>
        <row r="152">
          <cell r="A152" t="str">
            <v>Examen directo fresco de cualquier muestra</v>
          </cell>
          <cell r="B152">
            <v>901304</v>
          </cell>
          <cell r="C152" t="str">
            <v>prevencion secundaria</v>
          </cell>
          <cell r="D152" t="str">
            <v>Laboratorios</v>
          </cell>
          <cell r="E152">
            <v>1665</v>
          </cell>
          <cell r="F152">
            <v>304</v>
          </cell>
          <cell r="G152">
            <v>0.01</v>
          </cell>
          <cell r="H152">
            <v>0.01</v>
          </cell>
          <cell r="I152">
            <v>1</v>
          </cell>
          <cell r="J152">
            <v>3.04</v>
          </cell>
          <cell r="K152"/>
          <cell r="L152">
            <v>5061.6000000000004</v>
          </cell>
          <cell r="M152">
            <v>156</v>
          </cell>
          <cell r="N152">
            <v>0.01</v>
          </cell>
          <cell r="O152">
            <v>0.01</v>
          </cell>
          <cell r="P152">
            <v>1</v>
          </cell>
          <cell r="Q152">
            <v>1.56</v>
          </cell>
          <cell r="R152"/>
          <cell r="S152">
            <v>2597.4</v>
          </cell>
          <cell r="T152" t="e">
            <v>#REF!</v>
          </cell>
          <cell r="U152" t="e">
            <v>#REF!</v>
          </cell>
          <cell r="V152" t="e">
            <v>#REF!</v>
          </cell>
          <cell r="W152" t="e">
            <v>#REF!</v>
          </cell>
        </row>
        <row r="153">
          <cell r="A153" t="str">
            <v>Examen directo para hongos (koh)</v>
          </cell>
          <cell r="B153">
            <v>901305</v>
          </cell>
          <cell r="C153" t="str">
            <v>prevencion secundaria</v>
          </cell>
          <cell r="D153" t="str">
            <v>Laboratorios</v>
          </cell>
          <cell r="E153">
            <v>1485</v>
          </cell>
          <cell r="F153">
            <v>304</v>
          </cell>
          <cell r="G153">
            <v>0.05</v>
          </cell>
          <cell r="H153">
            <v>0.05</v>
          </cell>
          <cell r="I153">
            <v>1</v>
          </cell>
          <cell r="J153">
            <v>15.200000000000001</v>
          </cell>
          <cell r="K153"/>
          <cell r="L153">
            <v>22572</v>
          </cell>
          <cell r="M153">
            <v>156</v>
          </cell>
          <cell r="N153">
            <v>0.05</v>
          </cell>
          <cell r="O153">
            <v>0.05</v>
          </cell>
          <cell r="P153">
            <v>1</v>
          </cell>
          <cell r="Q153">
            <v>7.8000000000000007</v>
          </cell>
          <cell r="R153"/>
          <cell r="S153">
            <v>11583.000000000002</v>
          </cell>
          <cell r="T153" t="e">
            <v>#REF!</v>
          </cell>
          <cell r="U153" t="e">
            <v>#REF!</v>
          </cell>
          <cell r="V153" t="e">
            <v>#REF!</v>
          </cell>
          <cell r="W153" t="e">
            <v>#REF!</v>
          </cell>
        </row>
        <row r="154">
          <cell r="A154" t="str">
            <v>Recuento de plaquetas automatizado</v>
          </cell>
          <cell r="B154">
            <v>902220</v>
          </cell>
          <cell r="C154" t="str">
            <v>prevencion secundaria</v>
          </cell>
          <cell r="D154" t="str">
            <v>Laboratorios</v>
          </cell>
          <cell r="E154">
            <v>1402</v>
          </cell>
          <cell r="F154">
            <v>304</v>
          </cell>
          <cell r="G154">
            <v>0.02</v>
          </cell>
          <cell r="H154">
            <v>0.02</v>
          </cell>
          <cell r="I154">
            <v>1</v>
          </cell>
          <cell r="J154">
            <v>6.08</v>
          </cell>
          <cell r="K154"/>
          <cell r="L154">
            <v>8524.16</v>
          </cell>
          <cell r="M154">
            <v>156</v>
          </cell>
          <cell r="N154">
            <v>0.02</v>
          </cell>
          <cell r="O154">
            <v>0.02</v>
          </cell>
          <cell r="P154">
            <v>1</v>
          </cell>
          <cell r="Q154">
            <v>3.12</v>
          </cell>
          <cell r="R154"/>
          <cell r="S154">
            <v>4374.24</v>
          </cell>
          <cell r="T154" t="e">
            <v>#REF!</v>
          </cell>
          <cell r="U154" t="e">
            <v>#REF!</v>
          </cell>
          <cell r="V154" t="e">
            <v>#REF!</v>
          </cell>
          <cell r="W154" t="e">
            <v>#REF!</v>
          </cell>
        </row>
        <row r="155">
          <cell r="A155" t="str">
            <v>Acido urico en suero u otros fluidos</v>
          </cell>
          <cell r="B155">
            <v>903801</v>
          </cell>
          <cell r="C155" t="str">
            <v>prevencion secundaria</v>
          </cell>
          <cell r="D155" t="str">
            <v>Laboratorios</v>
          </cell>
          <cell r="E155">
            <v>1589</v>
          </cell>
          <cell r="F155">
            <v>304</v>
          </cell>
          <cell r="G155">
            <v>0.02</v>
          </cell>
          <cell r="H155">
            <v>0.02</v>
          </cell>
          <cell r="I155">
            <v>1</v>
          </cell>
          <cell r="J155">
            <v>6.08</v>
          </cell>
          <cell r="K155"/>
          <cell r="L155">
            <v>9661.1200000000008</v>
          </cell>
          <cell r="M155">
            <v>156</v>
          </cell>
          <cell r="N155">
            <v>0.02</v>
          </cell>
          <cell r="O155">
            <v>0.02</v>
          </cell>
          <cell r="P155">
            <v>1</v>
          </cell>
          <cell r="Q155">
            <v>3.12</v>
          </cell>
          <cell r="R155"/>
          <cell r="S155">
            <v>4957.68</v>
          </cell>
          <cell r="T155" t="e">
            <v>#REF!</v>
          </cell>
          <cell r="U155" t="e">
            <v>#REF!</v>
          </cell>
          <cell r="V155" t="e">
            <v>#REF!</v>
          </cell>
          <cell r="W155" t="e">
            <v>#REF!</v>
          </cell>
        </row>
        <row r="156">
          <cell r="A156" t="str">
            <v>COLESTEROL DE ALTA DENSIDAD</v>
          </cell>
          <cell r="B156">
            <v>903815</v>
          </cell>
          <cell r="C156" t="str">
            <v>prevencion secundaria</v>
          </cell>
          <cell r="D156" t="str">
            <v>Laboratorios</v>
          </cell>
          <cell r="E156">
            <v>2647</v>
          </cell>
          <cell r="F156">
            <v>304</v>
          </cell>
          <cell r="G156">
            <v>0.02</v>
          </cell>
          <cell r="H156">
            <v>0.02</v>
          </cell>
          <cell r="I156">
            <v>1</v>
          </cell>
          <cell r="J156">
            <v>6.08</v>
          </cell>
          <cell r="K156"/>
          <cell r="L156">
            <v>16093.76</v>
          </cell>
          <cell r="M156">
            <v>156</v>
          </cell>
          <cell r="N156">
            <v>0.02</v>
          </cell>
          <cell r="O156">
            <v>0.02</v>
          </cell>
          <cell r="P156">
            <v>1</v>
          </cell>
          <cell r="Q156">
            <v>3.12</v>
          </cell>
          <cell r="R156"/>
          <cell r="S156">
            <v>8258.64</v>
          </cell>
          <cell r="T156"/>
          <cell r="U156"/>
          <cell r="V156"/>
          <cell r="W156"/>
        </row>
        <row r="157">
          <cell r="A157" t="str">
            <v>COLESTEROL DE BAJA DENSIDAD [LDL] AUTOMATIZADO</v>
          </cell>
          <cell r="B157">
            <v>903817</v>
          </cell>
          <cell r="C157" t="str">
            <v>prevencion secundaria</v>
          </cell>
          <cell r="D157" t="str">
            <v>Laboratorios</v>
          </cell>
          <cell r="E157">
            <v>2647</v>
          </cell>
          <cell r="F157">
            <v>304</v>
          </cell>
          <cell r="G157">
            <v>0.02</v>
          </cell>
          <cell r="H157">
            <v>0.02</v>
          </cell>
          <cell r="I157">
            <v>1</v>
          </cell>
          <cell r="J157">
            <v>6.08</v>
          </cell>
          <cell r="K157"/>
          <cell r="L157">
            <v>16093.76</v>
          </cell>
          <cell r="M157">
            <v>156</v>
          </cell>
          <cell r="N157">
            <v>0.02</v>
          </cell>
          <cell r="O157">
            <v>0.02</v>
          </cell>
          <cell r="P157">
            <v>1</v>
          </cell>
          <cell r="Q157">
            <v>3.12</v>
          </cell>
          <cell r="R157"/>
          <cell r="S157">
            <v>8258.64</v>
          </cell>
          <cell r="T157"/>
          <cell r="U157"/>
          <cell r="V157"/>
          <cell r="W157"/>
        </row>
        <row r="158">
          <cell r="A158" t="str">
            <v>COLESTEROL TOTAL</v>
          </cell>
          <cell r="B158">
            <v>903818</v>
          </cell>
          <cell r="C158" t="str">
            <v>prevencion secundaria</v>
          </cell>
          <cell r="D158" t="str">
            <v>Laboratorios</v>
          </cell>
          <cell r="E158">
            <v>2120</v>
          </cell>
          <cell r="F158">
            <v>304</v>
          </cell>
          <cell r="G158">
            <v>0.02</v>
          </cell>
          <cell r="H158">
            <v>0.02</v>
          </cell>
          <cell r="I158">
            <v>1</v>
          </cell>
          <cell r="J158">
            <v>6.08</v>
          </cell>
          <cell r="K158"/>
          <cell r="L158">
            <v>12889.6</v>
          </cell>
          <cell r="M158">
            <v>156</v>
          </cell>
          <cell r="N158">
            <v>0.02</v>
          </cell>
          <cell r="O158">
            <v>0.02</v>
          </cell>
          <cell r="P158">
            <v>1</v>
          </cell>
          <cell r="Q158">
            <v>3.12</v>
          </cell>
          <cell r="R158"/>
          <cell r="S158">
            <v>6614.4000000000005</v>
          </cell>
          <cell r="T158"/>
          <cell r="U158"/>
          <cell r="V158"/>
          <cell r="W158"/>
        </row>
        <row r="159">
          <cell r="A159" t="str">
            <v>TRIGLICERIDOS</v>
          </cell>
          <cell r="B159">
            <v>903868</v>
          </cell>
          <cell r="C159" t="str">
            <v>prevencion secundaria</v>
          </cell>
          <cell r="D159" t="str">
            <v>Laboratorios</v>
          </cell>
          <cell r="E159">
            <v>2480</v>
          </cell>
          <cell r="F159">
            <v>304</v>
          </cell>
          <cell r="G159">
            <v>0.02</v>
          </cell>
          <cell r="H159">
            <v>0.02</v>
          </cell>
          <cell r="I159">
            <v>1</v>
          </cell>
          <cell r="J159">
            <v>6.08</v>
          </cell>
          <cell r="K159"/>
          <cell r="L159">
            <v>15078.4</v>
          </cell>
          <cell r="M159">
            <v>156</v>
          </cell>
          <cell r="N159">
            <v>0.02</v>
          </cell>
          <cell r="O159">
            <v>0.02</v>
          </cell>
          <cell r="P159">
            <v>1</v>
          </cell>
          <cell r="Q159">
            <v>3.12</v>
          </cell>
          <cell r="R159"/>
          <cell r="S159">
            <v>7737.6</v>
          </cell>
          <cell r="T159"/>
          <cell r="U159"/>
          <cell r="V159"/>
          <cell r="W159"/>
        </row>
        <row r="160">
          <cell r="A160" t="str">
            <v>CAPILAROSCOPIA (VIDEO CAPILAROSCOPIA)</v>
          </cell>
          <cell r="B160">
            <v>382305</v>
          </cell>
          <cell r="C160" t="str">
            <v>prevencion secundaria</v>
          </cell>
          <cell r="D160" t="str">
            <v>Laboratorios</v>
          </cell>
          <cell r="E160">
            <v>213700</v>
          </cell>
          <cell r="F160">
            <v>304</v>
          </cell>
          <cell r="G160">
            <v>0.01</v>
          </cell>
          <cell r="H160">
            <v>0.01</v>
          </cell>
          <cell r="I160">
            <v>1</v>
          </cell>
          <cell r="J160">
            <v>3.04</v>
          </cell>
          <cell r="K160"/>
          <cell r="L160">
            <v>649648</v>
          </cell>
          <cell r="M160">
            <v>156</v>
          </cell>
          <cell r="N160">
            <v>0.02</v>
          </cell>
          <cell r="O160">
            <v>0.02</v>
          </cell>
          <cell r="P160">
            <v>1</v>
          </cell>
          <cell r="Q160">
            <v>3.12</v>
          </cell>
          <cell r="R160"/>
          <cell r="S160">
            <v>666744</v>
          </cell>
          <cell r="T160"/>
          <cell r="U160"/>
          <cell r="V160"/>
          <cell r="W160"/>
        </row>
        <row r="161">
          <cell r="A161" t="str">
            <v>Coproscopico</v>
          </cell>
          <cell r="B161">
            <v>907004</v>
          </cell>
          <cell r="C161" t="str">
            <v>prevencion secundaria</v>
          </cell>
          <cell r="D161" t="str">
            <v>Laboratorios</v>
          </cell>
          <cell r="E161">
            <v>4009</v>
          </cell>
          <cell r="F161">
            <v>304</v>
          </cell>
          <cell r="G161">
            <v>5.0000000000000001E-3</v>
          </cell>
          <cell r="H161">
            <v>5.0000000000000001E-3</v>
          </cell>
          <cell r="I161">
            <v>1</v>
          </cell>
          <cell r="J161">
            <v>1.52</v>
          </cell>
          <cell r="K161"/>
          <cell r="L161">
            <v>6093.68</v>
          </cell>
          <cell r="M161">
            <v>156</v>
          </cell>
          <cell r="N161">
            <v>5.0000000000000001E-3</v>
          </cell>
          <cell r="O161">
            <v>5.0000000000000001E-3</v>
          </cell>
          <cell r="P161">
            <v>1</v>
          </cell>
          <cell r="Q161">
            <v>0.78</v>
          </cell>
          <cell r="R161"/>
          <cell r="S161">
            <v>3127.02</v>
          </cell>
          <cell r="T161" t="e">
            <v>#REF!</v>
          </cell>
          <cell r="U161" t="e">
            <v>#REF!</v>
          </cell>
          <cell r="V161" t="e">
            <v>#REF!</v>
          </cell>
          <cell r="W161" t="e">
            <v>#REF!</v>
          </cell>
        </row>
        <row r="162">
          <cell r="A162" t="str">
            <v>Estudio de coloracion inmunohistoquimica en biopsia</v>
          </cell>
          <cell r="B162">
            <v>898103</v>
          </cell>
          <cell r="C162" t="str">
            <v>prevencion secundaria</v>
          </cell>
          <cell r="D162" t="str">
            <v>Laboratorios</v>
          </cell>
          <cell r="E162">
            <v>43514</v>
          </cell>
          <cell r="F162">
            <v>304</v>
          </cell>
          <cell r="G162">
            <v>0.01</v>
          </cell>
          <cell r="H162">
            <v>0.01</v>
          </cell>
          <cell r="I162">
            <v>1</v>
          </cell>
          <cell r="J162">
            <v>3.04</v>
          </cell>
          <cell r="K162"/>
          <cell r="L162">
            <v>132282.56</v>
          </cell>
          <cell r="M162">
            <v>156</v>
          </cell>
          <cell r="N162">
            <v>0.01</v>
          </cell>
          <cell r="O162">
            <v>0.01</v>
          </cell>
          <cell r="P162">
            <v>1</v>
          </cell>
          <cell r="Q162">
            <v>1.56</v>
          </cell>
          <cell r="R162"/>
          <cell r="S162">
            <v>67881.84</v>
          </cell>
          <cell r="T162" t="e">
            <v>#REF!</v>
          </cell>
          <cell r="U162" t="e">
            <v>#REF!</v>
          </cell>
          <cell r="V162" t="e">
            <v>#REF!</v>
          </cell>
          <cell r="W162" t="e">
            <v>#REF!</v>
          </cell>
        </row>
        <row r="163">
          <cell r="A163" t="str">
            <v>ESTUDIO DE COLORACION BASICA EN BIOPSIA</v>
          </cell>
          <cell r="B163">
            <v>898101</v>
          </cell>
          <cell r="C163" t="str">
            <v>prevencion secundaria</v>
          </cell>
          <cell r="D163" t="str">
            <v>Laboratorios</v>
          </cell>
          <cell r="E163">
            <v>14245</v>
          </cell>
          <cell r="F163">
            <v>304</v>
          </cell>
          <cell r="G163">
            <v>0.01</v>
          </cell>
          <cell r="H163">
            <v>0.01</v>
          </cell>
          <cell r="I163">
            <v>1</v>
          </cell>
          <cell r="J163">
            <v>3.04</v>
          </cell>
          <cell r="K163"/>
          <cell r="L163">
            <v>43304.800000000003</v>
          </cell>
          <cell r="M163">
            <v>156</v>
          </cell>
          <cell r="N163">
            <v>0.03</v>
          </cell>
          <cell r="O163">
            <v>0.03</v>
          </cell>
          <cell r="P163">
            <v>1</v>
          </cell>
          <cell r="Q163">
            <v>4.68</v>
          </cell>
          <cell r="R163"/>
          <cell r="S163">
            <v>66666.599999999991</v>
          </cell>
          <cell r="T163"/>
          <cell r="U163"/>
          <cell r="V163"/>
          <cell r="W163"/>
        </row>
        <row r="164">
          <cell r="A164" t="str">
            <v>Hemoglobina glicosilada manual o semiautomatizada</v>
          </cell>
          <cell r="B164">
            <v>903427</v>
          </cell>
          <cell r="C164" t="str">
            <v>prevencion secundaria</v>
          </cell>
          <cell r="D164" t="str">
            <v>Laboratorios</v>
          </cell>
          <cell r="E164">
            <v>7162</v>
          </cell>
          <cell r="F164">
            <v>304</v>
          </cell>
          <cell r="G164">
            <v>0.1</v>
          </cell>
          <cell r="H164">
            <v>0.1</v>
          </cell>
          <cell r="I164">
            <v>1</v>
          </cell>
          <cell r="J164">
            <v>30.400000000000002</v>
          </cell>
          <cell r="K164"/>
          <cell r="L164">
            <v>217724.80000000002</v>
          </cell>
          <cell r="M164">
            <v>156</v>
          </cell>
          <cell r="N164">
            <v>0.1</v>
          </cell>
          <cell r="O164">
            <v>0.1</v>
          </cell>
          <cell r="P164">
            <v>1</v>
          </cell>
          <cell r="Q164">
            <v>15.600000000000001</v>
          </cell>
          <cell r="R164"/>
          <cell r="S164">
            <v>111727.20000000001</v>
          </cell>
          <cell r="T164" t="e">
            <v>#REF!</v>
          </cell>
          <cell r="U164" t="e">
            <v>#REF!</v>
          </cell>
          <cell r="V164" t="e">
            <v>#REF!</v>
          </cell>
          <cell r="W164" t="e">
            <v>#REF!</v>
          </cell>
        </row>
        <row r="165">
          <cell r="A165" t="str">
            <v>Inmunoglobulina a [ig a] automatizado</v>
          </cell>
          <cell r="B165">
            <v>906827</v>
          </cell>
          <cell r="C165" t="str">
            <v>prevencion secundaria</v>
          </cell>
          <cell r="D165" t="str">
            <v>Laboratorios</v>
          </cell>
          <cell r="E165">
            <v>12815</v>
          </cell>
          <cell r="F165">
            <v>304</v>
          </cell>
          <cell r="G165">
            <v>0.02</v>
          </cell>
          <cell r="H165">
            <v>0.02</v>
          </cell>
          <cell r="I165">
            <v>1</v>
          </cell>
          <cell r="J165">
            <v>6.08</v>
          </cell>
          <cell r="K165"/>
          <cell r="L165">
            <v>77915.199999999997</v>
          </cell>
          <cell r="M165">
            <v>156</v>
          </cell>
          <cell r="N165">
            <v>0.02</v>
          </cell>
          <cell r="O165">
            <v>0.02</v>
          </cell>
          <cell r="P165">
            <v>1</v>
          </cell>
          <cell r="Q165">
            <v>3.12</v>
          </cell>
          <cell r="R165"/>
          <cell r="S165">
            <v>39982.800000000003</v>
          </cell>
          <cell r="T165" t="e">
            <v>#REF!</v>
          </cell>
          <cell r="U165" t="e">
            <v>#REF!</v>
          </cell>
          <cell r="V165" t="e">
            <v>#REF!</v>
          </cell>
          <cell r="W165" t="e">
            <v>#REF!</v>
          </cell>
        </row>
        <row r="166">
          <cell r="A166" t="str">
            <v>Inmunoglobulina g [ig g] automatizado</v>
          </cell>
          <cell r="B166">
            <v>906829</v>
          </cell>
          <cell r="C166" t="str">
            <v>prevencion secundaria</v>
          </cell>
          <cell r="D166" t="str">
            <v>Laboratorios</v>
          </cell>
          <cell r="E166">
            <v>12815</v>
          </cell>
          <cell r="F166">
            <v>304</v>
          </cell>
          <cell r="G166">
            <v>0.02</v>
          </cell>
          <cell r="H166">
            <v>0.02</v>
          </cell>
          <cell r="I166">
            <v>1</v>
          </cell>
          <cell r="J166">
            <v>6.08</v>
          </cell>
          <cell r="K166"/>
          <cell r="L166">
            <v>77915.199999999997</v>
          </cell>
          <cell r="M166">
            <v>156</v>
          </cell>
          <cell r="N166">
            <v>0.02</v>
          </cell>
          <cell r="O166">
            <v>0.02</v>
          </cell>
          <cell r="P166">
            <v>1</v>
          </cell>
          <cell r="Q166">
            <v>3.12</v>
          </cell>
          <cell r="R166"/>
          <cell r="S166">
            <v>39982.800000000003</v>
          </cell>
          <cell r="T166" t="e">
            <v>#REF!</v>
          </cell>
          <cell r="U166" t="e">
            <v>#REF!</v>
          </cell>
          <cell r="V166" t="e">
            <v>#REF!</v>
          </cell>
          <cell r="W166" t="e">
            <v>#REF!</v>
          </cell>
        </row>
        <row r="167">
          <cell r="A167" t="str">
            <v>Inmunoglobulina m [ig m] automatizado</v>
          </cell>
          <cell r="B167">
            <v>906832</v>
          </cell>
          <cell r="C167" t="str">
            <v>prevencion secundaria</v>
          </cell>
          <cell r="D167" t="str">
            <v>Laboratorios</v>
          </cell>
          <cell r="E167">
            <v>12815</v>
          </cell>
          <cell r="F167">
            <v>304</v>
          </cell>
          <cell r="G167">
            <v>0.02</v>
          </cell>
          <cell r="H167">
            <v>0.02</v>
          </cell>
          <cell r="I167">
            <v>1</v>
          </cell>
          <cell r="J167">
            <v>6.08</v>
          </cell>
          <cell r="K167"/>
          <cell r="L167">
            <v>77915.199999999997</v>
          </cell>
          <cell r="M167">
            <v>156</v>
          </cell>
          <cell r="N167">
            <v>0.02</v>
          </cell>
          <cell r="O167">
            <v>0.02</v>
          </cell>
          <cell r="P167">
            <v>1</v>
          </cell>
          <cell r="Q167">
            <v>3.12</v>
          </cell>
          <cell r="R167"/>
          <cell r="S167">
            <v>39982.800000000003</v>
          </cell>
          <cell r="T167" t="e">
            <v>#REF!</v>
          </cell>
          <cell r="U167" t="e">
            <v>#REF!</v>
          </cell>
          <cell r="V167" t="e">
            <v>#REF!</v>
          </cell>
          <cell r="W167" t="e">
            <v>#REF!</v>
          </cell>
        </row>
        <row r="168">
          <cell r="A168" t="str">
            <v>CURACION DE LESION EN PIEL O TEJIDO CELULAR SUBCUTANEO SOD</v>
          </cell>
          <cell r="B168">
            <v>869500</v>
          </cell>
          <cell r="C168" t="str">
            <v>prevencion terciaria</v>
          </cell>
          <cell r="D168" t="str">
            <v>Atención domiciliaria</v>
          </cell>
          <cell r="E168">
            <v>61800</v>
          </cell>
          <cell r="F168">
            <v>304</v>
          </cell>
          <cell r="G168">
            <v>0.02</v>
          </cell>
          <cell r="H168">
            <v>0.02</v>
          </cell>
          <cell r="I168">
            <v>1</v>
          </cell>
          <cell r="J168">
            <v>6.08</v>
          </cell>
          <cell r="K168"/>
          <cell r="L168">
            <v>375744</v>
          </cell>
          <cell r="M168">
            <v>156</v>
          </cell>
          <cell r="N168">
            <v>0.02</v>
          </cell>
          <cell r="O168">
            <v>0.02</v>
          </cell>
          <cell r="P168">
            <v>1</v>
          </cell>
          <cell r="Q168">
            <v>3.12</v>
          </cell>
          <cell r="R168"/>
          <cell r="S168">
            <v>192816</v>
          </cell>
          <cell r="T168"/>
          <cell r="U168"/>
          <cell r="V168"/>
          <cell r="W168"/>
        </row>
        <row r="169">
          <cell r="A169" t="str">
            <v>Ionograma [cloro sodio potasio y bicarbonato o calcio]</v>
          </cell>
          <cell r="B169">
            <v>903605</v>
          </cell>
          <cell r="C169" t="str">
            <v>prevencion secundaria</v>
          </cell>
          <cell r="D169" t="str">
            <v>Laboratorios</v>
          </cell>
          <cell r="E169">
            <v>10440</v>
          </cell>
          <cell r="F169">
            <v>304</v>
          </cell>
          <cell r="G169">
            <v>0.02</v>
          </cell>
          <cell r="H169">
            <v>0.02</v>
          </cell>
          <cell r="I169">
            <v>1</v>
          </cell>
          <cell r="J169">
            <v>6.08</v>
          </cell>
          <cell r="K169"/>
          <cell r="L169">
            <v>63475.200000000004</v>
          </cell>
          <cell r="M169">
            <v>156</v>
          </cell>
          <cell r="N169">
            <v>0.03</v>
          </cell>
          <cell r="O169">
            <v>0.03</v>
          </cell>
          <cell r="P169">
            <v>1</v>
          </cell>
          <cell r="Q169">
            <v>4.68</v>
          </cell>
          <cell r="R169"/>
          <cell r="S169">
            <v>48859.199999999997</v>
          </cell>
          <cell r="T169" t="e">
            <v>#REF!</v>
          </cell>
          <cell r="U169" t="e">
            <v>#REF!</v>
          </cell>
          <cell r="V169" t="e">
            <v>#REF!</v>
          </cell>
          <cell r="W169" t="e">
            <v>#REF!</v>
          </cell>
        </row>
        <row r="170">
          <cell r="A170" t="str">
            <v>Sangre oculta en materia fecal (determinacion de hemoglobina humana especifica)</v>
          </cell>
          <cell r="B170">
            <v>907009</v>
          </cell>
          <cell r="C170" t="str">
            <v>prevencion secundaria</v>
          </cell>
          <cell r="D170" t="str">
            <v>Laboratorios</v>
          </cell>
          <cell r="E170">
            <v>6334</v>
          </cell>
          <cell r="F170">
            <v>304</v>
          </cell>
          <cell r="G170">
            <v>0.05</v>
          </cell>
          <cell r="H170">
            <v>0.05</v>
          </cell>
          <cell r="I170">
            <v>1</v>
          </cell>
          <cell r="J170">
            <v>15.200000000000001</v>
          </cell>
          <cell r="K170"/>
          <cell r="L170">
            <v>96276.800000000003</v>
          </cell>
          <cell r="M170">
            <v>156</v>
          </cell>
          <cell r="N170">
            <v>5.040322580645161E-2</v>
          </cell>
          <cell r="O170">
            <v>5.040322580645161E-2</v>
          </cell>
          <cell r="P170">
            <v>1</v>
          </cell>
          <cell r="Q170">
            <v>7.8629032258064511</v>
          </cell>
          <cell r="R170"/>
          <cell r="S170">
            <v>49803.629032258061</v>
          </cell>
          <cell r="T170" t="e">
            <v>#REF!</v>
          </cell>
          <cell r="U170" t="e">
            <v>#REF!</v>
          </cell>
          <cell r="V170" t="e">
            <v>#REF!</v>
          </cell>
          <cell r="W170" t="e">
            <v>#REF!</v>
          </cell>
        </row>
        <row r="171">
          <cell r="A171" t="str">
            <v>Capacidad de combinacion del hierro</v>
          </cell>
          <cell r="B171">
            <v>903812</v>
          </cell>
          <cell r="C171" t="str">
            <v>prevencion secundaria</v>
          </cell>
          <cell r="D171" t="str">
            <v>Laboratorios</v>
          </cell>
          <cell r="E171">
            <v>15678</v>
          </cell>
          <cell r="F171">
            <v>304</v>
          </cell>
          <cell r="G171">
            <v>0.05</v>
          </cell>
          <cell r="H171">
            <v>0.05</v>
          </cell>
          <cell r="I171">
            <v>1</v>
          </cell>
          <cell r="J171">
            <v>15.200000000000001</v>
          </cell>
          <cell r="K171"/>
          <cell r="L171">
            <v>238305.6</v>
          </cell>
          <cell r="M171">
            <v>156</v>
          </cell>
          <cell r="N171">
            <v>0.05</v>
          </cell>
          <cell r="O171">
            <v>0.05</v>
          </cell>
          <cell r="P171">
            <v>1</v>
          </cell>
          <cell r="Q171">
            <v>7.8000000000000007</v>
          </cell>
          <cell r="R171"/>
          <cell r="S171">
            <v>122288.40000000001</v>
          </cell>
          <cell r="T171" t="e">
            <v>#REF!</v>
          </cell>
          <cell r="U171" t="e">
            <v>#REF!</v>
          </cell>
          <cell r="V171" t="e">
            <v>#REF!</v>
          </cell>
          <cell r="W171" t="e">
            <v>#REF!</v>
          </cell>
        </row>
        <row r="172">
          <cell r="A172" t="str">
            <v>Crioglobulinas</v>
          </cell>
          <cell r="B172">
            <v>906917</v>
          </cell>
          <cell r="C172" t="str">
            <v>prevencion secundaria</v>
          </cell>
          <cell r="D172" t="str">
            <v>Laboratorios</v>
          </cell>
          <cell r="E172">
            <v>5246</v>
          </cell>
          <cell r="F172">
            <v>304</v>
          </cell>
          <cell r="G172">
            <v>0.02</v>
          </cell>
          <cell r="H172">
            <v>0.02</v>
          </cell>
          <cell r="I172">
            <v>1</v>
          </cell>
          <cell r="J172">
            <v>6.08</v>
          </cell>
          <cell r="K172"/>
          <cell r="L172">
            <v>31895.68</v>
          </cell>
          <cell r="M172">
            <v>156</v>
          </cell>
          <cell r="N172">
            <v>0.05</v>
          </cell>
          <cell r="O172">
            <v>0.05</v>
          </cell>
          <cell r="P172">
            <v>1</v>
          </cell>
          <cell r="Q172">
            <v>7.8000000000000007</v>
          </cell>
          <cell r="R172"/>
          <cell r="S172">
            <v>40918.800000000003</v>
          </cell>
          <cell r="T172" t="e">
            <v>#REF!</v>
          </cell>
          <cell r="U172" t="e">
            <v>#REF!</v>
          </cell>
          <cell r="V172" t="e">
            <v>#REF!</v>
          </cell>
          <cell r="W172" t="e">
            <v>#REF!</v>
          </cell>
        </row>
        <row r="173">
          <cell r="A173" t="str">
            <v>Microalbuminuria semiautomatizada</v>
          </cell>
          <cell r="B173">
            <v>903028</v>
          </cell>
          <cell r="C173" t="str">
            <v>prevencion secundaria</v>
          </cell>
          <cell r="D173" t="str">
            <v>Laboratorios</v>
          </cell>
          <cell r="E173">
            <v>6562</v>
          </cell>
          <cell r="F173">
            <v>304</v>
          </cell>
          <cell r="G173">
            <v>0.02</v>
          </cell>
          <cell r="H173">
            <v>0.02</v>
          </cell>
          <cell r="I173">
            <v>1</v>
          </cell>
          <cell r="J173">
            <v>6.08</v>
          </cell>
          <cell r="K173"/>
          <cell r="L173">
            <v>39896.959999999999</v>
          </cell>
          <cell r="M173">
            <v>156</v>
          </cell>
          <cell r="N173">
            <v>0.02</v>
          </cell>
          <cell r="O173">
            <v>0.02</v>
          </cell>
          <cell r="P173">
            <v>1</v>
          </cell>
          <cell r="Q173">
            <v>3.12</v>
          </cell>
          <cell r="R173"/>
          <cell r="S173">
            <v>20473.440000000002</v>
          </cell>
          <cell r="T173" t="e">
            <v>#REF!</v>
          </cell>
          <cell r="U173" t="e">
            <v>#REF!</v>
          </cell>
          <cell r="V173" t="e">
            <v>#REF!</v>
          </cell>
          <cell r="W173" t="e">
            <v>#REF!</v>
          </cell>
        </row>
        <row r="174">
          <cell r="A174" t="str">
            <v>Potasio en suero u otros fluidos</v>
          </cell>
          <cell r="B174">
            <v>903859</v>
          </cell>
          <cell r="C174" t="str">
            <v>prevencion secundaria</v>
          </cell>
          <cell r="D174" t="str">
            <v>Laboratorios</v>
          </cell>
          <cell r="E174">
            <v>4017</v>
          </cell>
          <cell r="F174">
            <v>304</v>
          </cell>
          <cell r="G174">
            <v>0.02</v>
          </cell>
          <cell r="H174">
            <v>0.02</v>
          </cell>
          <cell r="I174">
            <v>1</v>
          </cell>
          <cell r="J174">
            <v>6.08</v>
          </cell>
          <cell r="K174"/>
          <cell r="L174">
            <v>24423.360000000001</v>
          </cell>
          <cell r="M174">
            <v>156</v>
          </cell>
          <cell r="N174">
            <v>0.02</v>
          </cell>
          <cell r="O174">
            <v>0.02</v>
          </cell>
          <cell r="P174">
            <v>1</v>
          </cell>
          <cell r="Q174">
            <v>3.12</v>
          </cell>
          <cell r="R174"/>
          <cell r="S174">
            <v>12533.04</v>
          </cell>
          <cell r="T174" t="e">
            <v>#REF!</v>
          </cell>
          <cell r="U174" t="e">
            <v>#REF!</v>
          </cell>
          <cell r="V174" t="e">
            <v>#REF!</v>
          </cell>
          <cell r="W174" t="e">
            <v>#REF!</v>
          </cell>
        </row>
        <row r="175">
          <cell r="A175" t="str">
            <v>Hepatitis b carga viral</v>
          </cell>
          <cell r="B175">
            <v>908806</v>
          </cell>
          <cell r="C175" t="str">
            <v>prevencion secundaria</v>
          </cell>
          <cell r="D175" t="str">
            <v>Laboratorios</v>
          </cell>
          <cell r="E175">
            <v>258195</v>
          </cell>
          <cell r="F175">
            <v>304</v>
          </cell>
          <cell r="G175">
            <v>0.05</v>
          </cell>
          <cell r="H175">
            <v>0.05</v>
          </cell>
          <cell r="I175">
            <v>1</v>
          </cell>
          <cell r="J175">
            <v>15.200000000000001</v>
          </cell>
          <cell r="K175"/>
          <cell r="L175">
            <v>3924564.0000000005</v>
          </cell>
          <cell r="M175">
            <v>156</v>
          </cell>
          <cell r="N175">
            <v>0.05</v>
          </cell>
          <cell r="O175">
            <v>0.05</v>
          </cell>
          <cell r="P175">
            <v>1</v>
          </cell>
          <cell r="Q175">
            <v>7.8000000000000007</v>
          </cell>
          <cell r="R175"/>
          <cell r="S175">
            <v>2013921.0000000002</v>
          </cell>
          <cell r="T175" t="e">
            <v>#REF!</v>
          </cell>
          <cell r="U175" t="e">
            <v>#REF!</v>
          </cell>
          <cell r="V175" t="e">
            <v>#REF!</v>
          </cell>
          <cell r="W175" t="e">
            <v>#REF!</v>
          </cell>
        </row>
        <row r="176">
          <cell r="A176" t="str">
            <v>Mycobacterium tuberculosis cultivo</v>
          </cell>
          <cell r="B176">
            <v>901230</v>
          </cell>
          <cell r="C176" t="str">
            <v>prevencion secundaria</v>
          </cell>
          <cell r="D176" t="str">
            <v>Laboratorios</v>
          </cell>
          <cell r="E176">
            <v>28068</v>
          </cell>
          <cell r="F176">
            <v>304</v>
          </cell>
          <cell r="G176">
            <v>0.02</v>
          </cell>
          <cell r="H176">
            <v>0.02</v>
          </cell>
          <cell r="I176">
            <v>1</v>
          </cell>
          <cell r="J176">
            <v>6.08</v>
          </cell>
          <cell r="K176"/>
          <cell r="L176">
            <v>170653.44</v>
          </cell>
          <cell r="M176">
            <v>156</v>
          </cell>
          <cell r="N176">
            <v>0.02</v>
          </cell>
          <cell r="O176">
            <v>0.02</v>
          </cell>
          <cell r="P176">
            <v>1</v>
          </cell>
          <cell r="Q176">
            <v>3.12</v>
          </cell>
          <cell r="R176"/>
          <cell r="S176">
            <v>87572.160000000003</v>
          </cell>
          <cell r="T176" t="e">
            <v>#REF!</v>
          </cell>
          <cell r="U176" t="e">
            <v>#REF!</v>
          </cell>
          <cell r="V176" t="e">
            <v>#REF!</v>
          </cell>
          <cell r="W176" t="e">
            <v>#REF!</v>
          </cell>
        </row>
        <row r="177">
          <cell r="A177" t="str">
            <v>Bilirrubinas total y directa</v>
          </cell>
          <cell r="B177">
            <v>903809</v>
          </cell>
          <cell r="C177" t="str">
            <v>prevencion secundaria</v>
          </cell>
          <cell r="D177" t="str">
            <v>Laboratorios</v>
          </cell>
          <cell r="E177">
            <v>2412</v>
          </cell>
          <cell r="F177">
            <v>304</v>
          </cell>
          <cell r="G177">
            <v>0.02</v>
          </cell>
          <cell r="H177">
            <v>0.02</v>
          </cell>
          <cell r="I177">
            <v>1</v>
          </cell>
          <cell r="J177">
            <v>6.08</v>
          </cell>
          <cell r="K177"/>
          <cell r="L177">
            <v>14664.960000000001</v>
          </cell>
          <cell r="M177">
            <v>156</v>
          </cell>
          <cell r="N177">
            <v>0.02</v>
          </cell>
          <cell r="O177">
            <v>0.02</v>
          </cell>
          <cell r="P177">
            <v>1</v>
          </cell>
          <cell r="Q177">
            <v>3.12</v>
          </cell>
          <cell r="R177"/>
          <cell r="S177">
            <v>7525.4400000000005</v>
          </cell>
          <cell r="T177" t="e">
            <v>#REF!</v>
          </cell>
          <cell r="U177" t="e">
            <v>#REF!</v>
          </cell>
          <cell r="V177" t="e">
            <v>#REF!</v>
          </cell>
          <cell r="W177" t="e">
            <v>#REF!</v>
          </cell>
        </row>
        <row r="178">
          <cell r="A178" t="str">
            <v>Deshidrogenasa lactica</v>
          </cell>
          <cell r="B178">
            <v>903828</v>
          </cell>
          <cell r="C178" t="str">
            <v>prevencion secundaria</v>
          </cell>
          <cell r="D178" t="str">
            <v>Laboratorios</v>
          </cell>
          <cell r="E178">
            <v>2759</v>
          </cell>
          <cell r="F178">
            <v>304</v>
          </cell>
          <cell r="G178">
            <v>0.02</v>
          </cell>
          <cell r="H178">
            <v>0.02</v>
          </cell>
          <cell r="I178">
            <v>1</v>
          </cell>
          <cell r="J178">
            <v>6.08</v>
          </cell>
          <cell r="K178"/>
          <cell r="L178">
            <v>16774.72</v>
          </cell>
          <cell r="M178">
            <v>156</v>
          </cell>
          <cell r="N178">
            <v>0.02</v>
          </cell>
          <cell r="O178">
            <v>0.02</v>
          </cell>
          <cell r="P178">
            <v>1</v>
          </cell>
          <cell r="Q178">
            <v>3.12</v>
          </cell>
          <cell r="R178"/>
          <cell r="S178">
            <v>8608.08</v>
          </cell>
          <cell r="T178" t="e">
            <v>#REF!</v>
          </cell>
          <cell r="U178" t="e">
            <v>#REF!</v>
          </cell>
          <cell r="V178" t="e">
            <v>#REF!</v>
          </cell>
          <cell r="W178" t="e">
            <v>#REF!</v>
          </cell>
        </row>
        <row r="179">
          <cell r="A179" t="str">
            <v>BIOPSIA DE TEJIDO BLANDO: MUSCULOS, TENDON, FASCIA Y BURSA (INCLUYENDO MANO) VIA ABIERTA</v>
          </cell>
          <cell r="B179">
            <v>832101</v>
          </cell>
          <cell r="C179" t="str">
            <v>prevencion secundaria</v>
          </cell>
          <cell r="D179" t="str">
            <v>Procedimientos</v>
          </cell>
          <cell r="E179">
            <v>214891</v>
          </cell>
          <cell r="F179">
            <v>304</v>
          </cell>
          <cell r="G179">
            <v>0.02</v>
          </cell>
          <cell r="H179">
            <v>0.02</v>
          </cell>
          <cell r="I179">
            <v>1</v>
          </cell>
          <cell r="J179">
            <v>6.08</v>
          </cell>
          <cell r="K179"/>
          <cell r="L179">
            <v>1306537.28</v>
          </cell>
          <cell r="M179">
            <v>156</v>
          </cell>
          <cell r="N179">
            <v>0.02</v>
          </cell>
          <cell r="O179">
            <v>0.02</v>
          </cell>
          <cell r="P179">
            <v>1</v>
          </cell>
          <cell r="Q179">
            <v>3.12</v>
          </cell>
          <cell r="R179"/>
          <cell r="S179">
            <v>670459.92000000004</v>
          </cell>
          <cell r="T179"/>
          <cell r="U179"/>
          <cell r="V179"/>
          <cell r="W179"/>
        </row>
        <row r="180">
          <cell r="A180" t="str">
            <v>BIOPSIA DE TEJIDO BLANDO: MUSCULOS, TENDON, FASCIA Y BURSA (INCLUYENDO MANO) VIA PERCUTANEA</v>
          </cell>
          <cell r="B180">
            <v>832102</v>
          </cell>
          <cell r="C180" t="str">
            <v>prevencion secundaria</v>
          </cell>
          <cell r="D180" t="str">
            <v>Procedimientos</v>
          </cell>
          <cell r="E180">
            <v>36715</v>
          </cell>
          <cell r="F180">
            <v>304</v>
          </cell>
          <cell r="G180">
            <v>5.0000000000000001E-3</v>
          </cell>
          <cell r="H180">
            <v>5.0000000000000001E-3</v>
          </cell>
          <cell r="I180">
            <v>1</v>
          </cell>
          <cell r="J180">
            <v>1.52</v>
          </cell>
          <cell r="K180"/>
          <cell r="L180">
            <v>55806.8</v>
          </cell>
          <cell r="M180">
            <v>156</v>
          </cell>
          <cell r="N180">
            <v>5.0000000000000001E-3</v>
          </cell>
          <cell r="O180">
            <v>5.0000000000000001E-3</v>
          </cell>
          <cell r="P180">
            <v>1</v>
          </cell>
          <cell r="Q180">
            <v>0.78</v>
          </cell>
          <cell r="R180"/>
          <cell r="S180">
            <v>28637.7</v>
          </cell>
          <cell r="T180"/>
          <cell r="U180"/>
          <cell r="V180"/>
          <cell r="W180"/>
        </row>
        <row r="181">
          <cell r="A181" t="str">
            <v>VACUNACION CONTRA NEUMOCOCO</v>
          </cell>
          <cell r="B181">
            <v>993106</v>
          </cell>
          <cell r="C181" t="str">
            <v>prevencion secundaria</v>
          </cell>
          <cell r="D181" t="str">
            <v>Vacunación</v>
          </cell>
          <cell r="E181">
            <v>250000</v>
          </cell>
          <cell r="F181">
            <v>304</v>
          </cell>
          <cell r="G181">
            <v>0.2</v>
          </cell>
          <cell r="H181">
            <v>0.2</v>
          </cell>
          <cell r="I181">
            <v>1</v>
          </cell>
          <cell r="J181">
            <v>60.800000000000004</v>
          </cell>
          <cell r="K181"/>
          <cell r="L181">
            <v>15200000.000000002</v>
          </cell>
          <cell r="M181">
            <v>156</v>
          </cell>
          <cell r="N181">
            <v>0.2</v>
          </cell>
          <cell r="O181">
            <v>0.2</v>
          </cell>
          <cell r="P181">
            <v>1</v>
          </cell>
          <cell r="Q181">
            <v>31.200000000000003</v>
          </cell>
          <cell r="R181"/>
          <cell r="S181">
            <v>7800000.0000000009</v>
          </cell>
          <cell r="T181"/>
          <cell r="U181"/>
          <cell r="V181"/>
          <cell r="W181"/>
        </row>
        <row r="182">
          <cell r="A182" t="str">
            <v>VACUNACION CONTRA Hepatitis B</v>
          </cell>
          <cell r="B182">
            <v>993503</v>
          </cell>
          <cell r="C182" t="str">
            <v>prevencion secundaria</v>
          </cell>
          <cell r="D182" t="str">
            <v>Vacunación</v>
          </cell>
          <cell r="E182">
            <v>250000</v>
          </cell>
          <cell r="F182">
            <v>304</v>
          </cell>
          <cell r="G182">
            <v>0.2</v>
          </cell>
          <cell r="H182">
            <v>0.2</v>
          </cell>
          <cell r="I182">
            <v>1</v>
          </cell>
          <cell r="J182">
            <v>60.800000000000004</v>
          </cell>
          <cell r="K182"/>
          <cell r="L182">
            <v>15200000.000000002</v>
          </cell>
          <cell r="M182">
            <v>156</v>
          </cell>
          <cell r="N182">
            <v>0.2</v>
          </cell>
          <cell r="O182">
            <v>0.2</v>
          </cell>
          <cell r="P182">
            <v>1</v>
          </cell>
          <cell r="Q182">
            <v>31.200000000000003</v>
          </cell>
          <cell r="R182"/>
          <cell r="S182">
            <v>7800000.0000000009</v>
          </cell>
          <cell r="T182"/>
          <cell r="U182"/>
          <cell r="V182"/>
          <cell r="W182"/>
        </row>
        <row r="183">
          <cell r="A183" t="str">
            <v>VACUNACION CONTRA INFLUENZA</v>
          </cell>
          <cell r="B183">
            <v>993510</v>
          </cell>
          <cell r="C183" t="str">
            <v>prevencion secundaria</v>
          </cell>
          <cell r="D183" t="str">
            <v>Vacunación</v>
          </cell>
          <cell r="E183">
            <v>35000</v>
          </cell>
          <cell r="F183">
            <v>304</v>
          </cell>
          <cell r="G183">
            <v>0.2</v>
          </cell>
          <cell r="H183">
            <v>0.2</v>
          </cell>
          <cell r="I183">
            <v>1</v>
          </cell>
          <cell r="J183">
            <v>60.800000000000004</v>
          </cell>
          <cell r="K183"/>
          <cell r="L183">
            <v>2128000</v>
          </cell>
          <cell r="M183">
            <v>156</v>
          </cell>
          <cell r="N183">
            <v>0.2</v>
          </cell>
          <cell r="O183">
            <v>0.2</v>
          </cell>
          <cell r="P183">
            <v>1</v>
          </cell>
          <cell r="Q183">
            <v>31.200000000000003</v>
          </cell>
          <cell r="R183"/>
          <cell r="S183">
            <v>1092000</v>
          </cell>
          <cell r="T183"/>
          <cell r="U183"/>
          <cell r="V183"/>
          <cell r="W183"/>
        </row>
        <row r="184">
          <cell r="A184" t="str">
            <v>ELABORACION Y ADAPTACION DE APARATO ORTOPEDICO</v>
          </cell>
          <cell r="B184">
            <v>893107</v>
          </cell>
          <cell r="C184" t="str">
            <v>prevencion terciaria</v>
          </cell>
          <cell r="D184" t="str">
            <v>Insumos</v>
          </cell>
          <cell r="E184">
            <v>229180</v>
          </cell>
          <cell r="F184">
            <v>304</v>
          </cell>
          <cell r="G184">
            <v>0.1</v>
          </cell>
          <cell r="H184">
            <v>0.1</v>
          </cell>
          <cell r="I184">
            <v>1</v>
          </cell>
          <cell r="J184">
            <v>30.400000000000002</v>
          </cell>
          <cell r="K184"/>
          <cell r="L184">
            <v>6967072.0000000009</v>
          </cell>
          <cell r="M184">
            <v>156</v>
          </cell>
          <cell r="N184">
            <v>0.1</v>
          </cell>
          <cell r="O184">
            <v>0.1</v>
          </cell>
          <cell r="P184">
            <v>1</v>
          </cell>
          <cell r="Q184">
            <v>15.600000000000001</v>
          </cell>
          <cell r="R184"/>
          <cell r="S184">
            <v>3575208.0000000005</v>
          </cell>
          <cell r="T184"/>
          <cell r="U184"/>
          <cell r="V184"/>
          <cell r="W184"/>
        </row>
        <row r="185">
          <cell r="A185" t="str">
            <v>DESCOMPRESION DE NERVIO EN TUNEL DEL CARPO VIA ENDOSCOPICA</v>
          </cell>
          <cell r="B185">
            <v>44301</v>
          </cell>
          <cell r="C185" t="str">
            <v>prevencion terciaria</v>
          </cell>
          <cell r="D185" t="str">
            <v>Procedimientos</v>
          </cell>
          <cell r="E185">
            <v>432220</v>
          </cell>
          <cell r="F185">
            <v>304</v>
          </cell>
          <cell r="G185">
            <v>2E-3</v>
          </cell>
          <cell r="H185">
            <v>2E-3</v>
          </cell>
          <cell r="I185">
            <v>1</v>
          </cell>
          <cell r="J185">
            <v>0.60799999999999998</v>
          </cell>
          <cell r="K185"/>
          <cell r="L185">
            <v>262789.76000000001</v>
          </cell>
          <cell r="M185">
            <v>156</v>
          </cell>
          <cell r="N185">
            <v>2E-3</v>
          </cell>
          <cell r="O185">
            <v>2E-3</v>
          </cell>
          <cell r="P185">
            <v>1</v>
          </cell>
          <cell r="Q185">
            <v>0.312</v>
          </cell>
          <cell r="R185"/>
          <cell r="S185">
            <v>134852.64000000001</v>
          </cell>
          <cell r="T185"/>
          <cell r="U185"/>
          <cell r="V185"/>
          <cell r="W185"/>
        </row>
        <row r="186">
          <cell r="A186" t="str">
            <v>DESCOMPRESION DE NERVIO EN TUNEL DEL CARPO VIA ABIERTA</v>
          </cell>
          <cell r="B186">
            <v>44303</v>
          </cell>
          <cell r="C186" t="str">
            <v>prevencion terciaria</v>
          </cell>
          <cell r="D186" t="str">
            <v>Procedimientos</v>
          </cell>
          <cell r="E186">
            <v>484055</v>
          </cell>
          <cell r="F186">
            <v>304</v>
          </cell>
          <cell r="G186">
            <v>0.01</v>
          </cell>
          <cell r="H186">
            <v>0.01</v>
          </cell>
          <cell r="I186">
            <v>1</v>
          </cell>
          <cell r="J186">
            <v>3.04</v>
          </cell>
          <cell r="K186"/>
          <cell r="L186">
            <v>1471527.2</v>
          </cell>
          <cell r="M186">
            <v>156</v>
          </cell>
          <cell r="N186">
            <v>0.01</v>
          </cell>
          <cell r="O186">
            <v>0.01</v>
          </cell>
          <cell r="P186">
            <v>1</v>
          </cell>
          <cell r="Q186">
            <v>1.56</v>
          </cell>
          <cell r="R186"/>
          <cell r="S186">
            <v>755125.8</v>
          </cell>
          <cell r="T186"/>
          <cell r="U186"/>
          <cell r="V186"/>
          <cell r="W186"/>
        </row>
        <row r="187">
          <cell r="A187" t="str">
            <v>DESCOMPRESION DE NERVIO EN TUNEL DEL CARPO CON NEUROLISIS VIA ABIERTA</v>
          </cell>
          <cell r="B187">
            <v>44304</v>
          </cell>
          <cell r="C187" t="str">
            <v>prevencion terciaria</v>
          </cell>
          <cell r="D187" t="str">
            <v>Procedimientos</v>
          </cell>
          <cell r="E187">
            <v>484055</v>
          </cell>
          <cell r="F187">
            <v>304</v>
          </cell>
          <cell r="G187">
            <v>0.01</v>
          </cell>
          <cell r="H187">
            <v>0.01</v>
          </cell>
          <cell r="I187">
            <v>1</v>
          </cell>
          <cell r="J187">
            <v>3.04</v>
          </cell>
          <cell r="K187"/>
          <cell r="L187">
            <v>1471527.2</v>
          </cell>
          <cell r="M187">
            <v>156</v>
          </cell>
          <cell r="N187">
            <v>0.01</v>
          </cell>
          <cell r="O187">
            <v>0.01</v>
          </cell>
          <cell r="P187">
            <v>1</v>
          </cell>
          <cell r="Q187">
            <v>1.56</v>
          </cell>
          <cell r="R187"/>
          <cell r="S187">
            <v>755125.8</v>
          </cell>
          <cell r="T187"/>
          <cell r="U187"/>
          <cell r="V187"/>
          <cell r="W187"/>
        </row>
        <row r="188">
          <cell r="A188" t="str">
            <v>DESCOMPRESION DE NERVIO EN TUNEL DEL CARPO CON NEUROLISIS VIA ENDOSCOPICA</v>
          </cell>
          <cell r="B188">
            <v>44305</v>
          </cell>
          <cell r="C188" t="str">
            <v>prevencion terciaria</v>
          </cell>
          <cell r="D188" t="str">
            <v>Procedimientos</v>
          </cell>
          <cell r="E188">
            <v>872037</v>
          </cell>
          <cell r="F188">
            <v>304</v>
          </cell>
          <cell r="G188">
            <v>2E-3</v>
          </cell>
          <cell r="H188">
            <v>2E-3</v>
          </cell>
          <cell r="I188">
            <v>1</v>
          </cell>
          <cell r="J188">
            <v>0.60799999999999998</v>
          </cell>
          <cell r="K188"/>
          <cell r="L188">
            <v>530198.49600000004</v>
          </cell>
          <cell r="M188">
            <v>156</v>
          </cell>
          <cell r="N188">
            <v>2E-3</v>
          </cell>
          <cell r="O188">
            <v>2E-3</v>
          </cell>
          <cell r="P188">
            <v>1</v>
          </cell>
          <cell r="Q188">
            <v>0.312</v>
          </cell>
          <cell r="R188"/>
          <cell r="S188">
            <v>272075.54399999999</v>
          </cell>
          <cell r="T188"/>
          <cell r="U188"/>
          <cell r="V188"/>
          <cell r="W188"/>
        </row>
        <row r="189">
          <cell r="A189" t="str">
            <v>CORRECCION QUIRURGICA DE DEDO EN GATILLO [DEDO DE RESORTE]</v>
          </cell>
          <cell r="B189">
            <v>828404</v>
          </cell>
          <cell r="C189" t="str">
            <v>prevencion terciaria</v>
          </cell>
          <cell r="D189" t="str">
            <v>Procedimientos</v>
          </cell>
          <cell r="E189">
            <v>278175</v>
          </cell>
          <cell r="F189">
            <v>304</v>
          </cell>
          <cell r="G189">
            <v>0.05</v>
          </cell>
          <cell r="H189">
            <v>0.05</v>
          </cell>
          <cell r="I189">
            <v>1</v>
          </cell>
          <cell r="J189">
            <v>15.200000000000001</v>
          </cell>
          <cell r="K189"/>
          <cell r="L189">
            <v>4228260</v>
          </cell>
          <cell r="M189">
            <v>156</v>
          </cell>
          <cell r="N189">
            <v>0.05</v>
          </cell>
          <cell r="O189">
            <v>0.05</v>
          </cell>
          <cell r="P189">
            <v>1</v>
          </cell>
          <cell r="Q189">
            <v>7.8000000000000007</v>
          </cell>
          <cell r="R189"/>
          <cell r="S189">
            <v>2169765</v>
          </cell>
          <cell r="T189"/>
          <cell r="U189"/>
          <cell r="V189"/>
          <cell r="W189"/>
        </row>
        <row r="190">
          <cell r="A190" t="str">
            <v>ATENCION (VISITA) DOMICILIARIA, POR MEDICINA GENERAL</v>
          </cell>
          <cell r="B190">
            <v>890101</v>
          </cell>
          <cell r="C190" t="str">
            <v>prevencion terciaria</v>
          </cell>
          <cell r="D190" t="str">
            <v>Atención domiciliaria</v>
          </cell>
          <cell r="E190">
            <v>86045</v>
          </cell>
          <cell r="F190">
            <v>304</v>
          </cell>
          <cell r="G190">
            <v>0.02</v>
          </cell>
          <cell r="H190">
            <v>0.02</v>
          </cell>
          <cell r="I190">
            <v>1</v>
          </cell>
          <cell r="J190">
            <v>6.08</v>
          </cell>
          <cell r="K190"/>
          <cell r="L190">
            <v>523153.60000000003</v>
          </cell>
          <cell r="M190">
            <v>156</v>
          </cell>
          <cell r="N190">
            <v>0.02</v>
          </cell>
          <cell r="O190">
            <v>0.02</v>
          </cell>
          <cell r="P190">
            <v>1</v>
          </cell>
          <cell r="Q190">
            <v>3.12</v>
          </cell>
          <cell r="R190"/>
          <cell r="S190">
            <v>268460.40000000002</v>
          </cell>
          <cell r="T190"/>
          <cell r="U190"/>
          <cell r="V190"/>
          <cell r="W190"/>
        </row>
        <row r="191">
          <cell r="A191" t="str">
            <v>ATENCION (VISITA) DOMICILIARIA, POR ENFERMERIA</v>
          </cell>
          <cell r="B191">
            <v>890105</v>
          </cell>
          <cell r="C191" t="str">
            <v>prevencion terciaria</v>
          </cell>
          <cell r="D191" t="str">
            <v>Atención domiciliaria</v>
          </cell>
          <cell r="E191">
            <v>230000</v>
          </cell>
          <cell r="F191">
            <v>304</v>
          </cell>
          <cell r="G191">
            <v>0.02</v>
          </cell>
          <cell r="H191">
            <v>0.02</v>
          </cell>
          <cell r="I191">
            <v>1</v>
          </cell>
          <cell r="J191">
            <v>6.08</v>
          </cell>
          <cell r="K191"/>
          <cell r="L191">
            <v>1398400</v>
          </cell>
          <cell r="M191">
            <v>156</v>
          </cell>
          <cell r="N191">
            <v>0.02</v>
          </cell>
          <cell r="O191">
            <v>0.02</v>
          </cell>
          <cell r="P191">
            <v>1</v>
          </cell>
          <cell r="Q191">
            <v>3.12</v>
          </cell>
          <cell r="R191"/>
          <cell r="S191">
            <v>717600</v>
          </cell>
          <cell r="T191"/>
          <cell r="U191"/>
          <cell r="V191"/>
          <cell r="W191"/>
        </row>
        <row r="192">
          <cell r="A192" t="str">
            <v>ATENCION (VISITA) DOMICILIARIA, POR FISIOTERAPIA</v>
          </cell>
          <cell r="B192">
            <v>890111</v>
          </cell>
          <cell r="C192" t="str">
            <v>prevencion terciaria</v>
          </cell>
          <cell r="D192" t="str">
            <v>Atención domiciliaria</v>
          </cell>
          <cell r="E192">
            <v>50000</v>
          </cell>
          <cell r="F192">
            <v>304</v>
          </cell>
          <cell r="G192">
            <v>5.0000000000000001E-3</v>
          </cell>
          <cell r="H192">
            <v>5.0000000000000001E-3</v>
          </cell>
          <cell r="I192">
            <v>1</v>
          </cell>
          <cell r="J192">
            <v>1.52</v>
          </cell>
          <cell r="K192"/>
          <cell r="L192">
            <v>76000</v>
          </cell>
          <cell r="M192">
            <v>156</v>
          </cell>
          <cell r="N192">
            <v>5.0000000000000001E-3</v>
          </cell>
          <cell r="O192">
            <v>5.0000000000000001E-3</v>
          </cell>
          <cell r="P192">
            <v>1</v>
          </cell>
          <cell r="Q192">
            <v>0.78</v>
          </cell>
          <cell r="R192"/>
          <cell r="S192">
            <v>39000</v>
          </cell>
          <cell r="T192"/>
          <cell r="U192"/>
          <cell r="V192"/>
          <cell r="W192"/>
        </row>
        <row r="193">
          <cell r="A193" t="str">
            <v>ATENCION (VISITA) DOMICILIARIA POR OTRO PROFESIONAL DE LA SALUD</v>
          </cell>
          <cell r="B193">
            <v>890116</v>
          </cell>
          <cell r="C193" t="str">
            <v>prevencion terciaria</v>
          </cell>
          <cell r="D193" t="str">
            <v>Atención domiciliaria</v>
          </cell>
          <cell r="E193">
            <v>50000</v>
          </cell>
          <cell r="F193">
            <v>304</v>
          </cell>
          <cell r="G193">
            <v>0.02</v>
          </cell>
          <cell r="H193">
            <v>0.02</v>
          </cell>
          <cell r="I193">
            <v>1</v>
          </cell>
          <cell r="J193">
            <v>6.08</v>
          </cell>
          <cell r="K193"/>
          <cell r="L193">
            <v>304000</v>
          </cell>
          <cell r="M193">
            <v>156</v>
          </cell>
          <cell r="N193">
            <v>0.02</v>
          </cell>
          <cell r="O193">
            <v>0.02</v>
          </cell>
          <cell r="P193">
            <v>1</v>
          </cell>
          <cell r="Q193">
            <v>3.12</v>
          </cell>
          <cell r="R193"/>
          <cell r="S193">
            <v>156000</v>
          </cell>
          <cell r="T193"/>
          <cell r="U193"/>
          <cell r="V193"/>
          <cell r="W193"/>
        </row>
        <row r="194">
          <cell r="A194" t="str">
            <v>TRASLADO ASISTENCIAL BÁSICO ACUÁTICO PRIMARIO</v>
          </cell>
          <cell r="B194" t="str">
            <v>601A01</v>
          </cell>
          <cell r="C194" t="str">
            <v>Transporte</v>
          </cell>
          <cell r="D194" t="str">
            <v>Transporte</v>
          </cell>
          <cell r="E194">
            <v>80000</v>
          </cell>
          <cell r="F194">
            <v>304</v>
          </cell>
          <cell r="G194">
            <v>0.01</v>
          </cell>
          <cell r="H194">
            <v>0.01</v>
          </cell>
          <cell r="I194">
            <v>1</v>
          </cell>
          <cell r="J194">
            <v>3.04</v>
          </cell>
          <cell r="K194"/>
          <cell r="L194">
            <v>243200</v>
          </cell>
          <cell r="M194">
            <v>156</v>
          </cell>
          <cell r="N194">
            <v>5.0000000000000001E-3</v>
          </cell>
          <cell r="O194">
            <v>5.0000000000000001E-3</v>
          </cell>
          <cell r="P194">
            <v>1</v>
          </cell>
          <cell r="Q194">
            <v>0.78</v>
          </cell>
          <cell r="R194"/>
          <cell r="S194">
            <v>62400</v>
          </cell>
          <cell r="T194"/>
          <cell r="U194"/>
          <cell r="V194"/>
          <cell r="W194"/>
        </row>
        <row r="195">
          <cell r="A195" t="str">
            <v>TRASLADO ASISTENCIAL BÁSICO ACUÁTICO SECUNDARIO</v>
          </cell>
          <cell r="B195" t="str">
            <v>601A02</v>
          </cell>
          <cell r="C195" t="str">
            <v>Transporte</v>
          </cell>
          <cell r="D195" t="str">
            <v>Transporte</v>
          </cell>
          <cell r="E195">
            <v>80000</v>
          </cell>
          <cell r="F195">
            <v>304</v>
          </cell>
          <cell r="G195">
            <v>0.01</v>
          </cell>
          <cell r="H195">
            <v>0.01</v>
          </cell>
          <cell r="I195">
            <v>1</v>
          </cell>
          <cell r="J195">
            <v>3.04</v>
          </cell>
          <cell r="K195"/>
          <cell r="L195">
            <v>243200</v>
          </cell>
          <cell r="M195">
            <v>156</v>
          </cell>
          <cell r="N195">
            <v>5.0000000000000001E-3</v>
          </cell>
          <cell r="O195">
            <v>5.0000000000000001E-3</v>
          </cell>
          <cell r="P195">
            <v>1</v>
          </cell>
          <cell r="Q195">
            <v>0.78</v>
          </cell>
          <cell r="R195"/>
          <cell r="S195">
            <v>62400</v>
          </cell>
          <cell r="T195"/>
          <cell r="U195"/>
          <cell r="V195"/>
          <cell r="W195"/>
        </row>
        <row r="196">
          <cell r="A196" t="str">
            <v>TRASLADO ASISTENCIAL BÁSICO TERRESTRE PRIMARIO</v>
          </cell>
          <cell r="B196" t="str">
            <v>601T01</v>
          </cell>
          <cell r="C196" t="str">
            <v>Transporte</v>
          </cell>
          <cell r="D196" t="str">
            <v>Transporte</v>
          </cell>
          <cell r="E196">
            <v>80000</v>
          </cell>
          <cell r="F196">
            <v>304</v>
          </cell>
          <cell r="G196">
            <v>0.01</v>
          </cell>
          <cell r="H196">
            <v>0.01</v>
          </cell>
          <cell r="I196">
            <v>1</v>
          </cell>
          <cell r="J196">
            <v>3.04</v>
          </cell>
          <cell r="K196"/>
          <cell r="L196">
            <v>243200</v>
          </cell>
          <cell r="M196">
            <v>156</v>
          </cell>
          <cell r="N196">
            <v>5.0000000000000001E-3</v>
          </cell>
          <cell r="O196">
            <v>5.0000000000000001E-3</v>
          </cell>
          <cell r="P196">
            <v>1</v>
          </cell>
          <cell r="Q196">
            <v>0.78</v>
          </cell>
          <cell r="R196"/>
          <cell r="S196">
            <v>62400</v>
          </cell>
          <cell r="T196"/>
          <cell r="U196"/>
          <cell r="V196"/>
          <cell r="W196"/>
        </row>
        <row r="197">
          <cell r="A197" t="str">
            <v>TRASLADO ASISTENCIAL BÁSICO TERRESTRE SECUNDARIO</v>
          </cell>
          <cell r="B197" t="str">
            <v>601T02</v>
          </cell>
          <cell r="C197" t="str">
            <v>Transporte</v>
          </cell>
          <cell r="D197" t="str">
            <v>Transporte</v>
          </cell>
          <cell r="E197">
            <v>80000</v>
          </cell>
          <cell r="F197">
            <v>304</v>
          </cell>
          <cell r="G197">
            <v>0.01</v>
          </cell>
          <cell r="H197">
            <v>0.01</v>
          </cell>
          <cell r="I197">
            <v>1</v>
          </cell>
          <cell r="J197">
            <v>3.04</v>
          </cell>
          <cell r="K197"/>
          <cell r="L197">
            <v>243200</v>
          </cell>
          <cell r="M197">
            <v>156</v>
          </cell>
          <cell r="N197">
            <v>5.0000000000000001E-3</v>
          </cell>
          <cell r="O197">
            <v>5.0000000000000001E-3</v>
          </cell>
          <cell r="P197">
            <v>1</v>
          </cell>
          <cell r="Q197">
            <v>0.78</v>
          </cell>
          <cell r="R197"/>
          <cell r="S197">
            <v>62400</v>
          </cell>
          <cell r="T197"/>
          <cell r="U197"/>
          <cell r="V197"/>
          <cell r="W197"/>
        </row>
        <row r="198">
          <cell r="A198" t="str">
            <v>TRASLADO ASISTENCIAL MEDICALIZADO ACUÁTICO PRIMARIO</v>
          </cell>
          <cell r="B198" t="str">
            <v>602A01</v>
          </cell>
          <cell r="C198" t="str">
            <v>Transporte</v>
          </cell>
          <cell r="D198" t="str">
            <v>Transporte</v>
          </cell>
          <cell r="E198">
            <v>300000</v>
          </cell>
          <cell r="F198">
            <v>304</v>
          </cell>
          <cell r="G198">
            <v>0.01</v>
          </cell>
          <cell r="H198">
            <v>0.01</v>
          </cell>
          <cell r="I198">
            <v>1</v>
          </cell>
          <cell r="J198">
            <v>3.04</v>
          </cell>
          <cell r="K198"/>
          <cell r="L198">
            <v>912000</v>
          </cell>
          <cell r="M198">
            <v>156</v>
          </cell>
          <cell r="N198">
            <v>5.0000000000000001E-3</v>
          </cell>
          <cell r="O198">
            <v>5.0000000000000001E-3</v>
          </cell>
          <cell r="P198">
            <v>1</v>
          </cell>
          <cell r="Q198">
            <v>0.78</v>
          </cell>
          <cell r="R198"/>
          <cell r="S198">
            <v>234000</v>
          </cell>
          <cell r="T198"/>
          <cell r="U198"/>
          <cell r="V198"/>
          <cell r="W198"/>
        </row>
        <row r="199">
          <cell r="A199" t="str">
            <v>TRASLADO ASISTENCIAL MEDICALIZADO ACUÁTICO SECUNDARIO</v>
          </cell>
          <cell r="B199" t="str">
            <v>602A02</v>
          </cell>
          <cell r="C199" t="str">
            <v>Transporte</v>
          </cell>
          <cell r="D199" t="str">
            <v>Transporte</v>
          </cell>
          <cell r="E199">
            <v>300000</v>
          </cell>
          <cell r="F199">
            <v>304</v>
          </cell>
          <cell r="G199">
            <v>0.01</v>
          </cell>
          <cell r="H199">
            <v>0.01</v>
          </cell>
          <cell r="I199">
            <v>1</v>
          </cell>
          <cell r="J199">
            <v>3.04</v>
          </cell>
          <cell r="K199"/>
          <cell r="L199">
            <v>912000</v>
          </cell>
          <cell r="M199">
            <v>156</v>
          </cell>
          <cell r="N199">
            <v>5.0000000000000001E-3</v>
          </cell>
          <cell r="O199">
            <v>5.0000000000000001E-3</v>
          </cell>
          <cell r="P199">
            <v>1</v>
          </cell>
          <cell r="Q199">
            <v>0.78</v>
          </cell>
          <cell r="R199"/>
          <cell r="S199">
            <v>234000</v>
          </cell>
          <cell r="T199"/>
          <cell r="U199"/>
          <cell r="V199"/>
          <cell r="W199"/>
        </row>
        <row r="200">
          <cell r="A200" t="str">
            <v>TRASLADO ASISTENCIAL MEDICALIZADO AÉREO PRIMARIO</v>
          </cell>
          <cell r="B200" t="str">
            <v>602E01</v>
          </cell>
          <cell r="C200" t="str">
            <v>Transporte</v>
          </cell>
          <cell r="D200" t="str">
            <v>Transporte</v>
          </cell>
          <cell r="E200">
            <v>300000</v>
          </cell>
          <cell r="F200">
            <v>304</v>
          </cell>
          <cell r="G200">
            <v>0.01</v>
          </cell>
          <cell r="H200">
            <v>0.01</v>
          </cell>
          <cell r="I200">
            <v>1</v>
          </cell>
          <cell r="J200">
            <v>3.04</v>
          </cell>
          <cell r="K200"/>
          <cell r="L200">
            <v>912000</v>
          </cell>
          <cell r="M200">
            <v>156</v>
          </cell>
          <cell r="N200">
            <v>5.0000000000000001E-3</v>
          </cell>
          <cell r="O200">
            <v>5.0000000000000001E-3</v>
          </cell>
          <cell r="P200">
            <v>1</v>
          </cell>
          <cell r="Q200">
            <v>0.78</v>
          </cell>
          <cell r="R200"/>
          <cell r="S200">
            <v>234000</v>
          </cell>
          <cell r="T200"/>
          <cell r="U200"/>
          <cell r="V200"/>
          <cell r="W200"/>
        </row>
        <row r="201">
          <cell r="A201" t="str">
            <v>TRASLADO ASISTENCIAL MEDICALIZADO AÉREO SECUNDARIO</v>
          </cell>
          <cell r="B201" t="str">
            <v>602E02</v>
          </cell>
          <cell r="C201" t="str">
            <v>Transporte</v>
          </cell>
          <cell r="D201" t="str">
            <v>Transporte</v>
          </cell>
          <cell r="E201">
            <v>300000</v>
          </cell>
          <cell r="F201">
            <v>304</v>
          </cell>
          <cell r="G201">
            <v>0.01</v>
          </cell>
          <cell r="H201">
            <v>0.01</v>
          </cell>
          <cell r="I201">
            <v>1</v>
          </cell>
          <cell r="J201">
            <v>3.04</v>
          </cell>
          <cell r="K201"/>
          <cell r="L201">
            <v>912000</v>
          </cell>
          <cell r="M201">
            <v>156</v>
          </cell>
          <cell r="N201">
            <v>5.0000000000000001E-3</v>
          </cell>
          <cell r="O201">
            <v>5.0000000000000001E-3</v>
          </cell>
          <cell r="P201">
            <v>1</v>
          </cell>
          <cell r="Q201">
            <v>0.78</v>
          </cell>
          <cell r="R201"/>
          <cell r="S201">
            <v>234000</v>
          </cell>
          <cell r="T201"/>
          <cell r="U201"/>
          <cell r="V201"/>
          <cell r="W201"/>
        </row>
        <row r="202">
          <cell r="A202" t="str">
            <v>TRASLADO ASISTENCIAL MEDICALIZADO TERRESTRE PRIMARIO</v>
          </cell>
          <cell r="B202" t="str">
            <v>602T01</v>
          </cell>
          <cell r="C202" t="str">
            <v>Transporte</v>
          </cell>
          <cell r="D202" t="str">
            <v>Transporte</v>
          </cell>
          <cell r="E202">
            <v>300000</v>
          </cell>
          <cell r="F202">
            <v>304</v>
          </cell>
          <cell r="G202">
            <v>0.01</v>
          </cell>
          <cell r="H202">
            <v>0.01</v>
          </cell>
          <cell r="I202">
            <v>1</v>
          </cell>
          <cell r="J202">
            <v>3.04</v>
          </cell>
          <cell r="K202"/>
          <cell r="L202">
            <v>912000</v>
          </cell>
          <cell r="M202">
            <v>156</v>
          </cell>
          <cell r="N202">
            <v>5.0000000000000001E-3</v>
          </cell>
          <cell r="O202">
            <v>5.0000000000000001E-3</v>
          </cell>
          <cell r="P202">
            <v>1</v>
          </cell>
          <cell r="Q202">
            <v>0.78</v>
          </cell>
          <cell r="R202"/>
          <cell r="S202">
            <v>234000</v>
          </cell>
          <cell r="T202"/>
          <cell r="U202"/>
          <cell r="V202"/>
          <cell r="W202"/>
        </row>
        <row r="203">
          <cell r="A203" t="str">
            <v>TRASLADO ASISTENCIAL MEDICALIZADO TERRESTRE SECUNDARIO</v>
          </cell>
          <cell r="B203" t="str">
            <v>602T02</v>
          </cell>
          <cell r="C203" t="str">
            <v>Transporte</v>
          </cell>
          <cell r="D203" t="str">
            <v>Transporte</v>
          </cell>
          <cell r="E203">
            <v>300000</v>
          </cell>
          <cell r="F203">
            <v>304</v>
          </cell>
          <cell r="G203">
            <v>0.01</v>
          </cell>
          <cell r="H203">
            <v>0.01</v>
          </cell>
          <cell r="I203">
            <v>1</v>
          </cell>
          <cell r="J203">
            <v>3.04</v>
          </cell>
          <cell r="K203"/>
          <cell r="L203">
            <v>912000</v>
          </cell>
          <cell r="M203">
            <v>156</v>
          </cell>
          <cell r="N203">
            <v>5.0000000000000001E-3</v>
          </cell>
          <cell r="O203">
            <v>5.0000000000000001E-3</v>
          </cell>
          <cell r="P203">
            <v>1</v>
          </cell>
          <cell r="Q203">
            <v>0.78</v>
          </cell>
          <cell r="R203"/>
          <cell r="S203">
            <v>234000</v>
          </cell>
          <cell r="T203"/>
          <cell r="U203"/>
          <cell r="V203"/>
          <cell r="W203"/>
        </row>
        <row r="204">
          <cell r="A204" t="str">
            <v>TRANSPORTE NO ASISTENCIAL DEL PACIENTE (SIN APH O APOYO TERAPÉUTICO DURANTE EL TRASLADO)</v>
          </cell>
          <cell r="B204" t="str">
            <v>T34001</v>
          </cell>
          <cell r="C204" t="str">
            <v>Transporte</v>
          </cell>
          <cell r="D204" t="str">
            <v>Transporte</v>
          </cell>
          <cell r="E204">
            <v>50000</v>
          </cell>
          <cell r="F204">
            <v>304</v>
          </cell>
          <cell r="G204">
            <v>0.01</v>
          </cell>
          <cell r="H204">
            <v>0.01</v>
          </cell>
          <cell r="I204">
            <v>1</v>
          </cell>
          <cell r="J204">
            <v>3.04</v>
          </cell>
          <cell r="K204"/>
          <cell r="L204">
            <v>152000</v>
          </cell>
          <cell r="M204">
            <v>156</v>
          </cell>
          <cell r="N204">
            <v>5.0000000000000001E-3</v>
          </cell>
          <cell r="O204">
            <v>5.0000000000000001E-3</v>
          </cell>
          <cell r="P204">
            <v>1</v>
          </cell>
          <cell r="Q204">
            <v>0.78</v>
          </cell>
          <cell r="R204"/>
          <cell r="S204">
            <v>39000</v>
          </cell>
          <cell r="T204"/>
          <cell r="U204"/>
          <cell r="V204"/>
          <cell r="W204"/>
        </row>
        <row r="205">
          <cell r="A205" t="str">
            <v>TRANSPORTE NO ASISTENCIAL ACUÁTICO EN ZONA DE DISPERSION</v>
          </cell>
          <cell r="B205" t="str">
            <v>T34002</v>
          </cell>
          <cell r="C205" t="str">
            <v>Transporte</v>
          </cell>
          <cell r="D205" t="str">
            <v>Transporte</v>
          </cell>
          <cell r="E205">
            <v>50000</v>
          </cell>
          <cell r="F205">
            <v>304</v>
          </cell>
          <cell r="G205">
            <v>0.01</v>
          </cell>
          <cell r="H205">
            <v>0.01</v>
          </cell>
          <cell r="I205">
            <v>1</v>
          </cell>
          <cell r="J205">
            <v>3.04</v>
          </cell>
          <cell r="K205"/>
          <cell r="L205">
            <v>152000</v>
          </cell>
          <cell r="M205">
            <v>156</v>
          </cell>
          <cell r="N205">
            <v>5.0000000000000001E-3</v>
          </cell>
          <cell r="O205">
            <v>5.0000000000000001E-3</v>
          </cell>
          <cell r="P205">
            <v>1</v>
          </cell>
          <cell r="Q205">
            <v>0.78</v>
          </cell>
          <cell r="R205"/>
          <cell r="S205">
            <v>39000</v>
          </cell>
          <cell r="T205"/>
          <cell r="U205"/>
          <cell r="V205"/>
          <cell r="W205"/>
        </row>
        <row r="206">
          <cell r="A206" t="str">
            <v>TRANSPORTE NO ASISTENCIAL AÉREO EN ZONA DE DISPERSION</v>
          </cell>
          <cell r="B206" t="str">
            <v>T34003</v>
          </cell>
          <cell r="C206" t="str">
            <v>Transporte</v>
          </cell>
          <cell r="D206" t="str">
            <v>Transporte</v>
          </cell>
          <cell r="E206">
            <v>50000</v>
          </cell>
          <cell r="F206">
            <v>304</v>
          </cell>
          <cell r="G206">
            <v>0.01</v>
          </cell>
          <cell r="H206">
            <v>0.01</v>
          </cell>
          <cell r="I206">
            <v>1</v>
          </cell>
          <cell r="J206">
            <v>3.04</v>
          </cell>
          <cell r="K206"/>
          <cell r="L206">
            <v>152000</v>
          </cell>
          <cell r="M206">
            <v>156</v>
          </cell>
          <cell r="N206">
            <v>5.0000000000000001E-3</v>
          </cell>
          <cell r="O206">
            <v>5.0000000000000001E-3</v>
          </cell>
          <cell r="P206">
            <v>1</v>
          </cell>
          <cell r="Q206">
            <v>0.78</v>
          </cell>
          <cell r="R206"/>
          <cell r="S206">
            <v>39000</v>
          </cell>
          <cell r="T206"/>
          <cell r="U206"/>
          <cell r="V206"/>
          <cell r="W206"/>
        </row>
        <row r="207">
          <cell r="A207" t="str">
            <v>TRANSPORTE NO ASISTENCIAL TERRESTRE  EN ZONA DE DISPERSION</v>
          </cell>
          <cell r="B207" t="str">
            <v>T34004</v>
          </cell>
          <cell r="C207" t="str">
            <v>Transporte</v>
          </cell>
          <cell r="D207" t="str">
            <v>Transporte</v>
          </cell>
          <cell r="E207">
            <v>50000</v>
          </cell>
          <cell r="F207">
            <v>304</v>
          </cell>
          <cell r="G207">
            <v>0.01</v>
          </cell>
          <cell r="H207">
            <v>0.01</v>
          </cell>
          <cell r="I207">
            <v>1</v>
          </cell>
          <cell r="J207">
            <v>3.04</v>
          </cell>
          <cell r="K207"/>
          <cell r="L207">
            <v>152000</v>
          </cell>
          <cell r="M207">
            <v>156</v>
          </cell>
          <cell r="N207">
            <v>5.0000000000000001E-3</v>
          </cell>
          <cell r="O207">
            <v>5.0000000000000001E-3</v>
          </cell>
          <cell r="P207">
            <v>1</v>
          </cell>
          <cell r="Q207">
            <v>0.78</v>
          </cell>
          <cell r="R207"/>
          <cell r="S207">
            <v>39000</v>
          </cell>
          <cell r="T207"/>
          <cell r="U207"/>
          <cell r="V207"/>
          <cell r="W207"/>
        </row>
        <row r="208">
          <cell r="A208" t="str">
            <v xml:space="preserve">COSTO TOTAL PARACLINICOS </v>
          </cell>
          <cell r="B208"/>
          <cell r="C208"/>
          <cell r="D208"/>
          <cell r="E208"/>
          <cell r="F208">
            <v>28272</v>
          </cell>
          <cell r="G208"/>
          <cell r="H208"/>
          <cell r="I208">
            <v>102.5</v>
          </cell>
          <cell r="J208">
            <v>2089.6959999999981</v>
          </cell>
          <cell r="K208">
            <v>0</v>
          </cell>
          <cell r="L208">
            <v>113095016.016</v>
          </cell>
          <cell r="M208">
            <v>14508</v>
          </cell>
          <cell r="N208"/>
          <cell r="O208"/>
          <cell r="P208">
            <v>91.5</v>
          </cell>
          <cell r="Q208">
            <v>1021.2087096774185</v>
          </cell>
          <cell r="R208">
            <v>0</v>
          </cell>
          <cell r="S208">
            <v>62009305.090451606</v>
          </cell>
          <cell r="T208" t="e">
            <v>#REF!</v>
          </cell>
          <cell r="U208" t="e">
            <v>#REF!</v>
          </cell>
          <cell r="V208" t="e">
            <v>#REF!</v>
          </cell>
          <cell r="W208" t="e">
            <v>#REF!</v>
          </cell>
        </row>
        <row r="212">
          <cell r="A212"/>
          <cell r="B212" t="str">
            <v>Bajo Riesgo</v>
          </cell>
          <cell r="C212"/>
          <cell r="D212"/>
          <cell r="E212" t="str">
            <v>Alto Riesgo</v>
          </cell>
          <cell r="F212"/>
          <cell r="G212"/>
          <cell r="H212"/>
          <cell r="I212"/>
          <cell r="J212"/>
        </row>
        <row r="213">
          <cell r="A213" t="str">
            <v>Total Artritis</v>
          </cell>
          <cell r="B213" t="str">
            <v>Consultas</v>
          </cell>
          <cell r="C213"/>
          <cell r="D213" t="str">
            <v>Ayudas Dx</v>
          </cell>
          <cell r="E213" t="str">
            <v>Consultas</v>
          </cell>
          <cell r="F213" t="str">
            <v>Ayudas Dx</v>
          </cell>
          <cell r="G213"/>
          <cell r="H213" t="str">
            <v>Bajo Riesgo</v>
          </cell>
          <cell r="I213" t="str">
            <v>Alto Riesgo</v>
          </cell>
          <cell r="J213" t="str">
            <v>Total generalaño</v>
          </cell>
        </row>
        <row r="214">
          <cell r="A214" t="str">
            <v>Linea de base</v>
          </cell>
          <cell r="B214">
            <v>228057007.8929418</v>
          </cell>
          <cell r="C214"/>
          <cell r="D214">
            <v>206517539.15000004</v>
          </cell>
          <cell r="E214">
            <v>1607198674.1301811</v>
          </cell>
          <cell r="F214">
            <v>68950950.12000002</v>
          </cell>
          <cell r="G214"/>
          <cell r="H214">
            <v>2041773221.1731229</v>
          </cell>
          <cell r="I214">
            <v>1676149624.2501812</v>
          </cell>
          <cell r="J214">
            <v>3717922845.4233041</v>
          </cell>
        </row>
        <row r="215">
          <cell r="A215" t="str">
            <v>Complementarios</v>
          </cell>
          <cell r="B215">
            <v>21953456.143785726</v>
          </cell>
          <cell r="C215"/>
          <cell r="D215">
            <v>180262091.91545475</v>
          </cell>
          <cell r="E215">
            <v>110674767.23728736</v>
          </cell>
          <cell r="F215">
            <v>62009305.090451606</v>
          </cell>
          <cell r="G215"/>
          <cell r="H215">
            <v>312890315.2965278</v>
          </cell>
          <cell r="I215">
            <v>172684072.32773897</v>
          </cell>
          <cell r="J215">
            <v>485574387.62426674</v>
          </cell>
        </row>
        <row r="216">
          <cell r="A216"/>
          <cell r="B216"/>
          <cell r="C216"/>
          <cell r="D216"/>
          <cell r="E216"/>
          <cell r="F216"/>
          <cell r="G216"/>
          <cell r="H216">
            <v>2354663536.4696507</v>
          </cell>
          <cell r="I216">
            <v>1848833696.5779202</v>
          </cell>
          <cell r="J216">
            <v>4203497233.0475707</v>
          </cell>
        </row>
      </sheetData>
      <sheetData sheetId="4">
        <row r="5">
          <cell r="A5" t="str">
            <v>CONSULTA DE PRIMERA VEZ POR MEDICINA GENERAL</v>
          </cell>
          <cell r="B5">
            <v>890201</v>
          </cell>
          <cell r="C5" t="str">
            <v>prevencion secundaria</v>
          </cell>
          <cell r="D5" t="str">
            <v xml:space="preserve">Medico General </v>
          </cell>
          <cell r="E5">
            <v>38235.4792147806</v>
          </cell>
          <cell r="F5"/>
          <cell r="G5">
            <v>145</v>
          </cell>
          <cell r="H5">
            <v>0.06</v>
          </cell>
          <cell r="I5">
            <v>0.06</v>
          </cell>
          <cell r="J5">
            <v>1</v>
          </cell>
          <cell r="K5">
            <v>8.6999999999999993</v>
          </cell>
          <cell r="L5">
            <v>30</v>
          </cell>
          <cell r="M5">
            <v>166324.3345842956</v>
          </cell>
          <cell r="N5">
            <v>74</v>
          </cell>
          <cell r="O5">
            <v>0.02</v>
          </cell>
          <cell r="P5">
            <v>0.02</v>
          </cell>
          <cell r="Q5">
            <v>1</v>
          </cell>
          <cell r="R5">
            <v>1.48</v>
          </cell>
          <cell r="S5">
            <v>30</v>
          </cell>
          <cell r="T5">
            <v>28294.254618937644</v>
          </cell>
          <cell r="U5"/>
          <cell r="V5"/>
          <cell r="W5"/>
          <cell r="X5"/>
        </row>
        <row r="6">
          <cell r="A6" t="str">
            <v>CONSULTA DE PRIMERA VEZ POR ENFERMERIA</v>
          </cell>
          <cell r="B6">
            <v>890205</v>
          </cell>
          <cell r="C6" t="str">
            <v>prevencion secundaria</v>
          </cell>
          <cell r="D6" t="str">
            <v>Enfermera</v>
          </cell>
          <cell r="E6">
            <v>20192.495292194588</v>
          </cell>
          <cell r="F6" t="str">
            <v xml:space="preserve">actividades de educacion y seguimiento </v>
          </cell>
          <cell r="G6">
            <v>145</v>
          </cell>
          <cell r="H6">
            <v>0.15</v>
          </cell>
          <cell r="I6">
            <v>0.15</v>
          </cell>
          <cell r="J6">
            <v>1</v>
          </cell>
          <cell r="K6">
            <v>21.75</v>
          </cell>
          <cell r="L6">
            <v>30</v>
          </cell>
          <cell r="M6">
            <v>219593.38630261616</v>
          </cell>
          <cell r="N6">
            <v>74</v>
          </cell>
          <cell r="O6">
            <v>0.4</v>
          </cell>
          <cell r="P6">
            <v>0.4</v>
          </cell>
          <cell r="Q6">
            <v>1</v>
          </cell>
          <cell r="R6">
            <v>29.6</v>
          </cell>
          <cell r="S6">
            <v>30</v>
          </cell>
          <cell r="T6">
            <v>298848.93032447994</v>
          </cell>
          <cell r="U6"/>
          <cell r="V6"/>
          <cell r="W6"/>
          <cell r="X6"/>
        </row>
        <row r="7">
          <cell r="A7" t="str">
            <v xml:space="preserve">Consulta de primera vez por especialista en reumatologia </v>
          </cell>
          <cell r="B7">
            <v>890288</v>
          </cell>
          <cell r="C7" t="str">
            <v>prevencion secundaria</v>
          </cell>
          <cell r="D7" t="str">
            <v>Reumatologo</v>
          </cell>
          <cell r="E7">
            <v>50000</v>
          </cell>
          <cell r="F7"/>
          <cell r="G7">
            <v>145</v>
          </cell>
          <cell r="H7">
            <v>0.06</v>
          </cell>
          <cell r="I7">
            <v>0.06</v>
          </cell>
          <cell r="J7">
            <v>1</v>
          </cell>
          <cell r="K7">
            <v>8.6999999999999993</v>
          </cell>
          <cell r="L7">
            <v>30</v>
          </cell>
          <cell r="M7">
            <v>217499.99999999997</v>
          </cell>
          <cell r="N7">
            <v>74</v>
          </cell>
          <cell r="O7">
            <v>0.02</v>
          </cell>
          <cell r="P7">
            <v>0.02</v>
          </cell>
          <cell r="Q7">
            <v>1</v>
          </cell>
          <cell r="R7">
            <v>1.48</v>
          </cell>
          <cell r="S7">
            <v>30</v>
          </cell>
          <cell r="T7">
            <v>37000</v>
          </cell>
          <cell r="U7" t="e">
            <v>#REF!</v>
          </cell>
          <cell r="V7">
            <v>254499.99999999997</v>
          </cell>
          <cell r="W7" t="e">
            <v>#REF!</v>
          </cell>
          <cell r="X7">
            <v>21208.333333333332</v>
          </cell>
          <cell r="Y7" t="str">
            <v>74</v>
          </cell>
        </row>
        <row r="8">
          <cell r="A8" t="str">
            <v xml:space="preserve">Consulta de primera vez por especialista en reumatologia pediatrica </v>
          </cell>
          <cell r="B8">
            <v>890289</v>
          </cell>
          <cell r="C8" t="str">
            <v>prevencion secundaria</v>
          </cell>
          <cell r="D8" t="str">
            <v>Reumatologo pediatra</v>
          </cell>
          <cell r="E8">
            <v>50000</v>
          </cell>
          <cell r="F8"/>
          <cell r="G8">
            <v>145</v>
          </cell>
          <cell r="H8">
            <v>0</v>
          </cell>
          <cell r="I8">
            <v>0</v>
          </cell>
          <cell r="J8">
            <v>0</v>
          </cell>
          <cell r="K8">
            <v>0</v>
          </cell>
          <cell r="L8">
            <v>30</v>
          </cell>
          <cell r="M8">
            <v>0</v>
          </cell>
          <cell r="N8">
            <v>74</v>
          </cell>
          <cell r="O8">
            <v>0</v>
          </cell>
          <cell r="P8">
            <v>0</v>
          </cell>
          <cell r="Q8">
            <v>0</v>
          </cell>
          <cell r="R8">
            <v>0</v>
          </cell>
          <cell r="S8">
            <v>30</v>
          </cell>
          <cell r="T8">
            <v>0</v>
          </cell>
          <cell r="U8" t="e">
            <v>#REF!</v>
          </cell>
          <cell r="V8">
            <v>0</v>
          </cell>
          <cell r="W8" t="e">
            <v>#REF!</v>
          </cell>
          <cell r="X8">
            <v>0</v>
          </cell>
          <cell r="Y8" t="str">
            <v>74</v>
          </cell>
        </row>
        <row r="9">
          <cell r="A9" t="str">
            <v>Consulta de control o de seguimiento por medicina general</v>
          </cell>
          <cell r="B9">
            <v>890301</v>
          </cell>
          <cell r="C9" t="str">
            <v>prevencion secundaria</v>
          </cell>
          <cell r="D9" t="str">
            <v xml:space="preserve">Medico General </v>
          </cell>
          <cell r="E9">
            <v>38235.4792147806</v>
          </cell>
          <cell r="F9"/>
          <cell r="G9">
            <v>145</v>
          </cell>
          <cell r="H9">
            <v>3</v>
          </cell>
          <cell r="I9">
            <v>1</v>
          </cell>
          <cell r="J9">
            <v>3</v>
          </cell>
          <cell r="K9">
            <v>435</v>
          </cell>
          <cell r="L9">
            <v>30</v>
          </cell>
          <cell r="M9">
            <v>8316216.729214781</v>
          </cell>
          <cell r="N9">
            <v>74</v>
          </cell>
          <cell r="O9">
            <v>3</v>
          </cell>
          <cell r="P9">
            <v>1</v>
          </cell>
          <cell r="Q9">
            <v>3</v>
          </cell>
          <cell r="R9">
            <v>222</v>
          </cell>
          <cell r="S9">
            <v>20</v>
          </cell>
          <cell r="T9">
            <v>2829425.4618937648</v>
          </cell>
          <cell r="U9">
            <v>657</v>
          </cell>
          <cell r="V9">
            <v>11145642.191108545</v>
          </cell>
          <cell r="W9">
            <v>54.75</v>
          </cell>
          <cell r="X9">
            <v>928803.51592571207</v>
          </cell>
          <cell r="Y9" t="str">
            <v>74</v>
          </cell>
          <cell r="Z9"/>
          <cell r="AA9"/>
          <cell r="AB9"/>
          <cell r="AF9"/>
        </row>
        <row r="10">
          <cell r="A10" t="str">
            <v>Consulta integral de control o de seguimiento por equipo interdisciplinario medico general, qf,ps (EMA)</v>
          </cell>
          <cell r="B10">
            <v>890315</v>
          </cell>
          <cell r="C10" t="str">
            <v>prevencion secundaria</v>
          </cell>
          <cell r="D10" t="str">
            <v>Staff</v>
          </cell>
          <cell r="E10">
            <v>150000</v>
          </cell>
          <cell r="F10" t="str">
            <v xml:space="preserve">actividades de educacion y seguimiento </v>
          </cell>
          <cell r="G10">
            <v>145</v>
          </cell>
          <cell r="H10">
            <v>0</v>
          </cell>
          <cell r="I10">
            <v>0</v>
          </cell>
          <cell r="J10">
            <v>0</v>
          </cell>
          <cell r="K10">
            <v>0</v>
          </cell>
          <cell r="L10">
            <v>0</v>
          </cell>
          <cell r="M10">
            <v>0</v>
          </cell>
          <cell r="N10">
            <v>74</v>
          </cell>
          <cell r="O10">
            <v>1.4</v>
          </cell>
          <cell r="P10">
            <v>0.7</v>
          </cell>
          <cell r="Q10">
            <v>2</v>
          </cell>
          <cell r="R10">
            <v>103.6</v>
          </cell>
          <cell r="S10">
            <v>40</v>
          </cell>
          <cell r="T10">
            <v>10360000</v>
          </cell>
          <cell r="U10">
            <v>103.6</v>
          </cell>
          <cell r="V10">
            <v>10360000</v>
          </cell>
          <cell r="W10">
            <v>8.6333333333333329</v>
          </cell>
          <cell r="X10">
            <v>863333.33333333337</v>
          </cell>
          <cell r="Y10" t="str">
            <v>74</v>
          </cell>
          <cell r="Z10"/>
          <cell r="AA10"/>
          <cell r="AB10"/>
          <cell r="AF10"/>
          <cell r="AG10"/>
        </row>
        <row r="11">
          <cell r="A11" t="str">
            <v>Consulta de control o de seguimiento por especialista en reumatologia</v>
          </cell>
          <cell r="B11">
            <v>890388</v>
          </cell>
          <cell r="C11" t="str">
            <v>prevencion secundaria</v>
          </cell>
          <cell r="D11" t="str">
            <v>Reumatologo</v>
          </cell>
          <cell r="E11">
            <v>50000</v>
          </cell>
          <cell r="F11"/>
          <cell r="G11">
            <v>145</v>
          </cell>
          <cell r="H11">
            <v>2</v>
          </cell>
          <cell r="I11">
            <v>1</v>
          </cell>
          <cell r="J11">
            <v>2</v>
          </cell>
          <cell r="K11">
            <v>290</v>
          </cell>
          <cell r="L11">
            <v>30</v>
          </cell>
          <cell r="M11">
            <v>7250000</v>
          </cell>
          <cell r="N11">
            <v>74</v>
          </cell>
          <cell r="O11">
            <v>3</v>
          </cell>
          <cell r="P11">
            <v>1</v>
          </cell>
          <cell r="Q11">
            <v>3</v>
          </cell>
          <cell r="R11">
            <v>222</v>
          </cell>
          <cell r="S11">
            <v>30</v>
          </cell>
          <cell r="T11">
            <v>5550000</v>
          </cell>
          <cell r="U11">
            <v>512</v>
          </cell>
          <cell r="V11">
            <v>12800000</v>
          </cell>
          <cell r="W11">
            <v>42.666666666666664</v>
          </cell>
          <cell r="X11">
            <v>1066666.6666666667</v>
          </cell>
          <cell r="Y11" t="str">
            <v>74</v>
          </cell>
          <cell r="Z11"/>
          <cell r="AA11"/>
          <cell r="AB11"/>
        </row>
        <row r="12">
          <cell r="A12" t="str">
            <v>Consulta de control o de seguimiento por especialista en reumatologia pediatrica</v>
          </cell>
          <cell r="B12">
            <v>890389</v>
          </cell>
          <cell r="C12" t="str">
            <v>prevencion secundaria</v>
          </cell>
          <cell r="D12" t="str">
            <v>Reumatologo pediatra</v>
          </cell>
          <cell r="E12">
            <v>50000</v>
          </cell>
          <cell r="F12"/>
          <cell r="G12">
            <v>145</v>
          </cell>
          <cell r="H12">
            <v>0.08</v>
          </cell>
          <cell r="I12">
            <v>0.02</v>
          </cell>
          <cell r="J12">
            <v>4</v>
          </cell>
          <cell r="K12">
            <v>11.6</v>
          </cell>
          <cell r="L12">
            <v>30</v>
          </cell>
          <cell r="M12">
            <v>290000</v>
          </cell>
          <cell r="N12">
            <v>74</v>
          </cell>
          <cell r="O12">
            <v>0.08</v>
          </cell>
          <cell r="P12">
            <v>0.02</v>
          </cell>
          <cell r="Q12">
            <v>4</v>
          </cell>
          <cell r="R12">
            <v>5.92</v>
          </cell>
          <cell r="S12">
            <v>30</v>
          </cell>
          <cell r="T12">
            <v>148000</v>
          </cell>
          <cell r="U12">
            <v>17.52</v>
          </cell>
          <cell r="V12">
            <v>438000</v>
          </cell>
          <cell r="W12">
            <v>1.46</v>
          </cell>
          <cell r="X12">
            <v>36500</v>
          </cell>
          <cell r="Y12" t="str">
            <v>74</v>
          </cell>
          <cell r="Z12"/>
          <cell r="AA12"/>
          <cell r="AB12"/>
        </row>
        <row r="13">
          <cell r="A13" t="str">
            <v>Educacion individual en salud por quimico farmaceutico</v>
          </cell>
          <cell r="B13">
            <v>990211</v>
          </cell>
          <cell r="C13" t="str">
            <v>prevencion secundaria</v>
          </cell>
          <cell r="D13" t="str">
            <v>Quimico farmaceutico</v>
          </cell>
          <cell r="E13">
            <v>20357.84710131228</v>
          </cell>
          <cell r="F13" t="str">
            <v xml:space="preserve">actividades de educacion y seguimiento </v>
          </cell>
          <cell r="G13">
            <v>145</v>
          </cell>
          <cell r="H13">
            <v>3</v>
          </cell>
          <cell r="I13">
            <v>1</v>
          </cell>
          <cell r="J13">
            <v>3</v>
          </cell>
          <cell r="K13">
            <v>435</v>
          </cell>
          <cell r="L13">
            <v>30</v>
          </cell>
          <cell r="M13">
            <v>4427831.744535421</v>
          </cell>
          <cell r="N13">
            <v>74</v>
          </cell>
          <cell r="O13">
            <v>3</v>
          </cell>
          <cell r="P13">
            <v>1</v>
          </cell>
          <cell r="Q13">
            <v>3</v>
          </cell>
          <cell r="R13">
            <v>222</v>
          </cell>
          <cell r="S13">
            <v>20</v>
          </cell>
          <cell r="T13">
            <v>1506480.6854971086</v>
          </cell>
          <cell r="U13">
            <v>657</v>
          </cell>
          <cell r="V13">
            <v>5934312.4300325299</v>
          </cell>
          <cell r="W13">
            <v>54.75</v>
          </cell>
          <cell r="X13">
            <v>494526.03583604418</v>
          </cell>
          <cell r="Y13" t="str">
            <v>74</v>
          </cell>
          <cell r="Z13"/>
          <cell r="AA13"/>
          <cell r="AB13"/>
        </row>
        <row r="14">
          <cell r="A14" t="str">
            <v>Inyeccion  o infiltracion de sustancia terapeutica dentro de bursa sod (infiltraciones-artrocentesis)</v>
          </cell>
          <cell r="B14">
            <v>839600</v>
          </cell>
          <cell r="C14" t="str">
            <v>prevencion secundaria</v>
          </cell>
          <cell r="D14" t="str">
            <v>Procedimeintos menores</v>
          </cell>
          <cell r="E14">
            <v>685000</v>
          </cell>
          <cell r="F14"/>
          <cell r="G14">
            <v>145</v>
          </cell>
          <cell r="H14">
            <v>0.19999999999999998</v>
          </cell>
          <cell r="I14">
            <v>0.19999999999999998</v>
          </cell>
          <cell r="J14">
            <v>1</v>
          </cell>
          <cell r="K14">
            <v>28.999999999999996</v>
          </cell>
          <cell r="L14">
            <v>30</v>
          </cell>
          <cell r="M14">
            <v>9932499.9999999981</v>
          </cell>
          <cell r="N14">
            <v>74</v>
          </cell>
          <cell r="O14">
            <v>0.3</v>
          </cell>
          <cell r="P14">
            <v>0.3</v>
          </cell>
          <cell r="Q14">
            <v>1</v>
          </cell>
          <cell r="R14">
            <v>22.2</v>
          </cell>
          <cell r="S14">
            <v>30</v>
          </cell>
          <cell r="T14">
            <v>7603500</v>
          </cell>
          <cell r="U14">
            <v>51.199999999999996</v>
          </cell>
          <cell r="V14">
            <v>17536000</v>
          </cell>
          <cell r="W14">
            <v>4.2666666666666666</v>
          </cell>
          <cell r="X14">
            <v>1461333.3333333333</v>
          </cell>
          <cell r="Y14" t="str">
            <v>74</v>
          </cell>
          <cell r="Z14"/>
          <cell r="AA14"/>
          <cell r="AB14"/>
        </row>
        <row r="15">
          <cell r="A15" t="str">
            <v>Inyeccion o infiltracion de esteroide sod (terapia de rescate)</v>
          </cell>
          <cell r="B15">
            <v>992300</v>
          </cell>
          <cell r="C15" t="str">
            <v>prevencion terciaria</v>
          </cell>
          <cell r="D15" t="str">
            <v>Procedimeintos menores</v>
          </cell>
          <cell r="E15">
            <v>918526</v>
          </cell>
          <cell r="F15"/>
          <cell r="G15">
            <v>145</v>
          </cell>
          <cell r="H15">
            <v>0.19999999999999998</v>
          </cell>
          <cell r="I15">
            <v>0.19999999999999998</v>
          </cell>
          <cell r="J15">
            <v>1</v>
          </cell>
          <cell r="K15">
            <v>28.999999999999996</v>
          </cell>
          <cell r="L15">
            <v>60</v>
          </cell>
          <cell r="M15">
            <v>26637253.999999996</v>
          </cell>
          <cell r="N15">
            <v>74</v>
          </cell>
          <cell r="O15">
            <v>0.3</v>
          </cell>
          <cell r="P15">
            <v>0.3</v>
          </cell>
          <cell r="Q15">
            <v>1</v>
          </cell>
          <cell r="R15">
            <v>22.2</v>
          </cell>
          <cell r="S15">
            <v>60</v>
          </cell>
          <cell r="T15">
            <v>20391277.199999999</v>
          </cell>
          <cell r="U15">
            <v>51.199999999999996</v>
          </cell>
          <cell r="V15">
            <v>47028531.199999996</v>
          </cell>
          <cell r="W15">
            <v>4.2666666666666666</v>
          </cell>
          <cell r="X15">
            <v>3919044.2666666661</v>
          </cell>
          <cell r="Y15" t="str">
            <v>74</v>
          </cell>
          <cell r="Z15"/>
          <cell r="AA15"/>
          <cell r="AB15"/>
        </row>
        <row r="16">
          <cell r="A16" t="str">
            <v>Inyeccion o infusion de otra sustancia terapeutica o profilactica (aplicación de medicamentos)</v>
          </cell>
          <cell r="B16">
            <v>992990</v>
          </cell>
          <cell r="C16" t="str">
            <v>prevencion secundaria</v>
          </cell>
          <cell r="D16" t="str">
            <v>Procedimeintos menores</v>
          </cell>
          <cell r="E16">
            <v>110000</v>
          </cell>
          <cell r="F16"/>
          <cell r="G16">
            <v>145</v>
          </cell>
          <cell r="H16">
            <v>0.1</v>
          </cell>
          <cell r="I16">
            <v>0.1</v>
          </cell>
          <cell r="J16">
            <v>1</v>
          </cell>
          <cell r="K16">
            <v>14.5</v>
          </cell>
          <cell r="L16">
            <v>60</v>
          </cell>
          <cell r="M16">
            <v>1595000</v>
          </cell>
          <cell r="N16">
            <v>74</v>
          </cell>
          <cell r="O16">
            <v>2.4</v>
          </cell>
          <cell r="P16">
            <v>0.19999999999999998</v>
          </cell>
          <cell r="Q16">
            <v>12</v>
          </cell>
          <cell r="R16">
            <v>177.6</v>
          </cell>
          <cell r="S16">
            <v>120</v>
          </cell>
          <cell r="T16">
            <v>39072000</v>
          </cell>
          <cell r="U16">
            <v>192.1</v>
          </cell>
          <cell r="V16">
            <v>40667000</v>
          </cell>
          <cell r="W16">
            <v>16.008333333333333</v>
          </cell>
          <cell r="X16">
            <v>3388916.6666666665</v>
          </cell>
          <cell r="Y16" t="str">
            <v>74</v>
          </cell>
          <cell r="Z16"/>
          <cell r="AA16"/>
          <cell r="AB16"/>
        </row>
        <row r="17">
          <cell r="A17" t="str">
            <v>INYECCION DE AGENTE ANESTESICO PARA NERVIO PERIFERICO</v>
          </cell>
          <cell r="B17">
            <v>48201</v>
          </cell>
          <cell r="C17" t="str">
            <v>prevencion secundaria</v>
          </cell>
          <cell r="D17" t="str">
            <v>Procedimeintos menores</v>
          </cell>
          <cell r="E17">
            <v>28865</v>
          </cell>
          <cell r="F17"/>
          <cell r="G17">
            <v>145</v>
          </cell>
          <cell r="H17">
            <v>0.01</v>
          </cell>
          <cell r="I17">
            <v>0.01</v>
          </cell>
          <cell r="J17">
            <v>1</v>
          </cell>
          <cell r="K17">
            <v>1.45</v>
          </cell>
          <cell r="L17"/>
          <cell r="M17">
            <v>0</v>
          </cell>
          <cell r="N17">
            <v>74</v>
          </cell>
          <cell r="O17">
            <v>0.05</v>
          </cell>
          <cell r="P17">
            <v>0.05</v>
          </cell>
          <cell r="Q17">
            <v>1</v>
          </cell>
          <cell r="R17">
            <v>3.7</v>
          </cell>
          <cell r="S17"/>
          <cell r="T17">
            <v>0</v>
          </cell>
          <cell r="U17">
            <v>5.15</v>
          </cell>
          <cell r="V17">
            <v>0</v>
          </cell>
          <cell r="W17">
            <v>0.4291666666666667</v>
          </cell>
          <cell r="X17">
            <v>0</v>
          </cell>
          <cell r="Z17"/>
          <cell r="AA17"/>
          <cell r="AB17"/>
        </row>
        <row r="18">
          <cell r="A18" t="str">
            <v>Biopsia cerrada de glandula o conducto salival</v>
          </cell>
          <cell r="B18">
            <v>261001</v>
          </cell>
          <cell r="C18" t="str">
            <v>prevencion secundaria</v>
          </cell>
          <cell r="D18" t="str">
            <v>Procedimeintos menores</v>
          </cell>
          <cell r="E18">
            <v>36715</v>
          </cell>
          <cell r="F18"/>
          <cell r="G18">
            <v>145</v>
          </cell>
          <cell r="H18">
            <v>0.19999999999999998</v>
          </cell>
          <cell r="I18">
            <v>0.19999999999999998</v>
          </cell>
          <cell r="J18">
            <v>1</v>
          </cell>
          <cell r="K18">
            <v>28.999999999999996</v>
          </cell>
          <cell r="L18">
            <v>30</v>
          </cell>
          <cell r="M18">
            <v>532367.49999999988</v>
          </cell>
          <cell r="N18">
            <v>74</v>
          </cell>
          <cell r="O18">
            <v>0.19999999999999998</v>
          </cell>
          <cell r="P18">
            <v>0.19999999999999998</v>
          </cell>
          <cell r="Q18">
            <v>1</v>
          </cell>
          <cell r="R18">
            <v>14.799999999999999</v>
          </cell>
          <cell r="S18">
            <v>30</v>
          </cell>
          <cell r="T18">
            <v>271691</v>
          </cell>
          <cell r="U18">
            <v>43.8</v>
          </cell>
          <cell r="V18">
            <v>804058.49999999988</v>
          </cell>
          <cell r="W18">
            <v>3.65</v>
          </cell>
          <cell r="X18">
            <v>67004.874999999985</v>
          </cell>
          <cell r="Y18" t="str">
            <v>74</v>
          </cell>
          <cell r="Z18"/>
          <cell r="AA18"/>
          <cell r="AB18"/>
        </row>
        <row r="19">
          <cell r="A19" t="str">
            <v>Participacion en junta medica o equipo interdisciplinario por medicina especializada y caso paciente</v>
          </cell>
          <cell r="B19">
            <v>890502</v>
          </cell>
          <cell r="C19" t="str">
            <v>prevencion secundaria</v>
          </cell>
          <cell r="D19" t="str">
            <v>Junta médica</v>
          </cell>
          <cell r="E19">
            <v>300000</v>
          </cell>
          <cell r="F19"/>
          <cell r="G19">
            <v>145</v>
          </cell>
          <cell r="H19">
            <v>0</v>
          </cell>
          <cell r="I19">
            <v>0</v>
          </cell>
          <cell r="J19">
            <v>0</v>
          </cell>
          <cell r="K19">
            <v>0</v>
          </cell>
          <cell r="L19">
            <v>0</v>
          </cell>
          <cell r="M19">
            <v>0</v>
          </cell>
          <cell r="N19">
            <v>74</v>
          </cell>
          <cell r="O19">
            <v>0.7</v>
          </cell>
          <cell r="P19">
            <v>0.7</v>
          </cell>
          <cell r="Q19">
            <v>1</v>
          </cell>
          <cell r="R19">
            <v>51.8</v>
          </cell>
          <cell r="S19">
            <v>20</v>
          </cell>
          <cell r="T19">
            <v>5180000</v>
          </cell>
          <cell r="U19">
            <v>51.8</v>
          </cell>
          <cell r="V19">
            <v>5180000</v>
          </cell>
          <cell r="W19">
            <v>4.3166666666666664</v>
          </cell>
          <cell r="X19">
            <v>431666.66666666669</v>
          </cell>
          <cell r="Y19" t="str">
            <v>74</v>
          </cell>
          <cell r="Z19"/>
          <cell r="AA19"/>
          <cell r="AB19"/>
        </row>
        <row r="20">
          <cell r="A20" t="str">
            <v>Consulta de primera vez por especialista en medicina interna</v>
          </cell>
          <cell r="B20">
            <v>890266</v>
          </cell>
          <cell r="C20" t="str">
            <v>prevencion secundaria</v>
          </cell>
          <cell r="D20" t="str">
            <v>Internista</v>
          </cell>
          <cell r="E20">
            <v>81079.626334876535</v>
          </cell>
          <cell r="F20"/>
          <cell r="G20">
            <v>145</v>
          </cell>
          <cell r="H20">
            <v>0.03</v>
          </cell>
          <cell r="I20">
            <v>0.03</v>
          </cell>
          <cell r="J20">
            <v>1</v>
          </cell>
          <cell r="K20">
            <v>4.3499999999999996</v>
          </cell>
          <cell r="L20">
            <v>30</v>
          </cell>
          <cell r="M20">
            <v>176348.18727835646</v>
          </cell>
          <cell r="N20">
            <v>74</v>
          </cell>
          <cell r="O20">
            <v>0.02</v>
          </cell>
          <cell r="P20">
            <v>0.02</v>
          </cell>
          <cell r="Q20">
            <v>1</v>
          </cell>
          <cell r="R20">
            <v>1.48</v>
          </cell>
          <cell r="S20">
            <v>20</v>
          </cell>
          <cell r="T20">
            <v>39999.28232520575</v>
          </cell>
          <cell r="U20">
            <v>5.83</v>
          </cell>
          <cell r="V20">
            <v>216347.4696035622</v>
          </cell>
          <cell r="W20">
            <v>0.48583333333333334</v>
          </cell>
          <cell r="X20">
            <v>18028.955800296852</v>
          </cell>
          <cell r="Z20"/>
          <cell r="AA20"/>
          <cell r="AB20"/>
        </row>
        <row r="21">
          <cell r="A21" t="str">
            <v>Consulta de control o de seguimiento por especialista en medicina interna</v>
          </cell>
          <cell r="B21">
            <v>890366</v>
          </cell>
          <cell r="C21" t="str">
            <v>prevencion secundaria</v>
          </cell>
          <cell r="D21" t="str">
            <v>Internista</v>
          </cell>
          <cell r="E21">
            <v>81079.626334876535</v>
          </cell>
          <cell r="F21"/>
          <cell r="G21">
            <v>145</v>
          </cell>
          <cell r="H21">
            <v>0.01</v>
          </cell>
          <cell r="I21">
            <v>0.01</v>
          </cell>
          <cell r="J21">
            <v>1</v>
          </cell>
          <cell r="K21">
            <v>1.45</v>
          </cell>
          <cell r="L21">
            <v>30</v>
          </cell>
          <cell r="M21">
            <v>58782.729092785485</v>
          </cell>
          <cell r="N21">
            <v>74</v>
          </cell>
          <cell r="O21">
            <v>0.01</v>
          </cell>
          <cell r="P21">
            <v>0.01</v>
          </cell>
          <cell r="Q21">
            <v>1</v>
          </cell>
          <cell r="R21">
            <v>0.74</v>
          </cell>
          <cell r="S21">
            <v>20</v>
          </cell>
          <cell r="T21">
            <v>19999.641162602875</v>
          </cell>
          <cell r="U21">
            <v>2.19</v>
          </cell>
          <cell r="V21">
            <v>78782.370255388363</v>
          </cell>
          <cell r="W21">
            <v>0.1825</v>
          </cell>
          <cell r="X21">
            <v>6565.1975212823636</v>
          </cell>
          <cell r="Y21" t="str">
            <v>74</v>
          </cell>
          <cell r="Z21"/>
          <cell r="AA21"/>
          <cell r="AB21"/>
        </row>
        <row r="22">
          <cell r="A22" t="str">
            <v>COSTO TOTAL CONSULTAS</v>
          </cell>
          <cell r="B22"/>
          <cell r="C22"/>
          <cell r="D22">
            <v>0</v>
          </cell>
          <cell r="E22"/>
          <cell r="F22"/>
          <cell r="G22">
            <v>2175</v>
          </cell>
          <cell r="H22">
            <v>75.080459770114928</v>
          </cell>
          <cell r="I22">
            <v>3.7540229885057461</v>
          </cell>
          <cell r="J22">
            <v>20</v>
          </cell>
          <cell r="K22">
            <v>1319.5</v>
          </cell>
          <cell r="L22">
            <v>420</v>
          </cell>
          <cell r="M22">
            <v>59819718.611008249</v>
          </cell>
          <cell r="N22">
            <v>1110</v>
          </cell>
          <cell r="O22">
            <v>210</v>
          </cell>
          <cell r="P22">
            <v>6</v>
          </cell>
          <cell r="Q22">
            <v>35</v>
          </cell>
          <cell r="R22">
            <v>1102.5999999999999</v>
          </cell>
          <cell r="S22">
            <v>500</v>
          </cell>
          <cell r="T22">
            <v>93336516.45582211</v>
          </cell>
          <cell r="U22" t="e">
            <v>#REF!</v>
          </cell>
          <cell r="V22">
            <v>152443174.16100001</v>
          </cell>
          <cell r="W22" t="e">
            <v>#REF!</v>
          </cell>
          <cell r="X22">
            <v>12703597.84675</v>
          </cell>
          <cell r="Y22" t="str">
            <v>1.110</v>
          </cell>
          <cell r="Z22"/>
        </row>
        <row r="23">
          <cell r="A23" t="str">
            <v>Hemograma iv (hemoglobina hematocrito recuento de eritrocitos indices eritrocitarios leucograma recuento de plaquetas indices plaquetarios y morfologia electronica e histograma) automatizado</v>
          </cell>
          <cell r="B23">
            <v>902210</v>
          </cell>
          <cell r="C23" t="str">
            <v>prevencion secundaria</v>
          </cell>
          <cell r="D23" t="str">
            <v>Laboratorios</v>
          </cell>
          <cell r="E23">
            <v>4236</v>
          </cell>
          <cell r="F23"/>
          <cell r="G23">
            <v>145</v>
          </cell>
          <cell r="H23">
            <v>3</v>
          </cell>
          <cell r="I23">
            <v>1</v>
          </cell>
          <cell r="J23">
            <v>3</v>
          </cell>
          <cell r="K23">
            <v>435</v>
          </cell>
          <cell r="L23"/>
          <cell r="M23">
            <v>1842660</v>
          </cell>
          <cell r="N23">
            <v>74</v>
          </cell>
          <cell r="O23">
            <v>3</v>
          </cell>
          <cell r="P23">
            <v>1</v>
          </cell>
          <cell r="Q23">
            <v>3</v>
          </cell>
          <cell r="R23">
            <v>222</v>
          </cell>
          <cell r="S23"/>
          <cell r="T23">
            <v>940392</v>
          </cell>
          <cell r="U23">
            <v>657</v>
          </cell>
          <cell r="V23">
            <v>2783052</v>
          </cell>
          <cell r="W23">
            <v>54.75</v>
          </cell>
          <cell r="X23">
            <v>231921</v>
          </cell>
          <cell r="Y23" t="str">
            <v>74</v>
          </cell>
          <cell r="Z23"/>
        </row>
        <row r="24">
          <cell r="A24" t="str">
            <v>Transaminasa glutamico-piruvica [alanino amino transferasa]</v>
          </cell>
          <cell r="B24">
            <v>903866</v>
          </cell>
          <cell r="C24" t="str">
            <v>prevencion secundaria</v>
          </cell>
          <cell r="D24" t="str">
            <v>Laboratorios</v>
          </cell>
          <cell r="E24">
            <v>2174</v>
          </cell>
          <cell r="F24"/>
          <cell r="G24">
            <v>145</v>
          </cell>
          <cell r="H24">
            <v>2</v>
          </cell>
          <cell r="I24">
            <v>1</v>
          </cell>
          <cell r="J24">
            <v>2</v>
          </cell>
          <cell r="K24">
            <v>290</v>
          </cell>
          <cell r="L24"/>
          <cell r="M24">
            <v>630460</v>
          </cell>
          <cell r="N24">
            <v>74</v>
          </cell>
          <cell r="O24">
            <v>2</v>
          </cell>
          <cell r="P24">
            <v>1</v>
          </cell>
          <cell r="Q24">
            <v>2</v>
          </cell>
          <cell r="R24">
            <v>148</v>
          </cell>
          <cell r="S24"/>
          <cell r="T24">
            <v>321752</v>
          </cell>
          <cell r="U24">
            <v>438</v>
          </cell>
          <cell r="V24">
            <v>952212</v>
          </cell>
          <cell r="W24">
            <v>36.5</v>
          </cell>
          <cell r="X24">
            <v>79351</v>
          </cell>
          <cell r="Y24" t="str">
            <v>74</v>
          </cell>
          <cell r="Z24"/>
        </row>
        <row r="25">
          <cell r="A25" t="str">
            <v>Creatinina en suero u otros fluidos</v>
          </cell>
          <cell r="B25">
            <v>903895</v>
          </cell>
          <cell r="C25" t="str">
            <v>prevencion secundaria</v>
          </cell>
          <cell r="D25" t="str">
            <v>Laboratorios</v>
          </cell>
          <cell r="E25">
            <v>1485</v>
          </cell>
          <cell r="F25"/>
          <cell r="G25">
            <v>145</v>
          </cell>
          <cell r="H25">
            <v>2</v>
          </cell>
          <cell r="I25">
            <v>1</v>
          </cell>
          <cell r="J25">
            <v>2</v>
          </cell>
          <cell r="K25">
            <v>290</v>
          </cell>
          <cell r="L25"/>
          <cell r="M25">
            <v>430650</v>
          </cell>
          <cell r="N25">
            <v>74</v>
          </cell>
          <cell r="O25">
            <v>2</v>
          </cell>
          <cell r="P25">
            <v>1</v>
          </cell>
          <cell r="Q25">
            <v>2</v>
          </cell>
          <cell r="R25">
            <v>148</v>
          </cell>
          <cell r="S25"/>
          <cell r="T25">
            <v>219780</v>
          </cell>
          <cell r="U25">
            <v>438</v>
          </cell>
          <cell r="V25">
            <v>650430</v>
          </cell>
          <cell r="W25">
            <v>36.5</v>
          </cell>
          <cell r="X25">
            <v>54202.5</v>
          </cell>
          <cell r="Y25" t="str">
            <v>74</v>
          </cell>
          <cell r="Z25"/>
        </row>
        <row r="26">
          <cell r="A26" t="str">
            <v>Eritrosedimentacion [velocidad sedimentacion globular - vsg] automatizada</v>
          </cell>
          <cell r="B26">
            <v>902205</v>
          </cell>
          <cell r="C26" t="str">
            <v>prevencion secundaria</v>
          </cell>
          <cell r="D26" t="str">
            <v>Laboratorios</v>
          </cell>
          <cell r="E26">
            <v>2340</v>
          </cell>
          <cell r="F26"/>
          <cell r="G26">
            <v>145</v>
          </cell>
          <cell r="H26">
            <v>3</v>
          </cell>
          <cell r="I26">
            <v>1</v>
          </cell>
          <cell r="J26">
            <v>3</v>
          </cell>
          <cell r="K26">
            <v>435</v>
          </cell>
          <cell r="L26"/>
          <cell r="M26">
            <v>1017900</v>
          </cell>
          <cell r="N26">
            <v>74</v>
          </cell>
          <cell r="O26">
            <v>3</v>
          </cell>
          <cell r="P26">
            <v>1</v>
          </cell>
          <cell r="Q26">
            <v>3</v>
          </cell>
          <cell r="R26">
            <v>222</v>
          </cell>
          <cell r="S26"/>
          <cell r="T26">
            <v>519480</v>
          </cell>
          <cell r="U26">
            <v>657</v>
          </cell>
          <cell r="V26">
            <v>1537380</v>
          </cell>
          <cell r="W26">
            <v>54.75</v>
          </cell>
          <cell r="X26">
            <v>128115</v>
          </cell>
          <cell r="Y26" t="str">
            <v>74</v>
          </cell>
          <cell r="Z26"/>
        </row>
        <row r="27">
          <cell r="A27" t="str">
            <v>Transaminasa glutamico oxalacetica [aspartato amino transferasa]</v>
          </cell>
          <cell r="B27">
            <v>903867</v>
          </cell>
          <cell r="C27" t="str">
            <v>prevencion secundaria</v>
          </cell>
          <cell r="D27" t="str">
            <v>Laboratorios</v>
          </cell>
          <cell r="E27">
            <v>2174</v>
          </cell>
          <cell r="F27"/>
          <cell r="G27">
            <v>145</v>
          </cell>
          <cell r="H27">
            <v>2</v>
          </cell>
          <cell r="I27">
            <v>1</v>
          </cell>
          <cell r="J27">
            <v>2</v>
          </cell>
          <cell r="K27">
            <v>290</v>
          </cell>
          <cell r="L27"/>
          <cell r="M27">
            <v>630460</v>
          </cell>
          <cell r="N27">
            <v>74</v>
          </cell>
          <cell r="O27">
            <v>2</v>
          </cell>
          <cell r="P27">
            <v>1</v>
          </cell>
          <cell r="Q27">
            <v>2</v>
          </cell>
          <cell r="R27">
            <v>148</v>
          </cell>
          <cell r="S27"/>
          <cell r="T27">
            <v>321752</v>
          </cell>
          <cell r="U27">
            <v>438</v>
          </cell>
          <cell r="V27">
            <v>952212</v>
          </cell>
          <cell r="W27">
            <v>36.5</v>
          </cell>
          <cell r="X27">
            <v>79351</v>
          </cell>
          <cell r="Y27" t="str">
            <v>74</v>
          </cell>
          <cell r="Z27"/>
        </row>
        <row r="28">
          <cell r="A28" t="str">
            <v>Proteina c reactiva manual o semiautomatizado</v>
          </cell>
          <cell r="B28">
            <v>906914</v>
          </cell>
          <cell r="C28" t="str">
            <v>prevencion secundaria</v>
          </cell>
          <cell r="D28" t="str">
            <v>Laboratorios</v>
          </cell>
          <cell r="E28">
            <v>2331</v>
          </cell>
          <cell r="F28"/>
          <cell r="G28">
            <v>145</v>
          </cell>
          <cell r="H28">
            <v>3</v>
          </cell>
          <cell r="I28">
            <v>1</v>
          </cell>
          <cell r="J28">
            <v>3</v>
          </cell>
          <cell r="K28">
            <v>435</v>
          </cell>
          <cell r="L28"/>
          <cell r="M28">
            <v>1013985</v>
          </cell>
          <cell r="N28">
            <v>74</v>
          </cell>
          <cell r="O28">
            <v>3</v>
          </cell>
          <cell r="P28">
            <v>1</v>
          </cell>
          <cell r="Q28">
            <v>3</v>
          </cell>
          <cell r="R28">
            <v>222</v>
          </cell>
          <cell r="S28"/>
          <cell r="T28">
            <v>517482</v>
          </cell>
          <cell r="U28">
            <v>657</v>
          </cell>
          <cell r="V28">
            <v>1531467</v>
          </cell>
          <cell r="W28">
            <v>54.75</v>
          </cell>
          <cell r="X28">
            <v>127622.25</v>
          </cell>
          <cell r="Y28" t="str">
            <v>74</v>
          </cell>
          <cell r="Z28"/>
        </row>
        <row r="29">
          <cell r="A29" t="str">
            <v>Uroanalisis</v>
          </cell>
          <cell r="B29">
            <v>907106</v>
          </cell>
          <cell r="C29" t="str">
            <v>prevencion secundaria</v>
          </cell>
          <cell r="D29" t="str">
            <v>Laboratorios</v>
          </cell>
          <cell r="E29">
            <v>2895</v>
          </cell>
          <cell r="F29"/>
          <cell r="G29">
            <v>145</v>
          </cell>
          <cell r="H29">
            <v>2</v>
          </cell>
          <cell r="I29">
            <v>1</v>
          </cell>
          <cell r="J29">
            <v>2</v>
          </cell>
          <cell r="K29">
            <v>290</v>
          </cell>
          <cell r="L29"/>
          <cell r="M29">
            <v>839550</v>
          </cell>
          <cell r="N29">
            <v>74</v>
          </cell>
          <cell r="O29">
            <v>2</v>
          </cell>
          <cell r="P29">
            <v>1</v>
          </cell>
          <cell r="Q29">
            <v>2</v>
          </cell>
          <cell r="R29">
            <v>148</v>
          </cell>
          <cell r="S29"/>
          <cell r="T29">
            <v>428460</v>
          </cell>
          <cell r="U29">
            <v>438</v>
          </cell>
          <cell r="V29">
            <v>1268010</v>
          </cell>
          <cell r="W29">
            <v>36.5</v>
          </cell>
          <cell r="X29">
            <v>105667.5</v>
          </cell>
          <cell r="Y29" t="str">
            <v>74</v>
          </cell>
          <cell r="Z29"/>
        </row>
        <row r="30">
          <cell r="A30" t="str">
            <v>Tipificacion antigeno leucocitario humano locus b27</v>
          </cell>
          <cell r="B30">
            <v>906517</v>
          </cell>
          <cell r="C30" t="str">
            <v>prevencion secundaria</v>
          </cell>
          <cell r="D30" t="str">
            <v>Laboratorios</v>
          </cell>
          <cell r="E30">
            <v>128295</v>
          </cell>
          <cell r="F30"/>
          <cell r="G30">
            <v>145</v>
          </cell>
          <cell r="H30">
            <v>0.1</v>
          </cell>
          <cell r="I30">
            <v>0.1</v>
          </cell>
          <cell r="J30">
            <v>1</v>
          </cell>
          <cell r="K30">
            <v>14.5</v>
          </cell>
          <cell r="L30"/>
          <cell r="M30">
            <v>1860277.5</v>
          </cell>
          <cell r="N30">
            <v>74</v>
          </cell>
          <cell r="O30">
            <v>0.2</v>
          </cell>
          <cell r="P30">
            <v>0.2</v>
          </cell>
          <cell r="Q30">
            <v>1</v>
          </cell>
          <cell r="R30">
            <v>14.8</v>
          </cell>
          <cell r="S30"/>
          <cell r="T30">
            <v>1898766</v>
          </cell>
          <cell r="U30">
            <v>29.3</v>
          </cell>
          <cell r="V30">
            <v>3759043.5</v>
          </cell>
          <cell r="W30">
            <v>2.4416666666666669</v>
          </cell>
          <cell r="X30">
            <v>313253.625</v>
          </cell>
          <cell r="Y30" t="str">
            <v>74</v>
          </cell>
          <cell r="Z30"/>
        </row>
        <row r="31">
          <cell r="A31" t="str">
            <v>Radiografia de torax (p.a. o a.p. y lateral, decubito lateral, oblicuas o lateral)</v>
          </cell>
          <cell r="B31">
            <v>871121</v>
          </cell>
          <cell r="C31" t="str">
            <v>prevencion secundaria</v>
          </cell>
          <cell r="D31" t="str">
            <v>Imágenes</v>
          </cell>
          <cell r="E31">
            <v>19675</v>
          </cell>
          <cell r="F31"/>
          <cell r="G31">
            <v>145</v>
          </cell>
          <cell r="H31">
            <v>0.3</v>
          </cell>
          <cell r="I31">
            <v>0.3</v>
          </cell>
          <cell r="J31">
            <v>1</v>
          </cell>
          <cell r="K31">
            <v>43.5</v>
          </cell>
          <cell r="L31"/>
          <cell r="M31">
            <v>855862.5</v>
          </cell>
          <cell r="N31">
            <v>74</v>
          </cell>
          <cell r="O31">
            <v>0.5</v>
          </cell>
          <cell r="P31">
            <v>0.5</v>
          </cell>
          <cell r="Q31">
            <v>1</v>
          </cell>
          <cell r="R31">
            <v>37</v>
          </cell>
          <cell r="S31"/>
          <cell r="T31">
            <v>727975</v>
          </cell>
          <cell r="U31">
            <v>80.5</v>
          </cell>
          <cell r="V31">
            <v>1583837.5</v>
          </cell>
          <cell r="W31">
            <v>6.708333333333333</v>
          </cell>
          <cell r="X31">
            <v>131986.45833333334</v>
          </cell>
          <cell r="Y31" t="str">
            <v>74</v>
          </cell>
          <cell r="Z31"/>
        </row>
        <row r="32">
          <cell r="A32" t="str">
            <v>Radiografia de columna dorsolumbar</v>
          </cell>
          <cell r="B32">
            <v>871030</v>
          </cell>
          <cell r="C32" t="str">
            <v>prevencion secundaria</v>
          </cell>
          <cell r="D32" t="str">
            <v>Imágenes</v>
          </cell>
          <cell r="E32">
            <v>23545</v>
          </cell>
          <cell r="F32"/>
          <cell r="G32">
            <v>145</v>
          </cell>
          <cell r="H32">
            <v>0.2</v>
          </cell>
          <cell r="I32">
            <v>0.2</v>
          </cell>
          <cell r="J32">
            <v>1</v>
          </cell>
          <cell r="K32">
            <v>29</v>
          </cell>
          <cell r="L32"/>
          <cell r="M32">
            <v>682805</v>
          </cell>
          <cell r="N32">
            <v>74</v>
          </cell>
          <cell r="O32">
            <v>0.2</v>
          </cell>
          <cell r="P32">
            <v>0.2</v>
          </cell>
          <cell r="Q32">
            <v>1</v>
          </cell>
          <cell r="R32">
            <v>14.8</v>
          </cell>
          <cell r="S32"/>
          <cell r="T32">
            <v>348466</v>
          </cell>
          <cell r="U32">
            <v>43.8</v>
          </cell>
          <cell r="V32">
            <v>1031271</v>
          </cell>
          <cell r="W32">
            <v>3.65</v>
          </cell>
          <cell r="X32">
            <v>85939.25</v>
          </cell>
          <cell r="Y32" t="str">
            <v>74</v>
          </cell>
          <cell r="Z32"/>
        </row>
        <row r="33">
          <cell r="A33" t="str">
            <v>Radiografia de columna lumbosacra</v>
          </cell>
          <cell r="B33">
            <v>871040</v>
          </cell>
          <cell r="C33" t="str">
            <v>prevencion secundaria</v>
          </cell>
          <cell r="D33" t="str">
            <v>Imágenes</v>
          </cell>
          <cell r="E33">
            <v>27945</v>
          </cell>
          <cell r="F33"/>
          <cell r="G33">
            <v>145</v>
          </cell>
          <cell r="H33">
            <v>0.3</v>
          </cell>
          <cell r="I33">
            <v>0.3</v>
          </cell>
          <cell r="J33">
            <v>1</v>
          </cell>
          <cell r="K33">
            <v>43.5</v>
          </cell>
          <cell r="L33"/>
          <cell r="M33">
            <v>1215607.5</v>
          </cell>
          <cell r="N33">
            <v>74</v>
          </cell>
          <cell r="O33">
            <v>0.3</v>
          </cell>
          <cell r="P33">
            <v>0.3</v>
          </cell>
          <cell r="Q33">
            <v>1</v>
          </cell>
          <cell r="R33">
            <v>22.2</v>
          </cell>
          <cell r="S33"/>
          <cell r="T33">
            <v>620379</v>
          </cell>
          <cell r="U33">
            <v>65.7</v>
          </cell>
          <cell r="V33">
            <v>1835986.5</v>
          </cell>
          <cell r="W33">
            <v>5.4750000000000005</v>
          </cell>
          <cell r="X33">
            <v>152998.875</v>
          </cell>
          <cell r="Y33" t="str">
            <v>74</v>
          </cell>
          <cell r="Z33"/>
        </row>
        <row r="34">
          <cell r="A34" t="str">
            <v>Radiografia de columna cervical</v>
          </cell>
          <cell r="B34">
            <v>871010</v>
          </cell>
          <cell r="C34" t="str">
            <v>prevencion secundaria</v>
          </cell>
          <cell r="D34" t="str">
            <v>Imágenes</v>
          </cell>
          <cell r="E34">
            <v>22910</v>
          </cell>
          <cell r="F34"/>
          <cell r="G34">
            <v>145</v>
          </cell>
          <cell r="H34">
            <v>0.2</v>
          </cell>
          <cell r="I34">
            <v>0.2</v>
          </cell>
          <cell r="J34">
            <v>1</v>
          </cell>
          <cell r="K34">
            <v>29</v>
          </cell>
          <cell r="L34"/>
          <cell r="M34">
            <v>664390</v>
          </cell>
          <cell r="N34">
            <v>74</v>
          </cell>
          <cell r="O34">
            <v>0.19999999999999998</v>
          </cell>
          <cell r="P34">
            <v>0.19999999999999998</v>
          </cell>
          <cell r="Q34">
            <v>1</v>
          </cell>
          <cell r="R34">
            <v>14.799999999999999</v>
          </cell>
          <cell r="S34"/>
          <cell r="T34">
            <v>339068</v>
          </cell>
          <cell r="U34">
            <v>43.8</v>
          </cell>
          <cell r="V34">
            <v>1003458</v>
          </cell>
          <cell r="W34">
            <v>3.65</v>
          </cell>
          <cell r="X34">
            <v>83621.5</v>
          </cell>
          <cell r="Y34" t="str">
            <v>74</v>
          </cell>
          <cell r="Z34"/>
        </row>
        <row r="35">
          <cell r="A35" t="str">
            <v>Radiografia de articulaciones sacroiliacas</v>
          </cell>
          <cell r="B35">
            <v>871091</v>
          </cell>
          <cell r="C35" t="str">
            <v>prevencion secundaria</v>
          </cell>
          <cell r="D35" t="str">
            <v>Imágenes</v>
          </cell>
          <cell r="E35">
            <v>17310</v>
          </cell>
          <cell r="F35"/>
          <cell r="G35">
            <v>145</v>
          </cell>
          <cell r="H35">
            <v>0.3</v>
          </cell>
          <cell r="I35">
            <v>0.3</v>
          </cell>
          <cell r="J35">
            <v>1</v>
          </cell>
          <cell r="K35">
            <v>43.5</v>
          </cell>
          <cell r="L35"/>
          <cell r="M35">
            <v>752985</v>
          </cell>
          <cell r="N35">
            <v>74</v>
          </cell>
          <cell r="O35">
            <v>0.3</v>
          </cell>
          <cell r="P35">
            <v>0.3</v>
          </cell>
          <cell r="Q35">
            <v>1</v>
          </cell>
          <cell r="R35">
            <v>22.2</v>
          </cell>
          <cell r="S35"/>
          <cell r="T35">
            <v>384282</v>
          </cell>
          <cell r="U35">
            <v>65.7</v>
          </cell>
          <cell r="V35">
            <v>1137267</v>
          </cell>
          <cell r="W35">
            <v>5.4750000000000005</v>
          </cell>
          <cell r="X35">
            <v>94772.25</v>
          </cell>
          <cell r="Y35" t="str">
            <v>74</v>
          </cell>
          <cell r="Z35"/>
        </row>
        <row r="36">
          <cell r="A36" t="str">
            <v>RADIOGRAFIA DE SACRO COCCIX</v>
          </cell>
          <cell r="B36">
            <v>871050</v>
          </cell>
          <cell r="C36" t="str">
            <v>prevencion secundaria</v>
          </cell>
          <cell r="D36" t="str">
            <v>Imágenes</v>
          </cell>
          <cell r="E36">
            <v>22555</v>
          </cell>
          <cell r="F36"/>
          <cell r="G36">
            <v>145</v>
          </cell>
          <cell r="H36">
            <v>0.02</v>
          </cell>
          <cell r="I36">
            <v>0.02</v>
          </cell>
          <cell r="J36">
            <v>1</v>
          </cell>
          <cell r="K36">
            <v>2.9</v>
          </cell>
          <cell r="L36"/>
          <cell r="M36">
            <v>65409.5</v>
          </cell>
          <cell r="N36">
            <v>74</v>
          </cell>
          <cell r="O36">
            <v>0.03</v>
          </cell>
          <cell r="P36">
            <v>0.03</v>
          </cell>
          <cell r="Q36">
            <v>1</v>
          </cell>
          <cell r="R36">
            <v>2.2199999999999998</v>
          </cell>
          <cell r="S36"/>
          <cell r="T36">
            <v>50072.099999999991</v>
          </cell>
          <cell r="U36">
            <v>5.1199999999999992</v>
          </cell>
          <cell r="V36">
            <v>115481.59999999999</v>
          </cell>
          <cell r="W36">
            <v>0.42666666666666658</v>
          </cell>
          <cell r="X36">
            <v>9623.4666666666653</v>
          </cell>
          <cell r="Y36"/>
          <cell r="Z36"/>
        </row>
        <row r="37">
          <cell r="A37" t="str">
            <v>RADIOGRAFIA COMPARATIVA DE PIES CON APOYO (AP Y LATERAL)</v>
          </cell>
          <cell r="B37">
            <v>873303</v>
          </cell>
          <cell r="C37" t="str">
            <v>prevencion secundaria</v>
          </cell>
          <cell r="D37" t="str">
            <v>Imágenes</v>
          </cell>
          <cell r="E37">
            <v>66033</v>
          </cell>
          <cell r="F37"/>
          <cell r="G37">
            <v>145</v>
          </cell>
          <cell r="H37">
            <v>0.02</v>
          </cell>
          <cell r="I37">
            <v>0.02</v>
          </cell>
          <cell r="J37">
            <v>1</v>
          </cell>
          <cell r="K37">
            <v>2.9</v>
          </cell>
          <cell r="L37"/>
          <cell r="M37">
            <v>191495.69999999998</v>
          </cell>
          <cell r="N37">
            <v>74</v>
          </cell>
          <cell r="O37">
            <v>0.03</v>
          </cell>
          <cell r="P37">
            <v>0.03</v>
          </cell>
          <cell r="Q37">
            <v>1</v>
          </cell>
          <cell r="R37">
            <v>2.2199999999999998</v>
          </cell>
          <cell r="S37"/>
          <cell r="T37">
            <v>146593.25999999998</v>
          </cell>
          <cell r="U37"/>
          <cell r="V37"/>
          <cell r="W37"/>
          <cell r="X37"/>
          <cell r="Y37"/>
          <cell r="Z37"/>
        </row>
        <row r="38">
          <cell r="A38" t="str">
            <v>RADIOGRAFIA DE PIE (AP, LATERAL Y OBLICUA)</v>
          </cell>
          <cell r="B38">
            <v>873333</v>
          </cell>
          <cell r="C38" t="str">
            <v>prevencion secundaria</v>
          </cell>
          <cell r="D38" t="str">
            <v>Imágenes</v>
          </cell>
          <cell r="E38">
            <v>14030</v>
          </cell>
          <cell r="F38"/>
          <cell r="G38">
            <v>145</v>
          </cell>
          <cell r="H38">
            <v>5.0000000000000001E-3</v>
          </cell>
          <cell r="I38">
            <v>5.0000000000000001E-3</v>
          </cell>
          <cell r="J38">
            <v>1</v>
          </cell>
          <cell r="K38">
            <v>0.72499999999999998</v>
          </cell>
          <cell r="L38"/>
          <cell r="M38">
            <v>10171.75</v>
          </cell>
          <cell r="N38">
            <v>74</v>
          </cell>
          <cell r="O38">
            <v>5.0000000000000001E-3</v>
          </cell>
          <cell r="P38">
            <v>5.0000000000000001E-3</v>
          </cell>
          <cell r="Q38">
            <v>1</v>
          </cell>
          <cell r="R38">
            <v>0.37</v>
          </cell>
          <cell r="S38"/>
          <cell r="T38">
            <v>5191.1000000000004</v>
          </cell>
          <cell r="U38"/>
          <cell r="V38"/>
          <cell r="W38"/>
          <cell r="X38"/>
          <cell r="Y38"/>
          <cell r="Z38"/>
        </row>
        <row r="39">
          <cell r="A39" t="str">
            <v>RADIOGRAFIA DE CADERA O ARTICULACION COXO-FEMORAL (AP, LATERAL)</v>
          </cell>
          <cell r="B39">
            <v>873411</v>
          </cell>
          <cell r="C39" t="str">
            <v>prevencion secundaria</v>
          </cell>
          <cell r="D39" t="str">
            <v>Imágenes</v>
          </cell>
          <cell r="E39">
            <v>17310</v>
          </cell>
          <cell r="F39"/>
          <cell r="G39">
            <v>145</v>
          </cell>
          <cell r="H39">
            <v>5.0000000000000001E-3</v>
          </cell>
          <cell r="I39">
            <v>5.0000000000000001E-3</v>
          </cell>
          <cell r="J39">
            <v>1</v>
          </cell>
          <cell r="K39">
            <v>0.72499999999999998</v>
          </cell>
          <cell r="L39"/>
          <cell r="M39">
            <v>12549.75</v>
          </cell>
          <cell r="N39">
            <v>74</v>
          </cell>
          <cell r="O39">
            <v>5.0000000000000001E-3</v>
          </cell>
          <cell r="P39">
            <v>5.0000000000000001E-3</v>
          </cell>
          <cell r="Q39">
            <v>1</v>
          </cell>
          <cell r="R39">
            <v>0.37</v>
          </cell>
          <cell r="S39"/>
          <cell r="T39">
            <v>6404.7</v>
          </cell>
          <cell r="U39"/>
          <cell r="V39"/>
          <cell r="W39"/>
          <cell r="X39"/>
          <cell r="Y39"/>
          <cell r="Z39"/>
        </row>
        <row r="40">
          <cell r="A40" t="str">
            <v>RADIOGRAFIA DE CADERA COMPARATIVA</v>
          </cell>
          <cell r="B40">
            <v>873412</v>
          </cell>
          <cell r="C40" t="str">
            <v>prevencion secundaria</v>
          </cell>
          <cell r="D40" t="str">
            <v>Imágenes</v>
          </cell>
          <cell r="E40">
            <v>8440</v>
          </cell>
          <cell r="F40"/>
          <cell r="G40">
            <v>145</v>
          </cell>
          <cell r="H40">
            <v>5.0000000000000001E-3</v>
          </cell>
          <cell r="I40">
            <v>5.0000000000000001E-3</v>
          </cell>
          <cell r="J40">
            <v>1</v>
          </cell>
          <cell r="K40">
            <v>0.72499999999999998</v>
          </cell>
          <cell r="L40"/>
          <cell r="M40">
            <v>6119</v>
          </cell>
          <cell r="N40">
            <v>74</v>
          </cell>
          <cell r="O40">
            <v>5.0000000000000001E-3</v>
          </cell>
          <cell r="P40">
            <v>5.0000000000000001E-3</v>
          </cell>
          <cell r="Q40">
            <v>1</v>
          </cell>
          <cell r="R40">
            <v>0.37</v>
          </cell>
          <cell r="S40"/>
          <cell r="T40">
            <v>3122.8</v>
          </cell>
          <cell r="U40"/>
          <cell r="V40"/>
          <cell r="W40"/>
          <cell r="X40"/>
          <cell r="Y40"/>
          <cell r="Z40"/>
        </row>
        <row r="41">
          <cell r="A41" t="str">
            <v>RADIOGRAFIA DE RODILLA (AP, LATERAL)</v>
          </cell>
          <cell r="B41">
            <v>873420</v>
          </cell>
          <cell r="C41" t="str">
            <v>prevencion secundaria</v>
          </cell>
          <cell r="D41" t="str">
            <v>Imágenes</v>
          </cell>
          <cell r="E41">
            <v>18180</v>
          </cell>
          <cell r="F41"/>
          <cell r="G41">
            <v>145</v>
          </cell>
          <cell r="H41">
            <v>5.0000000000000001E-3</v>
          </cell>
          <cell r="I41">
            <v>5.0000000000000001E-3</v>
          </cell>
          <cell r="J41">
            <v>1</v>
          </cell>
          <cell r="K41">
            <v>0.72499999999999998</v>
          </cell>
          <cell r="L41"/>
          <cell r="M41">
            <v>13180.5</v>
          </cell>
          <cell r="N41">
            <v>74</v>
          </cell>
          <cell r="O41">
            <v>5.0000000000000001E-3</v>
          </cell>
          <cell r="P41">
            <v>5.0000000000000001E-3</v>
          </cell>
          <cell r="Q41">
            <v>1</v>
          </cell>
          <cell r="R41">
            <v>0.37</v>
          </cell>
          <cell r="S41"/>
          <cell r="T41">
            <v>6726.6</v>
          </cell>
          <cell r="U41"/>
          <cell r="V41"/>
          <cell r="W41"/>
          <cell r="X41"/>
          <cell r="Y41"/>
          <cell r="Z41"/>
        </row>
        <row r="42">
          <cell r="A42" t="str">
            <v>RADIOGRAFIA DE RODILLAS COMPARATIVAS POSICION VERTICAL (UNICAMENTE VISTA ANTEROPOSTERIOR)</v>
          </cell>
          <cell r="B42">
            <v>873422</v>
          </cell>
          <cell r="C42" t="str">
            <v>prevencion secundaria</v>
          </cell>
          <cell r="D42" t="str">
            <v>Imágenes</v>
          </cell>
          <cell r="E42">
            <v>8440</v>
          </cell>
          <cell r="F42"/>
          <cell r="G42">
            <v>145</v>
          </cell>
          <cell r="H42">
            <v>0.03</v>
          </cell>
          <cell r="I42">
            <v>0.03</v>
          </cell>
          <cell r="J42">
            <v>1</v>
          </cell>
          <cell r="K42">
            <v>4.3499999999999996</v>
          </cell>
          <cell r="L42"/>
          <cell r="M42">
            <v>36714</v>
          </cell>
          <cell r="N42">
            <v>74</v>
          </cell>
          <cell r="O42">
            <v>0.05</v>
          </cell>
          <cell r="P42">
            <v>0.05</v>
          </cell>
          <cell r="Q42">
            <v>1</v>
          </cell>
          <cell r="R42">
            <v>3.7</v>
          </cell>
          <cell r="S42"/>
          <cell r="T42">
            <v>31228</v>
          </cell>
          <cell r="U42"/>
          <cell r="V42"/>
          <cell r="W42"/>
          <cell r="X42"/>
          <cell r="Y42"/>
          <cell r="Z42"/>
        </row>
        <row r="43">
          <cell r="A43" t="str">
            <v>RADIOGRAFIA DE TOBILLO (AP, LATERAL Y ROTACION INTERNA)</v>
          </cell>
          <cell r="B43">
            <v>873431</v>
          </cell>
          <cell r="C43" t="str">
            <v>prevencion secundaria</v>
          </cell>
          <cell r="D43" t="str">
            <v>Imágenes</v>
          </cell>
          <cell r="E43">
            <v>14030</v>
          </cell>
          <cell r="F43"/>
          <cell r="G43">
            <v>145</v>
          </cell>
          <cell r="H43">
            <v>5.0000000000000001E-3</v>
          </cell>
          <cell r="I43">
            <v>5.0000000000000001E-3</v>
          </cell>
          <cell r="J43">
            <v>1</v>
          </cell>
          <cell r="K43">
            <v>0.72499999999999998</v>
          </cell>
          <cell r="L43"/>
          <cell r="M43">
            <v>10171.75</v>
          </cell>
          <cell r="N43">
            <v>74</v>
          </cell>
          <cell r="O43">
            <v>5.0000000000000001E-3</v>
          </cell>
          <cell r="P43">
            <v>5.0000000000000001E-3</v>
          </cell>
          <cell r="Q43">
            <v>1</v>
          </cell>
          <cell r="R43">
            <v>0.37</v>
          </cell>
          <cell r="S43"/>
          <cell r="T43">
            <v>5191.1000000000004</v>
          </cell>
          <cell r="U43"/>
          <cell r="V43"/>
          <cell r="W43"/>
          <cell r="X43"/>
          <cell r="Y43"/>
          <cell r="Z43"/>
        </row>
        <row r="44">
          <cell r="A44" t="str">
            <v>Radiografia de articulaciones sacroiliacas</v>
          </cell>
          <cell r="B44">
            <v>871091</v>
          </cell>
          <cell r="C44" t="str">
            <v>prevencion secundaria</v>
          </cell>
          <cell r="D44" t="str">
            <v>Imágenes</v>
          </cell>
          <cell r="E44">
            <v>17310</v>
          </cell>
          <cell r="F44"/>
          <cell r="G44">
            <v>145</v>
          </cell>
          <cell r="H44">
            <v>0.3</v>
          </cell>
          <cell r="I44">
            <v>0.3</v>
          </cell>
          <cell r="J44">
            <v>1</v>
          </cell>
          <cell r="K44">
            <v>43.5</v>
          </cell>
          <cell r="L44"/>
          <cell r="M44">
            <v>752985</v>
          </cell>
          <cell r="N44">
            <v>74</v>
          </cell>
          <cell r="O44">
            <v>0.3</v>
          </cell>
          <cell r="P44">
            <v>0.3</v>
          </cell>
          <cell r="Q44">
            <v>1</v>
          </cell>
          <cell r="R44">
            <v>22.2</v>
          </cell>
          <cell r="S44"/>
          <cell r="T44">
            <v>384282</v>
          </cell>
          <cell r="U44"/>
          <cell r="V44"/>
          <cell r="W44"/>
          <cell r="X44"/>
          <cell r="Y44"/>
          <cell r="Z44"/>
        </row>
        <row r="45">
          <cell r="A45" t="str">
            <v>RADIOGRAFIA DE SACRO COCCIX</v>
          </cell>
          <cell r="B45">
            <v>871050</v>
          </cell>
          <cell r="C45" t="str">
            <v>prevencion secundaria</v>
          </cell>
          <cell r="D45" t="str">
            <v>Imágenes</v>
          </cell>
          <cell r="E45">
            <v>22555</v>
          </cell>
          <cell r="F45"/>
          <cell r="G45">
            <v>145</v>
          </cell>
          <cell r="H45">
            <v>0.02</v>
          </cell>
          <cell r="I45">
            <v>0.02</v>
          </cell>
          <cell r="J45">
            <v>1</v>
          </cell>
          <cell r="K45">
            <v>2.9</v>
          </cell>
          <cell r="L45"/>
          <cell r="M45">
            <v>65409.5</v>
          </cell>
          <cell r="N45">
            <v>74</v>
          </cell>
          <cell r="O45">
            <v>0.02</v>
          </cell>
          <cell r="P45">
            <v>0.02</v>
          </cell>
          <cell r="Q45">
            <v>1</v>
          </cell>
          <cell r="R45">
            <v>1.48</v>
          </cell>
          <cell r="S45"/>
          <cell r="T45">
            <v>33381.4</v>
          </cell>
          <cell r="U45"/>
          <cell r="V45"/>
          <cell r="W45"/>
          <cell r="X45"/>
          <cell r="Y45"/>
          <cell r="Z45"/>
        </row>
        <row r="46">
          <cell r="A46" t="str">
            <v>Resonancia magnetica de columna sacroiliaca simple</v>
          </cell>
          <cell r="B46">
            <v>883232</v>
          </cell>
          <cell r="C46" t="str">
            <v>prevencion secundaria</v>
          </cell>
          <cell r="D46" t="str">
            <v>Imágenes</v>
          </cell>
          <cell r="E46">
            <v>336430</v>
          </cell>
          <cell r="F46"/>
          <cell r="G46">
            <v>145</v>
          </cell>
          <cell r="H46">
            <v>0.4</v>
          </cell>
          <cell r="I46">
            <v>0.4</v>
          </cell>
          <cell r="J46">
            <v>1</v>
          </cell>
          <cell r="K46">
            <v>58</v>
          </cell>
          <cell r="L46"/>
          <cell r="M46">
            <v>19512940</v>
          </cell>
          <cell r="N46">
            <v>74</v>
          </cell>
          <cell r="O46">
            <v>0.4</v>
          </cell>
          <cell r="P46">
            <v>0.4</v>
          </cell>
          <cell r="Q46">
            <v>1</v>
          </cell>
          <cell r="R46">
            <v>29.6</v>
          </cell>
          <cell r="S46"/>
          <cell r="T46">
            <v>9958328</v>
          </cell>
          <cell r="U46">
            <v>87.6</v>
          </cell>
          <cell r="V46">
            <v>29471268</v>
          </cell>
          <cell r="W46">
            <v>7.3</v>
          </cell>
          <cell r="X46">
            <v>2455939</v>
          </cell>
          <cell r="Y46" t="str">
            <v>74</v>
          </cell>
          <cell r="Z46"/>
        </row>
        <row r="47">
          <cell r="A47" t="str">
            <v>terapia fisica integral</v>
          </cell>
          <cell r="B47">
            <v>931001</v>
          </cell>
          <cell r="C47" t="str">
            <v>prevencion secundaria y terciaria</v>
          </cell>
          <cell r="D47" t="str">
            <v>Terapeuta</v>
          </cell>
          <cell r="E47">
            <v>15998.625499747881</v>
          </cell>
          <cell r="F47"/>
          <cell r="G47">
            <v>145</v>
          </cell>
          <cell r="H47">
            <v>9.6000000000000014</v>
          </cell>
          <cell r="I47">
            <v>0.8</v>
          </cell>
          <cell r="J47">
            <v>12</v>
          </cell>
          <cell r="K47">
            <v>1392.0000000000002</v>
          </cell>
          <cell r="L47"/>
          <cell r="M47">
            <v>22270086.695649054</v>
          </cell>
          <cell r="N47">
            <v>74</v>
          </cell>
          <cell r="O47">
            <v>24</v>
          </cell>
          <cell r="P47">
            <v>1</v>
          </cell>
          <cell r="Q47">
            <v>24</v>
          </cell>
          <cell r="R47">
            <v>1776</v>
          </cell>
          <cell r="S47"/>
          <cell r="T47">
            <v>28413558.887552235</v>
          </cell>
          <cell r="U47">
            <v>3168</v>
          </cell>
          <cell r="V47">
            <v>50683645.583201289</v>
          </cell>
          <cell r="W47">
            <v>264</v>
          </cell>
          <cell r="X47">
            <v>4223637.1319334405</v>
          </cell>
          <cell r="Y47"/>
          <cell r="Z47"/>
        </row>
        <row r="48">
          <cell r="A48" t="str">
            <v>terapia ocupacional integral</v>
          </cell>
          <cell r="B48">
            <v>938303</v>
          </cell>
          <cell r="C48" t="str">
            <v>prevencion terciaria</v>
          </cell>
          <cell r="D48" t="str">
            <v>Terapeuta</v>
          </cell>
          <cell r="E48">
            <v>15998.625499747881</v>
          </cell>
          <cell r="F48"/>
          <cell r="G48">
            <v>145</v>
          </cell>
          <cell r="H48">
            <v>3</v>
          </cell>
          <cell r="I48">
            <v>0.5</v>
          </cell>
          <cell r="J48">
            <v>6</v>
          </cell>
          <cell r="K48">
            <v>435</v>
          </cell>
          <cell r="M48">
            <v>6959402.0923903286</v>
          </cell>
          <cell r="N48">
            <v>74</v>
          </cell>
          <cell r="O48">
            <v>3</v>
          </cell>
          <cell r="P48">
            <v>0.5</v>
          </cell>
          <cell r="Q48">
            <v>6</v>
          </cell>
          <cell r="R48">
            <v>222</v>
          </cell>
          <cell r="T48">
            <v>3551694.8609440294</v>
          </cell>
          <cell r="U48">
            <v>657</v>
          </cell>
          <cell r="V48">
            <v>10511096.953334358</v>
          </cell>
          <cell r="W48">
            <v>54.75</v>
          </cell>
          <cell r="X48">
            <v>875924.74611119647</v>
          </cell>
        </row>
        <row r="49">
          <cell r="A49" t="str">
            <v xml:space="preserve">COSTO TOTAL PARACLINICOS </v>
          </cell>
          <cell r="B49"/>
          <cell r="C49"/>
          <cell r="D49">
            <v>0</v>
          </cell>
          <cell r="E49"/>
          <cell r="F49"/>
          <cell r="G49">
            <v>797</v>
          </cell>
          <cell r="H49">
            <v>476.36781609195407</v>
          </cell>
          <cell r="I49">
            <v>9.1609195402298855</v>
          </cell>
          <cell r="J49">
            <v>52</v>
          </cell>
          <cell r="K49">
            <v>4613.1750000000002</v>
          </cell>
          <cell r="L49">
            <v>0</v>
          </cell>
          <cell r="M49">
            <v>62344227.738039382</v>
          </cell>
          <cell r="N49">
            <v>1724</v>
          </cell>
          <cell r="O49">
            <v>660.69461077844312</v>
          </cell>
          <cell r="P49">
            <v>10.323353293413174</v>
          </cell>
          <cell r="Q49">
            <v>64</v>
          </cell>
          <cell r="R49">
            <v>3445.0699999999997</v>
          </cell>
          <cell r="S49">
            <v>0</v>
          </cell>
          <cell r="T49">
            <v>50183808.808496267</v>
          </cell>
          <cell r="U49">
            <v>7969.52</v>
          </cell>
          <cell r="V49">
            <v>110807118.63653564</v>
          </cell>
          <cell r="W49">
            <v>664.12666666666667</v>
          </cell>
          <cell r="X49">
            <v>9233926.5530446358</v>
          </cell>
          <cell r="Y49" t="str">
            <v>1.724</v>
          </cell>
          <cell r="Z49"/>
        </row>
        <row r="50">
          <cell r="A50" t="str">
            <v>Complementarios</v>
          </cell>
          <cell r="B50"/>
          <cell r="C50"/>
          <cell r="D50">
            <v>0</v>
          </cell>
          <cell r="E50"/>
          <cell r="F50"/>
          <cell r="G50">
            <v>0</v>
          </cell>
          <cell r="H50">
            <v>0</v>
          </cell>
          <cell r="I50">
            <v>0</v>
          </cell>
          <cell r="J50"/>
          <cell r="K50"/>
          <cell r="L50"/>
          <cell r="M50"/>
          <cell r="N50">
            <v>0</v>
          </cell>
          <cell r="O50">
            <v>0</v>
          </cell>
          <cell r="P50">
            <v>0</v>
          </cell>
          <cell r="Q50"/>
          <cell r="R50"/>
          <cell r="S50"/>
          <cell r="T50"/>
          <cell r="U50"/>
          <cell r="V50"/>
          <cell r="W50"/>
          <cell r="X50"/>
          <cell r="Y50" t="str">
            <v>0</v>
          </cell>
          <cell r="Z50"/>
        </row>
        <row r="51">
          <cell r="A51" t="str">
            <v>Consulta deprimera vez por especialista en oftalmologia</v>
          </cell>
          <cell r="B51">
            <v>890276</v>
          </cell>
          <cell r="C51" t="str">
            <v>prevencion secundaria</v>
          </cell>
          <cell r="D51" t="str">
            <v>Oftalmologo</v>
          </cell>
          <cell r="E51">
            <v>205062.53101770161</v>
          </cell>
          <cell r="F51"/>
          <cell r="G51">
            <v>145</v>
          </cell>
          <cell r="H51">
            <v>0</v>
          </cell>
          <cell r="I51">
            <v>0.5</v>
          </cell>
          <cell r="J51">
            <v>0</v>
          </cell>
          <cell r="K51">
            <v>0</v>
          </cell>
          <cell r="L51">
            <v>30</v>
          </cell>
          <cell r="M51">
            <v>0</v>
          </cell>
          <cell r="N51">
            <v>74</v>
          </cell>
          <cell r="O51">
            <v>0</v>
          </cell>
          <cell r="P51">
            <v>0.5</v>
          </cell>
          <cell r="Q51">
            <v>0</v>
          </cell>
          <cell r="R51">
            <v>0</v>
          </cell>
          <cell r="S51">
            <v>30</v>
          </cell>
          <cell r="T51">
            <v>0</v>
          </cell>
          <cell r="U51"/>
          <cell r="V51"/>
          <cell r="W51"/>
          <cell r="X51"/>
          <cell r="Y51"/>
          <cell r="Z51"/>
        </row>
        <row r="52">
          <cell r="A52" t="str">
            <v>Consulta de control o de seguimiento por especialista en oftalmologia</v>
          </cell>
          <cell r="B52">
            <v>890376</v>
          </cell>
          <cell r="C52" t="str">
            <v>prevencion secundaria</v>
          </cell>
          <cell r="D52" t="str">
            <v>Oftalmologo</v>
          </cell>
          <cell r="E52">
            <v>205062.53101770161</v>
          </cell>
          <cell r="F52"/>
          <cell r="G52">
            <v>145</v>
          </cell>
          <cell r="H52">
            <v>0</v>
          </cell>
          <cell r="I52">
            <v>0.5</v>
          </cell>
          <cell r="J52">
            <v>0</v>
          </cell>
          <cell r="K52">
            <v>0</v>
          </cell>
          <cell r="L52">
            <v>30</v>
          </cell>
          <cell r="M52">
            <v>0</v>
          </cell>
          <cell r="N52">
            <v>74</v>
          </cell>
          <cell r="O52">
            <v>0</v>
          </cell>
          <cell r="P52">
            <v>0.5</v>
          </cell>
          <cell r="Q52">
            <v>0</v>
          </cell>
          <cell r="R52">
            <v>0</v>
          </cell>
          <cell r="S52">
            <v>30</v>
          </cell>
          <cell r="T52">
            <v>0</v>
          </cell>
          <cell r="U52">
            <v>0</v>
          </cell>
          <cell r="V52">
            <v>0</v>
          </cell>
          <cell r="W52">
            <v>0</v>
          </cell>
          <cell r="X52">
            <v>0</v>
          </cell>
          <cell r="Y52" t="str">
            <v>74</v>
          </cell>
          <cell r="Z52"/>
        </row>
        <row r="53">
          <cell r="A53" t="str">
            <v>CONSULTA DE PRIMERA VEZ POR NUTRICION Y DIETETICA</v>
          </cell>
          <cell r="B53">
            <v>890206</v>
          </cell>
          <cell r="C53" t="str">
            <v>prevencion secundaria</v>
          </cell>
          <cell r="D53" t="str">
            <v>Nutricionista</v>
          </cell>
          <cell r="E53">
            <v>19351.810993759751</v>
          </cell>
          <cell r="F53"/>
          <cell r="G53">
            <v>145</v>
          </cell>
          <cell r="H53">
            <v>0.5</v>
          </cell>
          <cell r="I53">
            <v>0.5</v>
          </cell>
          <cell r="J53">
            <v>1</v>
          </cell>
          <cell r="K53">
            <v>72.5</v>
          </cell>
          <cell r="L53">
            <v>30</v>
          </cell>
          <cell r="M53">
            <v>701503.14852379099</v>
          </cell>
          <cell r="N53">
            <v>74</v>
          </cell>
          <cell r="O53">
            <v>0.5</v>
          </cell>
          <cell r="P53">
            <v>0.5</v>
          </cell>
          <cell r="Q53">
            <v>1</v>
          </cell>
          <cell r="R53">
            <v>37</v>
          </cell>
          <cell r="S53">
            <v>30</v>
          </cell>
          <cell r="T53">
            <v>358008.5033845554</v>
          </cell>
          <cell r="U53"/>
          <cell r="V53"/>
          <cell r="W53"/>
          <cell r="X53"/>
          <cell r="Z53"/>
        </row>
        <row r="54">
          <cell r="A54" t="str">
            <v>CONSULTA DE CONTROL O SEGUIMIENTO POR NUTRICION Y DIETETICA</v>
          </cell>
          <cell r="B54">
            <v>890306</v>
          </cell>
          <cell r="C54" t="str">
            <v>prevencion secundaria</v>
          </cell>
          <cell r="D54" t="str">
            <v>Nutricionista</v>
          </cell>
          <cell r="E54">
            <v>19351.810993759751</v>
          </cell>
          <cell r="F54"/>
          <cell r="G54">
            <v>145</v>
          </cell>
          <cell r="H54">
            <v>0.2</v>
          </cell>
          <cell r="I54">
            <v>0.2</v>
          </cell>
          <cell r="J54">
            <v>1</v>
          </cell>
          <cell r="K54">
            <v>29</v>
          </cell>
          <cell r="L54">
            <v>30</v>
          </cell>
          <cell r="M54">
            <v>280601.25940951641</v>
          </cell>
          <cell r="N54">
            <v>74</v>
          </cell>
          <cell r="O54">
            <v>0.3</v>
          </cell>
          <cell r="P54">
            <v>0.3</v>
          </cell>
          <cell r="Q54">
            <v>1</v>
          </cell>
          <cell r="R54">
            <v>22.2</v>
          </cell>
          <cell r="S54">
            <v>30</v>
          </cell>
          <cell r="T54">
            <v>214805.10203073322</v>
          </cell>
          <cell r="U54"/>
          <cell r="V54"/>
          <cell r="W54"/>
          <cell r="X54"/>
          <cell r="Z54"/>
        </row>
        <row r="55">
          <cell r="A55" t="str">
            <v>CONSULTA DE PRIMERA VEZ POR PSICOLOGIA</v>
          </cell>
          <cell r="B55">
            <v>890208</v>
          </cell>
          <cell r="C55" t="str">
            <v>prevencion secundaria y terciaria</v>
          </cell>
          <cell r="D55" t="str">
            <v>Psicologo</v>
          </cell>
          <cell r="E55">
            <v>19383.47382949257</v>
          </cell>
          <cell r="F55"/>
          <cell r="G55">
            <v>145</v>
          </cell>
          <cell r="H55">
            <v>1</v>
          </cell>
          <cell r="I55">
            <v>1</v>
          </cell>
          <cell r="J55">
            <v>1</v>
          </cell>
          <cell r="K55">
            <v>145</v>
          </cell>
          <cell r="L55">
            <v>30</v>
          </cell>
          <cell r="M55">
            <v>1405301.8526382113</v>
          </cell>
          <cell r="N55">
            <v>74</v>
          </cell>
          <cell r="O55">
            <v>1</v>
          </cell>
          <cell r="P55">
            <v>1</v>
          </cell>
          <cell r="Q55">
            <v>1</v>
          </cell>
          <cell r="R55">
            <v>74</v>
          </cell>
          <cell r="S55">
            <v>30</v>
          </cell>
          <cell r="T55">
            <v>717188.53169122513</v>
          </cell>
          <cell r="U55"/>
          <cell r="V55"/>
          <cell r="W55"/>
          <cell r="X55"/>
          <cell r="Z55"/>
        </row>
        <row r="56">
          <cell r="A56" t="str">
            <v>CONSULTA DE CONTROL O SEGUIMIENTO POR PSICOLOGIA</v>
          </cell>
          <cell r="B56">
            <v>890208</v>
          </cell>
          <cell r="C56" t="str">
            <v>prevencion secundaria y terciaria</v>
          </cell>
          <cell r="D56" t="str">
            <v>Psicologo</v>
          </cell>
          <cell r="E56">
            <v>19383.47382949257</v>
          </cell>
          <cell r="F56"/>
          <cell r="G56">
            <v>145</v>
          </cell>
          <cell r="H56">
            <v>0.4</v>
          </cell>
          <cell r="I56">
            <v>0.4</v>
          </cell>
          <cell r="J56">
            <v>1</v>
          </cell>
          <cell r="K56">
            <v>58</v>
          </cell>
          <cell r="L56">
            <v>30</v>
          </cell>
          <cell r="M56">
            <v>562120.74105528451</v>
          </cell>
          <cell r="N56">
            <v>74</v>
          </cell>
          <cell r="O56">
            <v>0.4</v>
          </cell>
          <cell r="P56">
            <v>0.4</v>
          </cell>
          <cell r="Q56">
            <v>1</v>
          </cell>
          <cell r="R56">
            <v>29.6</v>
          </cell>
          <cell r="S56">
            <v>30</v>
          </cell>
          <cell r="T56">
            <v>286875.41267649003</v>
          </cell>
          <cell r="U56"/>
          <cell r="V56"/>
          <cell r="W56"/>
          <cell r="X56"/>
          <cell r="Z56"/>
        </row>
        <row r="57">
          <cell r="A57" t="str">
            <v>Consulta de primera vez por especialista en medicina fisica y rehabilitacion</v>
          </cell>
          <cell r="B57">
            <v>890264</v>
          </cell>
          <cell r="C57" t="str">
            <v>prevencion terciaria</v>
          </cell>
          <cell r="D57" t="str">
            <v>Medico Fisiatra</v>
          </cell>
          <cell r="E57">
            <v>78314.42955200687</v>
          </cell>
          <cell r="F57"/>
          <cell r="G57">
            <v>145</v>
          </cell>
          <cell r="H57">
            <v>0.4</v>
          </cell>
          <cell r="I57">
            <v>0.4</v>
          </cell>
          <cell r="J57">
            <v>1</v>
          </cell>
          <cell r="K57">
            <v>58</v>
          </cell>
          <cell r="L57">
            <v>30</v>
          </cell>
          <cell r="M57">
            <v>2271118.4570081993</v>
          </cell>
          <cell r="N57">
            <v>74</v>
          </cell>
          <cell r="O57">
            <v>0.2</v>
          </cell>
          <cell r="P57">
            <v>0.2</v>
          </cell>
          <cell r="Q57">
            <v>1</v>
          </cell>
          <cell r="R57">
            <v>14.8</v>
          </cell>
          <cell r="S57">
            <v>30</v>
          </cell>
          <cell r="T57">
            <v>579526.7786848509</v>
          </cell>
          <cell r="U57"/>
          <cell r="V57"/>
          <cell r="W57"/>
          <cell r="X57"/>
          <cell r="Z57"/>
        </row>
        <row r="58">
          <cell r="A58" t="str">
            <v>Consulta de control o de seguimiento por especialista en medicina fisica y rehabilitacion</v>
          </cell>
          <cell r="B58">
            <v>890364</v>
          </cell>
          <cell r="C58" t="str">
            <v>prevencion terciaria</v>
          </cell>
          <cell r="D58" t="str">
            <v>Medico Fisiatra</v>
          </cell>
          <cell r="E58">
            <v>78314.42955200687</v>
          </cell>
          <cell r="F58"/>
          <cell r="G58">
            <v>145</v>
          </cell>
          <cell r="H58">
            <v>0.2</v>
          </cell>
          <cell r="I58">
            <v>0.2</v>
          </cell>
          <cell r="J58">
            <v>1</v>
          </cell>
          <cell r="K58">
            <v>29</v>
          </cell>
          <cell r="L58">
            <v>30</v>
          </cell>
          <cell r="M58">
            <v>1135559.2285040997</v>
          </cell>
          <cell r="N58">
            <v>74</v>
          </cell>
          <cell r="O58">
            <v>0.2</v>
          </cell>
          <cell r="P58">
            <v>0.2</v>
          </cell>
          <cell r="Q58">
            <v>1</v>
          </cell>
          <cell r="R58">
            <v>14.8</v>
          </cell>
          <cell r="S58">
            <v>30</v>
          </cell>
          <cell r="T58">
            <v>579526.7786848509</v>
          </cell>
          <cell r="U58">
            <v>43.8</v>
          </cell>
          <cell r="V58">
            <v>1715086.0071889507</v>
          </cell>
          <cell r="W58">
            <v>3.65</v>
          </cell>
          <cell r="X58">
            <v>142923.83393241256</v>
          </cell>
          <cell r="Y58" t="str">
            <v>74</v>
          </cell>
          <cell r="Z58"/>
        </row>
        <row r="59">
          <cell r="A59" t="str">
            <v>Consulta de primera vez por especialista en dermatologia</v>
          </cell>
          <cell r="B59">
            <v>890242</v>
          </cell>
          <cell r="C59" t="str">
            <v>prevencion secundaria</v>
          </cell>
          <cell r="D59" t="str">
            <v>Dermatologo</v>
          </cell>
          <cell r="E59">
            <v>120000</v>
          </cell>
          <cell r="F59"/>
          <cell r="G59">
            <v>145</v>
          </cell>
          <cell r="H59">
            <v>0.3</v>
          </cell>
          <cell r="I59">
            <v>0.3</v>
          </cell>
          <cell r="J59">
            <v>1</v>
          </cell>
          <cell r="K59">
            <v>43.5</v>
          </cell>
          <cell r="L59">
            <v>30</v>
          </cell>
          <cell r="M59">
            <v>2610000</v>
          </cell>
          <cell r="N59">
            <v>74</v>
          </cell>
          <cell r="O59">
            <v>0.3</v>
          </cell>
          <cell r="P59">
            <v>0.3</v>
          </cell>
          <cell r="Q59">
            <v>1</v>
          </cell>
          <cell r="R59">
            <v>22.2</v>
          </cell>
          <cell r="S59">
            <v>30</v>
          </cell>
          <cell r="T59">
            <v>1332000</v>
          </cell>
          <cell r="U59"/>
          <cell r="V59"/>
          <cell r="W59"/>
          <cell r="X59"/>
          <cell r="Z59"/>
        </row>
        <row r="60">
          <cell r="A60" t="str">
            <v>Consulta de control o de seguimiento por especialista en dermatologia</v>
          </cell>
          <cell r="B60">
            <v>890342</v>
          </cell>
          <cell r="C60" t="str">
            <v>prevencion secundaria</v>
          </cell>
          <cell r="D60" t="str">
            <v>Dermatologo</v>
          </cell>
          <cell r="E60">
            <v>120000</v>
          </cell>
          <cell r="F60"/>
          <cell r="G60">
            <v>145</v>
          </cell>
          <cell r="H60">
            <v>0.15</v>
          </cell>
          <cell r="I60">
            <v>0.15</v>
          </cell>
          <cell r="J60">
            <v>1</v>
          </cell>
          <cell r="K60">
            <v>21.75</v>
          </cell>
          <cell r="L60">
            <v>30</v>
          </cell>
          <cell r="M60">
            <v>1305000</v>
          </cell>
          <cell r="N60">
            <v>74</v>
          </cell>
          <cell r="O60">
            <v>0.15</v>
          </cell>
          <cell r="P60">
            <v>0.15</v>
          </cell>
          <cell r="Q60">
            <v>1</v>
          </cell>
          <cell r="R60">
            <v>11.1</v>
          </cell>
          <cell r="S60">
            <v>30</v>
          </cell>
          <cell r="T60">
            <v>666000</v>
          </cell>
          <cell r="U60">
            <v>32.85</v>
          </cell>
          <cell r="V60">
            <v>1971000</v>
          </cell>
          <cell r="W60">
            <v>2.7375000000000003</v>
          </cell>
          <cell r="X60">
            <v>164250</v>
          </cell>
          <cell r="Y60" t="str">
            <v>74</v>
          </cell>
          <cell r="Z60"/>
        </row>
        <row r="61">
          <cell r="A61" t="str">
            <v>Consulta de primera vez por especialista en ortopedia y traumatologia</v>
          </cell>
          <cell r="B61">
            <v>890280</v>
          </cell>
          <cell r="C61" t="str">
            <v>prevencion secundaria</v>
          </cell>
          <cell r="D61" t="str">
            <v>Ortopedista</v>
          </cell>
          <cell r="E61">
            <v>104493.91928569542</v>
          </cell>
          <cell r="F61"/>
          <cell r="G61">
            <v>145</v>
          </cell>
          <cell r="H61">
            <v>0.02</v>
          </cell>
          <cell r="I61">
            <v>0.02</v>
          </cell>
          <cell r="J61">
            <v>1</v>
          </cell>
          <cell r="K61">
            <v>2.9</v>
          </cell>
          <cell r="L61">
            <v>30</v>
          </cell>
          <cell r="M61">
            <v>151516.18296425833</v>
          </cell>
          <cell r="N61">
            <v>74</v>
          </cell>
          <cell r="O61">
            <v>0.05</v>
          </cell>
          <cell r="P61">
            <v>0.05</v>
          </cell>
          <cell r="Q61">
            <v>1</v>
          </cell>
          <cell r="R61">
            <v>3.7</v>
          </cell>
          <cell r="S61">
            <v>30</v>
          </cell>
          <cell r="T61">
            <v>193313.75067853651</v>
          </cell>
          <cell r="U61"/>
          <cell r="V61"/>
          <cell r="W61"/>
          <cell r="X61"/>
          <cell r="Z61"/>
        </row>
        <row r="62">
          <cell r="A62" t="str">
            <v>Consulta de control o de seguimiento por especialista en ortopedia y traumatologia</v>
          </cell>
          <cell r="B62">
            <v>890380</v>
          </cell>
          <cell r="C62" t="str">
            <v>prevencion secundaria</v>
          </cell>
          <cell r="D62" t="str">
            <v>Ortopedista</v>
          </cell>
          <cell r="E62">
            <v>104493.91928569542</v>
          </cell>
          <cell r="F62"/>
          <cell r="G62">
            <v>145</v>
          </cell>
          <cell r="H62">
            <v>0.01</v>
          </cell>
          <cell r="I62">
            <v>0.01</v>
          </cell>
          <cell r="J62">
            <v>1</v>
          </cell>
          <cell r="K62">
            <v>1.45</v>
          </cell>
          <cell r="L62">
            <v>30</v>
          </cell>
          <cell r="M62">
            <v>75758.091482129166</v>
          </cell>
          <cell r="N62">
            <v>74</v>
          </cell>
          <cell r="O62">
            <v>0.02</v>
          </cell>
          <cell r="P62">
            <v>0.02</v>
          </cell>
          <cell r="Q62">
            <v>1</v>
          </cell>
          <cell r="R62">
            <v>1.48</v>
          </cell>
          <cell r="S62">
            <v>30</v>
          </cell>
          <cell r="T62">
            <v>77325.500271414596</v>
          </cell>
          <cell r="U62">
            <v>2.9299999999999997</v>
          </cell>
          <cell r="V62">
            <v>153083.59175354376</v>
          </cell>
          <cell r="W62">
            <v>0.24416666666666664</v>
          </cell>
          <cell r="X62">
            <v>12756.96597946198</v>
          </cell>
          <cell r="Y62" t="str">
            <v>74</v>
          </cell>
          <cell r="Z62"/>
        </row>
        <row r="63">
          <cell r="A63" t="str">
            <v>Consulta de primera vez por especialista en psiquiatria</v>
          </cell>
          <cell r="B63">
            <v>890284</v>
          </cell>
          <cell r="C63" t="str">
            <v>prevencion secundaria y terciaria</v>
          </cell>
          <cell r="D63" t="str">
            <v>Psiquiatra</v>
          </cell>
          <cell r="E63">
            <v>70411.034485070253</v>
          </cell>
          <cell r="F63"/>
          <cell r="G63">
            <v>145</v>
          </cell>
          <cell r="H63">
            <v>0.15</v>
          </cell>
          <cell r="I63">
            <v>0.15</v>
          </cell>
          <cell r="J63">
            <v>1</v>
          </cell>
          <cell r="K63">
            <v>21.75</v>
          </cell>
          <cell r="L63">
            <v>30</v>
          </cell>
          <cell r="M63">
            <v>765720.00002513896</v>
          </cell>
          <cell r="N63">
            <v>74</v>
          </cell>
          <cell r="O63">
            <v>0.15</v>
          </cell>
          <cell r="P63">
            <v>0.15</v>
          </cell>
          <cell r="Q63">
            <v>1</v>
          </cell>
          <cell r="R63">
            <v>11.1</v>
          </cell>
          <cell r="S63">
            <v>30</v>
          </cell>
          <cell r="T63">
            <v>390781.24139213987</v>
          </cell>
          <cell r="U63"/>
          <cell r="V63"/>
          <cell r="W63"/>
          <cell r="X63"/>
          <cell r="Z63"/>
        </row>
        <row r="64">
          <cell r="A64" t="str">
            <v>Consulta de control o de seguimiento por especialista en psiquiatria</v>
          </cell>
          <cell r="B64">
            <v>890384</v>
          </cell>
          <cell r="C64" t="str">
            <v>prevencion secundaria y terciaria</v>
          </cell>
          <cell r="D64" t="str">
            <v>Psiquiatra</v>
          </cell>
          <cell r="E64">
            <v>70411.034485070253</v>
          </cell>
          <cell r="F64"/>
          <cell r="G64">
            <v>145</v>
          </cell>
          <cell r="H64">
            <v>0.1</v>
          </cell>
          <cell r="I64">
            <v>0.1</v>
          </cell>
          <cell r="J64">
            <v>1</v>
          </cell>
          <cell r="K64">
            <v>14.5</v>
          </cell>
          <cell r="L64">
            <v>30</v>
          </cell>
          <cell r="M64">
            <v>510480.00001675932</v>
          </cell>
          <cell r="N64">
            <v>74</v>
          </cell>
          <cell r="O64">
            <v>0.25149700598802394</v>
          </cell>
          <cell r="P64">
            <v>0.25149700598802394</v>
          </cell>
          <cell r="Q64">
            <v>1</v>
          </cell>
          <cell r="R64">
            <v>18.610778443113773</v>
          </cell>
          <cell r="S64">
            <v>30</v>
          </cell>
          <cell r="T64">
            <v>655202.08137604303</v>
          </cell>
          <cell r="U64">
            <v>33.110778443113773</v>
          </cell>
          <cell r="V64">
            <v>1165682.0813928023</v>
          </cell>
          <cell r="W64">
            <v>2.7592315369261478</v>
          </cell>
          <cell r="X64">
            <v>97140.173449400187</v>
          </cell>
          <cell r="Y64" t="str">
            <v>74</v>
          </cell>
          <cell r="Z64"/>
        </row>
        <row r="65">
          <cell r="A65" t="str">
            <v>Consulta deprimera vez  por especialista en dolor y cuidados paliativos</v>
          </cell>
          <cell r="B65">
            <v>890243</v>
          </cell>
          <cell r="C65" t="str">
            <v>prevencion terciaria</v>
          </cell>
          <cell r="D65" t="str">
            <v>Paliativista</v>
          </cell>
          <cell r="E65">
            <v>150000</v>
          </cell>
          <cell r="F65"/>
          <cell r="G65">
            <v>145</v>
          </cell>
          <cell r="H65">
            <v>0.1</v>
          </cell>
          <cell r="I65">
            <v>0.1</v>
          </cell>
          <cell r="J65">
            <v>1</v>
          </cell>
          <cell r="K65">
            <v>14.5</v>
          </cell>
          <cell r="L65">
            <v>30</v>
          </cell>
          <cell r="M65">
            <v>1087500</v>
          </cell>
          <cell r="N65">
            <v>74</v>
          </cell>
          <cell r="O65">
            <v>0.15</v>
          </cell>
          <cell r="P65">
            <v>0.15</v>
          </cell>
          <cell r="Q65">
            <v>1</v>
          </cell>
          <cell r="R65">
            <v>11.1</v>
          </cell>
          <cell r="S65">
            <v>30</v>
          </cell>
          <cell r="T65">
            <v>832500</v>
          </cell>
          <cell r="U65">
            <v>25.6</v>
          </cell>
          <cell r="V65">
            <v>1920000</v>
          </cell>
          <cell r="W65">
            <v>2.1333333333333333</v>
          </cell>
          <cell r="X65">
            <v>160000</v>
          </cell>
          <cell r="Z65"/>
        </row>
        <row r="66">
          <cell r="A66" t="str">
            <v>Consulta de control o de seguimiento por especialista en dolor y cuidados paliativos</v>
          </cell>
          <cell r="B66">
            <v>890343</v>
          </cell>
          <cell r="C66" t="str">
            <v>prevencion terciaria</v>
          </cell>
          <cell r="D66" t="str">
            <v>Paliativista</v>
          </cell>
          <cell r="E66">
            <v>150000</v>
          </cell>
          <cell r="F66"/>
          <cell r="G66">
            <v>145</v>
          </cell>
          <cell r="H66">
            <v>0.05</v>
          </cell>
          <cell r="I66">
            <v>0.05</v>
          </cell>
          <cell r="J66">
            <v>1</v>
          </cell>
          <cell r="K66">
            <v>7.25</v>
          </cell>
          <cell r="L66">
            <v>30</v>
          </cell>
          <cell r="M66">
            <v>543750</v>
          </cell>
          <cell r="N66">
            <v>74</v>
          </cell>
          <cell r="O66">
            <v>0.1</v>
          </cell>
          <cell r="P66">
            <v>0.1</v>
          </cell>
          <cell r="Q66">
            <v>1</v>
          </cell>
          <cell r="R66">
            <v>7.4</v>
          </cell>
          <cell r="S66">
            <v>30</v>
          </cell>
          <cell r="T66">
            <v>555000</v>
          </cell>
          <cell r="U66">
            <v>14.65</v>
          </cell>
          <cell r="V66">
            <v>1098750</v>
          </cell>
          <cell r="W66">
            <v>1.2208333333333334</v>
          </cell>
          <cell r="X66">
            <v>91562.5</v>
          </cell>
          <cell r="Y66" t="str">
            <v>74</v>
          </cell>
          <cell r="Z66"/>
        </row>
        <row r="67">
          <cell r="A67" t="str">
            <v>Consulta de primera vez por trabajo social</v>
          </cell>
          <cell r="B67">
            <v>890209</v>
          </cell>
          <cell r="C67" t="str">
            <v>prevencion secundaria y terciaria</v>
          </cell>
          <cell r="D67" t="str">
            <v>Trabajador Social</v>
          </cell>
          <cell r="E67">
            <v>19251.073363279964</v>
          </cell>
          <cell r="F67"/>
          <cell r="G67">
            <v>145</v>
          </cell>
          <cell r="H67">
            <v>0.2</v>
          </cell>
          <cell r="I67">
            <v>0.2</v>
          </cell>
          <cell r="J67">
            <v>1</v>
          </cell>
          <cell r="K67">
            <v>29</v>
          </cell>
          <cell r="L67">
            <v>30</v>
          </cell>
          <cell r="M67">
            <v>279140.56376755948</v>
          </cell>
          <cell r="N67">
            <v>74</v>
          </cell>
          <cell r="O67">
            <v>0.4</v>
          </cell>
          <cell r="P67">
            <v>0.4</v>
          </cell>
          <cell r="Q67">
            <v>1</v>
          </cell>
          <cell r="R67">
            <v>29.6</v>
          </cell>
          <cell r="S67">
            <v>30</v>
          </cell>
          <cell r="T67">
            <v>284915.88577654347</v>
          </cell>
          <cell r="U67"/>
          <cell r="V67"/>
          <cell r="W67"/>
          <cell r="X67"/>
          <cell r="Z67"/>
        </row>
        <row r="68">
          <cell r="A68" t="str">
            <v>Consulta de control o de seguimiento por trabajo social</v>
          </cell>
          <cell r="B68">
            <v>890309</v>
          </cell>
          <cell r="C68" t="str">
            <v>prevencion secundaria y terciaria</v>
          </cell>
          <cell r="D68" t="str">
            <v>Trabajador Social</v>
          </cell>
          <cell r="E68">
            <v>19251.073363279964</v>
          </cell>
          <cell r="F68"/>
          <cell r="G68">
            <v>145</v>
          </cell>
          <cell r="H68">
            <v>0.1</v>
          </cell>
          <cell r="I68">
            <v>0.1</v>
          </cell>
          <cell r="J68">
            <v>1</v>
          </cell>
          <cell r="K68">
            <v>14.5</v>
          </cell>
          <cell r="L68">
            <v>20</v>
          </cell>
          <cell r="M68">
            <v>93046.854589186507</v>
          </cell>
          <cell r="N68">
            <v>74</v>
          </cell>
          <cell r="O68">
            <v>0.1</v>
          </cell>
          <cell r="P68">
            <v>0.1</v>
          </cell>
          <cell r="Q68">
            <v>1</v>
          </cell>
          <cell r="R68">
            <v>7.4</v>
          </cell>
          <cell r="S68">
            <v>20</v>
          </cell>
          <cell r="T68">
            <v>47485.980962757254</v>
          </cell>
          <cell r="U68">
            <v>21.9</v>
          </cell>
          <cell r="V68">
            <v>140532.83555194375</v>
          </cell>
          <cell r="W68">
            <v>1.825</v>
          </cell>
          <cell r="X68">
            <v>11711.069629328646</v>
          </cell>
          <cell r="Y68" t="str">
            <v>74</v>
          </cell>
          <cell r="Z68"/>
        </row>
        <row r="69">
          <cell r="A69" t="str">
            <v>Consulta de control o de seguimiento por especialista en gastroenterologia</v>
          </cell>
          <cell r="B69">
            <v>890346</v>
          </cell>
          <cell r="C69" t="str">
            <v>prevencion secundaria</v>
          </cell>
          <cell r="D69" t="str">
            <v>Gastroenterologo</v>
          </cell>
          <cell r="E69">
            <v>150000</v>
          </cell>
          <cell r="F69"/>
          <cell r="G69">
            <v>145</v>
          </cell>
          <cell r="H69">
            <v>9.9999999999999992E-2</v>
          </cell>
          <cell r="I69">
            <v>9.9999999999999992E-2</v>
          </cell>
          <cell r="J69">
            <v>1</v>
          </cell>
          <cell r="K69">
            <v>14.499999999999998</v>
          </cell>
          <cell r="L69">
            <v>30</v>
          </cell>
          <cell r="M69">
            <v>1087499.9999999998</v>
          </cell>
          <cell r="N69">
            <v>74</v>
          </cell>
          <cell r="O69">
            <v>8.9820359281437126E-2</v>
          </cell>
          <cell r="P69">
            <v>8.9820359281437126E-2</v>
          </cell>
          <cell r="Q69">
            <v>1</v>
          </cell>
          <cell r="R69">
            <v>6.6467065868263475</v>
          </cell>
          <cell r="S69">
            <v>30</v>
          </cell>
          <cell r="T69">
            <v>498502.99401197606</v>
          </cell>
          <cell r="U69">
            <v>21.146706586826348</v>
          </cell>
          <cell r="V69">
            <v>1586002.9940119758</v>
          </cell>
          <cell r="W69">
            <v>1.7622255489021956</v>
          </cell>
          <cell r="X69">
            <v>132166.91616766466</v>
          </cell>
          <cell r="Y69" t="str">
            <v>74</v>
          </cell>
          <cell r="Z69"/>
        </row>
        <row r="70">
          <cell r="A70" t="str">
            <v>Consulta de control o de seguimiento por especialista en endocrinologia</v>
          </cell>
          <cell r="B70">
            <v>890344</v>
          </cell>
          <cell r="C70" t="str">
            <v>prevencion secundaria</v>
          </cell>
          <cell r="D70" t="str">
            <v>Endocrinologo</v>
          </cell>
          <cell r="E70">
            <v>150000</v>
          </cell>
          <cell r="F70"/>
          <cell r="G70">
            <v>145</v>
          </cell>
          <cell r="H70">
            <v>3.4482758620689655E-2</v>
          </cell>
          <cell r="I70">
            <v>3.4482758620689655E-2</v>
          </cell>
          <cell r="J70">
            <v>1</v>
          </cell>
          <cell r="K70">
            <v>5</v>
          </cell>
          <cell r="L70">
            <v>30</v>
          </cell>
          <cell r="M70">
            <v>375000</v>
          </cell>
          <cell r="N70">
            <v>74</v>
          </cell>
          <cell r="O70">
            <v>7.1856287425149698E-2</v>
          </cell>
          <cell r="P70">
            <v>7.1856287425149698E-2</v>
          </cell>
          <cell r="Q70">
            <v>1</v>
          </cell>
          <cell r="R70">
            <v>5.317365269461078</v>
          </cell>
          <cell r="S70">
            <v>30</v>
          </cell>
          <cell r="T70">
            <v>398802.39520958083</v>
          </cell>
          <cell r="U70">
            <v>10.317365269461078</v>
          </cell>
          <cell r="V70">
            <v>773802.39520958089</v>
          </cell>
          <cell r="W70">
            <v>0.8597804391217565</v>
          </cell>
          <cell r="X70">
            <v>64483.532934131741</v>
          </cell>
          <cell r="Y70" t="str">
            <v>74</v>
          </cell>
          <cell r="Z70"/>
        </row>
        <row r="71">
          <cell r="A71" t="str">
            <v>COSTO TOTAL CONSULTAS</v>
          </cell>
          <cell r="B71"/>
          <cell r="C71"/>
          <cell r="D71">
            <v>0</v>
          </cell>
          <cell r="E71"/>
          <cell r="F71"/>
          <cell r="G71">
            <v>222</v>
          </cell>
          <cell r="H71">
            <v>45.931034482758626</v>
          </cell>
          <cell r="I71">
            <v>2.5517241379310347</v>
          </cell>
          <cell r="J71">
            <v>18</v>
          </cell>
          <cell r="K71">
            <v>582.09999999999991</v>
          </cell>
          <cell r="L71">
            <v>560</v>
          </cell>
          <cell r="M71">
            <v>15240616.379984133</v>
          </cell>
          <cell r="N71">
            <v>605</v>
          </cell>
          <cell r="O71">
            <v>65.209580838323348</v>
          </cell>
          <cell r="P71">
            <v>3.6227544910179641</v>
          </cell>
          <cell r="Q71">
            <v>18</v>
          </cell>
          <cell r="R71">
            <v>328.0548502994011</v>
          </cell>
          <cell r="S71">
            <v>560</v>
          </cell>
          <cell r="T71">
            <v>8667760.936831696</v>
          </cell>
          <cell r="U71">
            <v>206.30485029940124</v>
          </cell>
          <cell r="V71">
            <v>10523939.905108796</v>
          </cell>
          <cell r="W71">
            <v>17.192070858283433</v>
          </cell>
          <cell r="X71">
            <v>876994.99209239986</v>
          </cell>
          <cell r="Y71" t="str">
            <v>605</v>
          </cell>
          <cell r="Z71"/>
        </row>
        <row r="72">
          <cell r="A72" t="str">
            <v>Hepatitis b anticuerpos central totales [anti-core hbc] semiautomatizado o automatizado</v>
          </cell>
          <cell r="B72">
            <v>906221</v>
          </cell>
          <cell r="C72" t="str">
            <v>prevencion secundaria</v>
          </cell>
          <cell r="D72" t="str">
            <v>Laboratorios</v>
          </cell>
          <cell r="E72">
            <v>12442</v>
          </cell>
          <cell r="F72"/>
          <cell r="G72">
            <v>145</v>
          </cell>
          <cell r="H72">
            <v>0.2</v>
          </cell>
          <cell r="I72">
            <v>0.2</v>
          </cell>
          <cell r="J72">
            <v>1</v>
          </cell>
          <cell r="K72">
            <v>29</v>
          </cell>
          <cell r="L72"/>
          <cell r="M72">
            <v>360818</v>
          </cell>
          <cell r="N72">
            <v>74</v>
          </cell>
          <cell r="O72">
            <v>0.3</v>
          </cell>
          <cell r="P72">
            <v>0.3</v>
          </cell>
          <cell r="Q72">
            <v>1</v>
          </cell>
          <cell r="R72">
            <v>22.2</v>
          </cell>
          <cell r="S72"/>
          <cell r="T72">
            <v>276212.39999999997</v>
          </cell>
          <cell r="U72">
            <v>51.2</v>
          </cell>
          <cell r="V72">
            <v>637030.39999999991</v>
          </cell>
          <cell r="W72">
            <v>4.2666666666666666</v>
          </cell>
          <cell r="X72">
            <v>53085.866666666661</v>
          </cell>
          <cell r="Y72" t="str">
            <v>74</v>
          </cell>
          <cell r="Z72"/>
        </row>
        <row r="73">
          <cell r="A73" t="str">
            <v>Treponema pallidum anticuerpos (prueba treponemica) manual o semiautomatizada o automatizada</v>
          </cell>
          <cell r="B73">
            <v>906039</v>
          </cell>
          <cell r="C73" t="str">
            <v>prevencion secundaria</v>
          </cell>
          <cell r="D73" t="str">
            <v>Laboratorios</v>
          </cell>
          <cell r="E73">
            <v>15253</v>
          </cell>
          <cell r="F73"/>
          <cell r="G73">
            <v>145</v>
          </cell>
          <cell r="H73">
            <v>0.2</v>
          </cell>
          <cell r="I73">
            <v>0.2</v>
          </cell>
          <cell r="J73">
            <v>1</v>
          </cell>
          <cell r="K73">
            <v>29</v>
          </cell>
          <cell r="L73"/>
          <cell r="M73">
            <v>442337</v>
          </cell>
          <cell r="N73">
            <v>74</v>
          </cell>
          <cell r="O73">
            <v>0.3</v>
          </cell>
          <cell r="P73">
            <v>0.3</v>
          </cell>
          <cell r="Q73">
            <v>1</v>
          </cell>
          <cell r="R73">
            <v>22.2</v>
          </cell>
          <cell r="S73"/>
          <cell r="T73">
            <v>338616.6</v>
          </cell>
          <cell r="U73">
            <v>51.2</v>
          </cell>
          <cell r="V73">
            <v>780953.59999999998</v>
          </cell>
          <cell r="W73">
            <v>4.2666666666666666</v>
          </cell>
          <cell r="X73">
            <v>65079.466666666667</v>
          </cell>
          <cell r="Y73" t="str">
            <v>74</v>
          </cell>
          <cell r="Z73"/>
        </row>
        <row r="74">
          <cell r="A74" t="str">
            <v>Virus de inmunodeficiencia humana 1 y 2 anticuerpos</v>
          </cell>
          <cell r="B74">
            <v>906249</v>
          </cell>
          <cell r="C74" t="str">
            <v>prevencion secundaria</v>
          </cell>
          <cell r="D74" t="str">
            <v>Laboratorios</v>
          </cell>
          <cell r="E74">
            <v>11354</v>
          </cell>
          <cell r="F74"/>
          <cell r="G74">
            <v>145</v>
          </cell>
          <cell r="H74">
            <v>0.2</v>
          </cell>
          <cell r="I74">
            <v>0.2</v>
          </cell>
          <cell r="J74">
            <v>1</v>
          </cell>
          <cell r="K74">
            <v>29</v>
          </cell>
          <cell r="L74"/>
          <cell r="M74">
            <v>329266</v>
          </cell>
          <cell r="N74">
            <v>74</v>
          </cell>
          <cell r="O74">
            <v>0.3</v>
          </cell>
          <cell r="P74">
            <v>0.3</v>
          </cell>
          <cell r="Q74">
            <v>1</v>
          </cell>
          <cell r="R74">
            <v>22.2</v>
          </cell>
          <cell r="S74"/>
          <cell r="T74">
            <v>252058.8</v>
          </cell>
          <cell r="U74">
            <v>51.2</v>
          </cell>
          <cell r="V74">
            <v>581324.80000000005</v>
          </cell>
          <cell r="W74">
            <v>4.2666666666666666</v>
          </cell>
          <cell r="X74">
            <v>48443.733333333337</v>
          </cell>
          <cell r="Y74" t="str">
            <v>74</v>
          </cell>
          <cell r="Z74"/>
        </row>
        <row r="75">
          <cell r="A75" t="str">
            <v>Hepatitis b antigeno de superficie [ag hbs]</v>
          </cell>
          <cell r="B75">
            <v>906317</v>
          </cell>
          <cell r="C75" t="str">
            <v>prevencion secundaria</v>
          </cell>
          <cell r="D75" t="str">
            <v>Laboratorios</v>
          </cell>
          <cell r="E75">
            <v>11722</v>
          </cell>
          <cell r="F75"/>
          <cell r="G75">
            <v>145</v>
          </cell>
          <cell r="H75">
            <v>0.2</v>
          </cell>
          <cell r="I75">
            <v>0.2</v>
          </cell>
          <cell r="J75">
            <v>1</v>
          </cell>
          <cell r="K75">
            <v>29</v>
          </cell>
          <cell r="L75"/>
          <cell r="M75">
            <v>339938</v>
          </cell>
          <cell r="N75">
            <v>74</v>
          </cell>
          <cell r="O75">
            <v>0.3</v>
          </cell>
          <cell r="P75">
            <v>0.3</v>
          </cell>
          <cell r="Q75">
            <v>1</v>
          </cell>
          <cell r="R75">
            <v>22.2</v>
          </cell>
          <cell r="S75"/>
          <cell r="T75">
            <v>260228.4</v>
          </cell>
          <cell r="U75">
            <v>51.2</v>
          </cell>
          <cell r="V75">
            <v>600166.40000000002</v>
          </cell>
          <cell r="W75">
            <v>4.2666666666666666</v>
          </cell>
          <cell r="X75">
            <v>50013.866666666669</v>
          </cell>
          <cell r="Y75" t="str">
            <v>74</v>
          </cell>
          <cell r="Z75"/>
        </row>
        <row r="76">
          <cell r="A76" t="str">
            <v>Hepatitis c anticuerpo semiautomatizado o automatizado</v>
          </cell>
          <cell r="B76">
            <v>906225</v>
          </cell>
          <cell r="C76" t="str">
            <v>prevencion secundaria</v>
          </cell>
          <cell r="D76" t="str">
            <v>Laboratorios</v>
          </cell>
          <cell r="E76">
            <v>17553</v>
          </cell>
          <cell r="F76"/>
          <cell r="G76">
            <v>145</v>
          </cell>
          <cell r="H76">
            <v>0.2</v>
          </cell>
          <cell r="I76">
            <v>0.2</v>
          </cell>
          <cell r="J76">
            <v>1</v>
          </cell>
          <cell r="K76">
            <v>29</v>
          </cell>
          <cell r="L76"/>
          <cell r="M76">
            <v>509037</v>
          </cell>
          <cell r="N76">
            <v>74</v>
          </cell>
          <cell r="O76">
            <v>0.3</v>
          </cell>
          <cell r="P76">
            <v>0.3</v>
          </cell>
          <cell r="Q76">
            <v>1</v>
          </cell>
          <cell r="R76">
            <v>22.2</v>
          </cell>
          <cell r="S76"/>
          <cell r="T76">
            <v>389676.6</v>
          </cell>
          <cell r="U76">
            <v>51.2</v>
          </cell>
          <cell r="V76">
            <v>898713.59999999998</v>
          </cell>
          <cell r="W76">
            <v>4.2666666666666666</v>
          </cell>
          <cell r="X76">
            <v>74892.800000000003</v>
          </cell>
          <cell r="Y76" t="str">
            <v>74</v>
          </cell>
          <cell r="Z76"/>
        </row>
        <row r="77">
          <cell r="A77" t="str">
            <v>Tuberculina prueba [de mantoux]</v>
          </cell>
          <cell r="B77">
            <v>860205</v>
          </cell>
          <cell r="C77" t="str">
            <v>prevencion secundaria</v>
          </cell>
          <cell r="D77" t="str">
            <v>Laboratorios</v>
          </cell>
          <cell r="E77">
            <v>49992</v>
          </cell>
          <cell r="F77"/>
          <cell r="G77">
            <v>145</v>
          </cell>
          <cell r="H77">
            <v>0.2</v>
          </cell>
          <cell r="I77">
            <v>0.2</v>
          </cell>
          <cell r="J77">
            <v>1</v>
          </cell>
          <cell r="K77">
            <v>29</v>
          </cell>
          <cell r="L77"/>
          <cell r="M77">
            <v>1449768</v>
          </cell>
          <cell r="N77">
            <v>74</v>
          </cell>
          <cell r="O77">
            <v>0.3</v>
          </cell>
          <cell r="P77">
            <v>0.3</v>
          </cell>
          <cell r="Q77">
            <v>1</v>
          </cell>
          <cell r="R77">
            <v>22.2</v>
          </cell>
          <cell r="S77"/>
          <cell r="T77">
            <v>1109822.3999999999</v>
          </cell>
          <cell r="U77">
            <v>51.2</v>
          </cell>
          <cell r="V77">
            <v>2559590.3999999999</v>
          </cell>
          <cell r="W77">
            <v>4.2666666666666666</v>
          </cell>
          <cell r="X77">
            <v>213299.19999999998</v>
          </cell>
          <cell r="Y77" t="str">
            <v>74</v>
          </cell>
          <cell r="Z77"/>
        </row>
        <row r="78">
          <cell r="A78" t="str">
            <v>Hepatitis b anticuerpos s [anti-hbs] semiautomatizado o automatizado</v>
          </cell>
          <cell r="B78">
            <v>906223</v>
          </cell>
          <cell r="C78" t="str">
            <v>prevencion secundaria</v>
          </cell>
          <cell r="D78" t="str">
            <v>Laboratorios</v>
          </cell>
          <cell r="E78">
            <v>13165</v>
          </cell>
          <cell r="F78"/>
          <cell r="G78">
            <v>145</v>
          </cell>
          <cell r="H78">
            <v>0.2</v>
          </cell>
          <cell r="I78">
            <v>0.2</v>
          </cell>
          <cell r="J78">
            <v>1</v>
          </cell>
          <cell r="K78">
            <v>29</v>
          </cell>
          <cell r="L78"/>
          <cell r="M78">
            <v>381785</v>
          </cell>
          <cell r="N78">
            <v>74</v>
          </cell>
          <cell r="O78">
            <v>0.3</v>
          </cell>
          <cell r="P78">
            <v>0.3</v>
          </cell>
          <cell r="Q78">
            <v>1</v>
          </cell>
          <cell r="R78">
            <v>22.2</v>
          </cell>
          <cell r="S78"/>
          <cell r="T78">
            <v>292263</v>
          </cell>
          <cell r="U78">
            <v>51.2</v>
          </cell>
          <cell r="V78">
            <v>674048</v>
          </cell>
          <cell r="W78">
            <v>4.2666666666666666</v>
          </cell>
          <cell r="X78">
            <v>56170.666666666664</v>
          </cell>
          <cell r="Y78" t="str">
            <v>74</v>
          </cell>
          <cell r="Z78"/>
        </row>
        <row r="79">
          <cell r="A79" t="str">
            <v>HEPATITIS B CARGA VIRAL</v>
          </cell>
          <cell r="B79">
            <v>908806</v>
          </cell>
          <cell r="C79" t="str">
            <v>prevencion secundaria</v>
          </cell>
          <cell r="D79" t="str">
            <v>Laboratorios</v>
          </cell>
          <cell r="E79">
            <v>258195</v>
          </cell>
          <cell r="F79"/>
          <cell r="G79">
            <v>145</v>
          </cell>
          <cell r="H79">
            <v>0.02</v>
          </cell>
          <cell r="I79">
            <v>0.02</v>
          </cell>
          <cell r="J79">
            <v>1</v>
          </cell>
          <cell r="K79">
            <v>2.9</v>
          </cell>
          <cell r="L79"/>
          <cell r="M79">
            <v>748765.5</v>
          </cell>
          <cell r="N79">
            <v>74</v>
          </cell>
          <cell r="O79">
            <v>0.02</v>
          </cell>
          <cell r="P79">
            <v>0.02</v>
          </cell>
          <cell r="Q79">
            <v>1</v>
          </cell>
          <cell r="R79">
            <v>1.48</v>
          </cell>
          <cell r="S79"/>
          <cell r="T79">
            <v>382128.6</v>
          </cell>
          <cell r="U79">
            <v>4.38</v>
          </cell>
          <cell r="V79">
            <v>1130894.1000000001</v>
          </cell>
          <cell r="W79">
            <v>0.36499999999999999</v>
          </cell>
          <cell r="X79">
            <v>94241.175000000003</v>
          </cell>
          <cell r="Y79"/>
          <cell r="Z79"/>
        </row>
        <row r="80">
          <cell r="A80" t="str">
            <v>PRUEBA NO TREPONEMICA MANUAL</v>
          </cell>
          <cell r="B80">
            <v>906915</v>
          </cell>
          <cell r="C80" t="str">
            <v>prevencion secundaria</v>
          </cell>
          <cell r="D80" t="str">
            <v>Laboratorios</v>
          </cell>
          <cell r="E80">
            <v>3645</v>
          </cell>
          <cell r="F80"/>
          <cell r="G80">
            <v>145</v>
          </cell>
          <cell r="H80">
            <v>0.05</v>
          </cell>
          <cell r="I80">
            <v>0.05</v>
          </cell>
          <cell r="J80">
            <v>1</v>
          </cell>
          <cell r="K80">
            <v>7.25</v>
          </cell>
          <cell r="L80"/>
          <cell r="M80">
            <v>26426.25</v>
          </cell>
          <cell r="N80">
            <v>74</v>
          </cell>
          <cell r="O80">
            <v>0.1</v>
          </cell>
          <cell r="P80">
            <v>0.1</v>
          </cell>
          <cell r="Q80">
            <v>1</v>
          </cell>
          <cell r="R80">
            <v>7.4</v>
          </cell>
          <cell r="S80"/>
          <cell r="T80">
            <v>26973</v>
          </cell>
          <cell r="U80">
            <v>14.65</v>
          </cell>
          <cell r="V80">
            <v>53399.25</v>
          </cell>
          <cell r="W80">
            <v>1.2208333333333334</v>
          </cell>
          <cell r="X80">
            <v>4449.9375</v>
          </cell>
          <cell r="Y80"/>
          <cell r="Z80"/>
        </row>
        <row r="81">
          <cell r="A81" t="str">
            <v>Bilirrubinas total y directa</v>
          </cell>
          <cell r="B81">
            <v>903809</v>
          </cell>
          <cell r="C81" t="str">
            <v>prevencion secundaria</v>
          </cell>
          <cell r="D81" t="str">
            <v>Laboratorios</v>
          </cell>
          <cell r="E81">
            <v>2412</v>
          </cell>
          <cell r="F81"/>
          <cell r="G81">
            <v>145</v>
          </cell>
          <cell r="H81">
            <v>0.05</v>
          </cell>
          <cell r="I81">
            <v>0.05</v>
          </cell>
          <cell r="J81">
            <v>1</v>
          </cell>
          <cell r="K81">
            <v>7.25</v>
          </cell>
          <cell r="L81"/>
          <cell r="M81">
            <v>17487</v>
          </cell>
          <cell r="N81">
            <v>74</v>
          </cell>
          <cell r="O81">
            <v>0.05</v>
          </cell>
          <cell r="P81">
            <v>0.05</v>
          </cell>
          <cell r="Q81">
            <v>1</v>
          </cell>
          <cell r="R81">
            <v>3.7</v>
          </cell>
          <cell r="S81"/>
          <cell r="T81">
            <v>8924.4</v>
          </cell>
          <cell r="U81">
            <v>10.95</v>
          </cell>
          <cell r="V81">
            <v>26411.4</v>
          </cell>
          <cell r="W81">
            <v>0.91249999999999998</v>
          </cell>
          <cell r="X81">
            <v>2200.9500000000003</v>
          </cell>
          <cell r="Y81" t="str">
            <v>74</v>
          </cell>
          <cell r="Z81"/>
        </row>
        <row r="82">
          <cell r="A82" t="str">
            <v>COLESTEROL DE ALTA DENSIDAD</v>
          </cell>
          <cell r="B82">
            <v>903815</v>
          </cell>
          <cell r="C82" t="str">
            <v>prevencion secundaria</v>
          </cell>
          <cell r="D82" t="str">
            <v>Laboratorios</v>
          </cell>
          <cell r="E82">
            <v>2647</v>
          </cell>
          <cell r="F82"/>
          <cell r="G82">
            <v>145</v>
          </cell>
          <cell r="H82">
            <v>0.02</v>
          </cell>
          <cell r="I82">
            <v>0.02</v>
          </cell>
          <cell r="J82">
            <v>1</v>
          </cell>
          <cell r="K82">
            <v>2.9</v>
          </cell>
          <cell r="L82"/>
          <cell r="M82">
            <v>7676.3</v>
          </cell>
          <cell r="N82">
            <v>74</v>
          </cell>
          <cell r="O82">
            <v>0.03</v>
          </cell>
          <cell r="P82">
            <v>0.03</v>
          </cell>
          <cell r="Q82">
            <v>1</v>
          </cell>
          <cell r="R82">
            <v>2.2199999999999998</v>
          </cell>
          <cell r="S82"/>
          <cell r="T82">
            <v>5876.3399999999992</v>
          </cell>
          <cell r="U82"/>
          <cell r="V82"/>
          <cell r="W82"/>
          <cell r="X82"/>
          <cell r="Y82"/>
          <cell r="Z82"/>
        </row>
        <row r="83">
          <cell r="A83" t="str">
            <v>COLESTEROL DE BAJA DENSIDAD [LDL] AUTOMATIZADO</v>
          </cell>
          <cell r="B83">
            <v>903817</v>
          </cell>
          <cell r="C83" t="str">
            <v>prevencion secundaria</v>
          </cell>
          <cell r="D83" t="str">
            <v>Laboratorios</v>
          </cell>
          <cell r="E83">
            <v>2647</v>
          </cell>
          <cell r="F83"/>
          <cell r="G83">
            <v>145</v>
          </cell>
          <cell r="H83">
            <v>0.02</v>
          </cell>
          <cell r="I83">
            <v>0.02</v>
          </cell>
          <cell r="J83">
            <v>1</v>
          </cell>
          <cell r="K83">
            <v>2.9</v>
          </cell>
          <cell r="L83"/>
          <cell r="M83">
            <v>7676.3</v>
          </cell>
          <cell r="N83">
            <v>74</v>
          </cell>
          <cell r="O83">
            <v>0.03</v>
          </cell>
          <cell r="P83">
            <v>0.03</v>
          </cell>
          <cell r="Q83">
            <v>1</v>
          </cell>
          <cell r="R83">
            <v>2.2199999999999998</v>
          </cell>
          <cell r="S83"/>
          <cell r="T83">
            <v>5876.3399999999992</v>
          </cell>
          <cell r="U83"/>
          <cell r="V83"/>
          <cell r="W83"/>
          <cell r="X83"/>
          <cell r="Y83"/>
          <cell r="Z83"/>
        </row>
        <row r="84">
          <cell r="A84" t="str">
            <v>COLESTEROL TOTAL</v>
          </cell>
          <cell r="B84">
            <v>903818</v>
          </cell>
          <cell r="C84" t="str">
            <v>prevencion secundaria</v>
          </cell>
          <cell r="D84" t="str">
            <v>Laboratorios</v>
          </cell>
          <cell r="E84">
            <v>2120</v>
          </cell>
          <cell r="F84"/>
          <cell r="G84">
            <v>145</v>
          </cell>
          <cell r="H84">
            <v>0.02</v>
          </cell>
          <cell r="I84">
            <v>0.02</v>
          </cell>
          <cell r="J84">
            <v>1</v>
          </cell>
          <cell r="K84">
            <v>2.9</v>
          </cell>
          <cell r="L84"/>
          <cell r="M84">
            <v>6148</v>
          </cell>
          <cell r="N84">
            <v>74</v>
          </cell>
          <cell r="O84">
            <v>0.03</v>
          </cell>
          <cell r="P84">
            <v>0.03</v>
          </cell>
          <cell r="Q84">
            <v>1</v>
          </cell>
          <cell r="R84">
            <v>2.2199999999999998</v>
          </cell>
          <cell r="S84"/>
          <cell r="T84">
            <v>4706.3999999999996</v>
          </cell>
          <cell r="U84"/>
          <cell r="V84"/>
          <cell r="W84"/>
          <cell r="X84"/>
          <cell r="Y84"/>
          <cell r="Z84"/>
        </row>
        <row r="85">
          <cell r="A85" t="str">
            <v>Calcio semiautomatizado</v>
          </cell>
          <cell r="B85">
            <v>903810</v>
          </cell>
          <cell r="C85" t="str">
            <v>prevencion secundaria</v>
          </cell>
          <cell r="D85" t="str">
            <v>Laboratorios</v>
          </cell>
          <cell r="E85">
            <v>1655</v>
          </cell>
          <cell r="F85"/>
          <cell r="G85">
            <v>145</v>
          </cell>
          <cell r="H85">
            <v>0.05</v>
          </cell>
          <cell r="I85">
            <v>0.05</v>
          </cell>
          <cell r="J85">
            <v>1</v>
          </cell>
          <cell r="K85">
            <v>7.25</v>
          </cell>
          <cell r="L85"/>
          <cell r="M85">
            <v>11998.75</v>
          </cell>
          <cell r="N85">
            <v>74</v>
          </cell>
          <cell r="O85">
            <v>0.1</v>
          </cell>
          <cell r="P85">
            <v>0.1</v>
          </cell>
          <cell r="Q85">
            <v>1</v>
          </cell>
          <cell r="R85">
            <v>7.4</v>
          </cell>
          <cell r="S85"/>
          <cell r="T85">
            <v>12247</v>
          </cell>
          <cell r="U85">
            <v>14.65</v>
          </cell>
          <cell r="V85">
            <v>24245.75</v>
          </cell>
          <cell r="W85">
            <v>1.2208333333333334</v>
          </cell>
          <cell r="X85">
            <v>2020.4791666666667</v>
          </cell>
          <cell r="Y85" t="str">
            <v>74</v>
          </cell>
          <cell r="Z85"/>
        </row>
        <row r="86">
          <cell r="A86" t="str">
            <v>TRIGLICERIDOS</v>
          </cell>
          <cell r="B86">
            <v>903868</v>
          </cell>
          <cell r="C86" t="str">
            <v>prevencion secundaria</v>
          </cell>
          <cell r="D86" t="str">
            <v>Laboratorios</v>
          </cell>
          <cell r="E86">
            <v>2480</v>
          </cell>
          <cell r="F86"/>
          <cell r="G86">
            <v>145</v>
          </cell>
          <cell r="H86">
            <v>0.02</v>
          </cell>
          <cell r="I86">
            <v>0.02</v>
          </cell>
          <cell r="J86">
            <v>1</v>
          </cell>
          <cell r="K86">
            <v>2.9</v>
          </cell>
          <cell r="L86"/>
          <cell r="M86">
            <v>7192</v>
          </cell>
          <cell r="N86">
            <v>74</v>
          </cell>
          <cell r="O86">
            <v>0.03</v>
          </cell>
          <cell r="P86">
            <v>0.03</v>
          </cell>
          <cell r="Q86">
            <v>1</v>
          </cell>
          <cell r="R86">
            <v>2.2199999999999998</v>
          </cell>
          <cell r="S86"/>
          <cell r="T86">
            <v>5505.5999999999995</v>
          </cell>
          <cell r="U86"/>
          <cell r="V86"/>
          <cell r="W86"/>
          <cell r="X86"/>
          <cell r="Y86"/>
          <cell r="Z86"/>
        </row>
        <row r="87">
          <cell r="A87" t="str">
            <v>NITROGENO UREICO</v>
          </cell>
          <cell r="B87">
            <v>903856</v>
          </cell>
          <cell r="C87" t="str">
            <v>prevencion secundaria</v>
          </cell>
          <cell r="D87" t="str">
            <v>Laboratorios</v>
          </cell>
          <cell r="E87">
            <v>1760</v>
          </cell>
          <cell r="F87"/>
          <cell r="G87">
            <v>145</v>
          </cell>
          <cell r="H87">
            <v>0.01</v>
          </cell>
          <cell r="I87">
            <v>0.01</v>
          </cell>
          <cell r="J87">
            <v>1</v>
          </cell>
          <cell r="K87">
            <v>1.45</v>
          </cell>
          <cell r="L87"/>
          <cell r="M87">
            <v>2552</v>
          </cell>
          <cell r="N87">
            <v>74</v>
          </cell>
          <cell r="O87">
            <v>0.03</v>
          </cell>
          <cell r="P87">
            <v>0.03</v>
          </cell>
          <cell r="Q87">
            <v>1</v>
          </cell>
          <cell r="R87">
            <v>2.2199999999999998</v>
          </cell>
          <cell r="S87"/>
          <cell r="T87">
            <v>3907.1999999999994</v>
          </cell>
          <cell r="U87"/>
          <cell r="V87"/>
          <cell r="W87"/>
          <cell r="X87"/>
          <cell r="Y87"/>
          <cell r="Z87"/>
        </row>
        <row r="88">
          <cell r="A88" t="str">
            <v>Vitamina b12 [cianocobalamina]</v>
          </cell>
          <cell r="B88">
            <v>903703</v>
          </cell>
          <cell r="C88" t="str">
            <v>prevencion secundaria</v>
          </cell>
          <cell r="D88" t="str">
            <v>Laboratorios</v>
          </cell>
          <cell r="E88">
            <v>15678</v>
          </cell>
          <cell r="F88"/>
          <cell r="G88">
            <v>145</v>
          </cell>
          <cell r="H88">
            <v>0.05</v>
          </cell>
          <cell r="I88">
            <v>0.05</v>
          </cell>
          <cell r="J88">
            <v>1</v>
          </cell>
          <cell r="K88">
            <v>7.25</v>
          </cell>
          <cell r="L88"/>
          <cell r="M88">
            <v>113665.5</v>
          </cell>
          <cell r="N88">
            <v>74</v>
          </cell>
          <cell r="O88">
            <v>0.05</v>
          </cell>
          <cell r="P88">
            <v>0.05</v>
          </cell>
          <cell r="Q88">
            <v>1</v>
          </cell>
          <cell r="R88">
            <v>3.7</v>
          </cell>
          <cell r="S88"/>
          <cell r="T88">
            <v>58008.600000000006</v>
          </cell>
          <cell r="U88">
            <v>10.95</v>
          </cell>
          <cell r="V88">
            <v>171674.1</v>
          </cell>
          <cell r="W88">
            <v>0.91249999999999998</v>
          </cell>
          <cell r="X88">
            <v>14306.175000000001</v>
          </cell>
          <cell r="Y88" t="str">
            <v>74</v>
          </cell>
          <cell r="Z88"/>
        </row>
        <row r="89">
          <cell r="A89" t="str">
            <v>Ferritina</v>
          </cell>
          <cell r="B89">
            <v>903016</v>
          </cell>
          <cell r="C89" t="str">
            <v>prevencion secundaria</v>
          </cell>
          <cell r="D89" t="str">
            <v>Laboratorios</v>
          </cell>
          <cell r="E89">
            <v>7746</v>
          </cell>
          <cell r="F89"/>
          <cell r="G89">
            <v>145</v>
          </cell>
          <cell r="H89">
            <v>0.02</v>
          </cell>
          <cell r="I89">
            <v>0.02</v>
          </cell>
          <cell r="J89">
            <v>1</v>
          </cell>
          <cell r="K89">
            <v>2.9</v>
          </cell>
          <cell r="L89"/>
          <cell r="M89">
            <v>22463.399999999998</v>
          </cell>
          <cell r="N89">
            <v>74</v>
          </cell>
          <cell r="O89">
            <v>0.05</v>
          </cell>
          <cell r="P89">
            <v>0.05</v>
          </cell>
          <cell r="Q89">
            <v>1</v>
          </cell>
          <cell r="R89">
            <v>3.7</v>
          </cell>
          <cell r="S89"/>
          <cell r="T89">
            <v>28660.2</v>
          </cell>
          <cell r="U89">
            <v>6.6</v>
          </cell>
          <cell r="V89">
            <v>51123.6</v>
          </cell>
          <cell r="W89">
            <v>0.54999999999999993</v>
          </cell>
          <cell r="X89">
            <v>4260.3</v>
          </cell>
          <cell r="Y89" t="str">
            <v>74</v>
          </cell>
          <cell r="Z89"/>
        </row>
        <row r="90">
          <cell r="A90" t="str">
            <v>Albumina en suero u otros fluidos</v>
          </cell>
          <cell r="B90">
            <v>903803</v>
          </cell>
          <cell r="C90" t="str">
            <v>prevencion secundaria</v>
          </cell>
          <cell r="D90" t="str">
            <v>Laboratorios</v>
          </cell>
          <cell r="E90">
            <v>1430</v>
          </cell>
          <cell r="F90"/>
          <cell r="G90">
            <v>145</v>
          </cell>
          <cell r="H90">
            <v>0.05</v>
          </cell>
          <cell r="I90">
            <v>0.05</v>
          </cell>
          <cell r="J90">
            <v>1</v>
          </cell>
          <cell r="K90">
            <v>7.25</v>
          </cell>
          <cell r="L90"/>
          <cell r="M90">
            <v>10367.5</v>
          </cell>
          <cell r="N90">
            <v>74</v>
          </cell>
          <cell r="O90">
            <v>0.1</v>
          </cell>
          <cell r="P90">
            <v>0.1</v>
          </cell>
          <cell r="Q90">
            <v>1</v>
          </cell>
          <cell r="R90">
            <v>7.4</v>
          </cell>
          <cell r="S90"/>
          <cell r="T90">
            <v>10582</v>
          </cell>
          <cell r="U90">
            <v>14.65</v>
          </cell>
          <cell r="V90">
            <v>20949.5</v>
          </cell>
          <cell r="W90">
            <v>1.2208333333333334</v>
          </cell>
          <cell r="X90">
            <v>1745.7916666666667</v>
          </cell>
          <cell r="Y90" t="str">
            <v>74</v>
          </cell>
          <cell r="Z90"/>
        </row>
        <row r="91">
          <cell r="A91" t="str">
            <v>Hormona estimulante del tiroides</v>
          </cell>
          <cell r="B91">
            <v>904902</v>
          </cell>
          <cell r="C91" t="str">
            <v>prevencion secundaria</v>
          </cell>
          <cell r="D91" t="str">
            <v>Laboratorios</v>
          </cell>
          <cell r="E91">
            <v>14856</v>
          </cell>
          <cell r="F91"/>
          <cell r="G91">
            <v>145</v>
          </cell>
          <cell r="H91">
            <v>0.02</v>
          </cell>
          <cell r="I91">
            <v>0.02</v>
          </cell>
          <cell r="J91">
            <v>1</v>
          </cell>
          <cell r="K91">
            <v>2.9</v>
          </cell>
          <cell r="L91"/>
          <cell r="M91">
            <v>43082.400000000001</v>
          </cell>
          <cell r="N91">
            <v>74</v>
          </cell>
          <cell r="O91">
            <v>0.05</v>
          </cell>
          <cell r="P91">
            <v>0.05</v>
          </cell>
          <cell r="Q91">
            <v>1</v>
          </cell>
          <cell r="R91">
            <v>3.7</v>
          </cell>
          <cell r="S91"/>
          <cell r="T91">
            <v>54967.200000000004</v>
          </cell>
          <cell r="U91">
            <v>6.6</v>
          </cell>
          <cell r="V91">
            <v>98049.600000000006</v>
          </cell>
          <cell r="W91">
            <v>0.54999999999999993</v>
          </cell>
          <cell r="X91">
            <v>8170.8</v>
          </cell>
          <cell r="Y91" t="str">
            <v>74</v>
          </cell>
          <cell r="Z91"/>
        </row>
        <row r="92">
          <cell r="A92" t="str">
            <v>Fosfatasa alcalina</v>
          </cell>
          <cell r="B92">
            <v>903833</v>
          </cell>
          <cell r="C92" t="str">
            <v>prevencion secundaria</v>
          </cell>
          <cell r="D92" t="str">
            <v>Laboratorios</v>
          </cell>
          <cell r="E92">
            <v>1824</v>
          </cell>
          <cell r="F92"/>
          <cell r="G92">
            <v>145</v>
          </cell>
          <cell r="H92">
            <v>2.9885057471264367E-2</v>
          </cell>
          <cell r="I92">
            <v>2.9885057471264367E-2</v>
          </cell>
          <cell r="J92">
            <v>1</v>
          </cell>
          <cell r="K92">
            <v>4.333333333333333</v>
          </cell>
          <cell r="L92"/>
          <cell r="M92">
            <v>7903.9999999999991</v>
          </cell>
          <cell r="N92">
            <v>74</v>
          </cell>
          <cell r="O92">
            <v>0.05</v>
          </cell>
          <cell r="P92">
            <v>0.05</v>
          </cell>
          <cell r="Q92">
            <v>1</v>
          </cell>
          <cell r="R92">
            <v>3.7</v>
          </cell>
          <cell r="S92"/>
          <cell r="T92">
            <v>6748.8</v>
          </cell>
          <cell r="U92">
            <v>8.0333333333333332</v>
          </cell>
          <cell r="V92">
            <v>14652.8</v>
          </cell>
          <cell r="W92">
            <v>0.6694444444444444</v>
          </cell>
          <cell r="X92">
            <v>1221.0666666666666</v>
          </cell>
          <cell r="Y92" t="str">
            <v>74</v>
          </cell>
          <cell r="Z92"/>
        </row>
        <row r="93">
          <cell r="A93" t="str">
            <v>Saturacion de transferrina</v>
          </cell>
          <cell r="B93">
            <v>903044</v>
          </cell>
          <cell r="C93" t="str">
            <v>prevencion secundaria</v>
          </cell>
          <cell r="D93" t="str">
            <v>Laboratorios</v>
          </cell>
          <cell r="E93">
            <v>14261</v>
          </cell>
          <cell r="F93"/>
          <cell r="G93">
            <v>145</v>
          </cell>
          <cell r="H93">
            <v>0.01</v>
          </cell>
          <cell r="I93">
            <v>0.01</v>
          </cell>
          <cell r="J93">
            <v>1</v>
          </cell>
          <cell r="K93">
            <v>1.45</v>
          </cell>
          <cell r="L93"/>
          <cell r="M93">
            <v>20678.45</v>
          </cell>
          <cell r="N93">
            <v>74</v>
          </cell>
          <cell r="O93">
            <v>0.02</v>
          </cell>
          <cell r="P93">
            <v>0.02</v>
          </cell>
          <cell r="Q93">
            <v>1</v>
          </cell>
          <cell r="R93">
            <v>1.48</v>
          </cell>
          <cell r="S93"/>
          <cell r="T93">
            <v>21106.28</v>
          </cell>
          <cell r="U93">
            <v>2.9299999999999997</v>
          </cell>
          <cell r="V93">
            <v>41784.729999999996</v>
          </cell>
          <cell r="W93">
            <v>0.24416666666666664</v>
          </cell>
          <cell r="X93">
            <v>3482.060833333333</v>
          </cell>
          <cell r="Y93" t="str">
            <v>74</v>
          </cell>
          <cell r="Z93"/>
        </row>
        <row r="94">
          <cell r="A94" t="str">
            <v>Vitamina d 25 hidroxi total [d2-d3] [calciferol]</v>
          </cell>
          <cell r="B94">
            <v>903706</v>
          </cell>
          <cell r="C94" t="str">
            <v>prevencion secundaria</v>
          </cell>
          <cell r="D94" t="str">
            <v>Laboratorios</v>
          </cell>
          <cell r="E94">
            <v>79628</v>
          </cell>
          <cell r="F94"/>
          <cell r="G94">
            <v>145</v>
          </cell>
          <cell r="H94">
            <v>2.9885057471264367E-2</v>
          </cell>
          <cell r="I94">
            <v>2.9885057471264367E-2</v>
          </cell>
          <cell r="J94">
            <v>1</v>
          </cell>
          <cell r="K94">
            <v>4.333333333333333</v>
          </cell>
          <cell r="L94"/>
          <cell r="M94">
            <v>345054.66666666663</v>
          </cell>
          <cell r="N94">
            <v>74</v>
          </cell>
          <cell r="O94">
            <v>9.9999999999999992E-2</v>
          </cell>
          <cell r="P94">
            <v>9.9999999999999992E-2</v>
          </cell>
          <cell r="Q94">
            <v>1</v>
          </cell>
          <cell r="R94">
            <v>7.3999999999999995</v>
          </cell>
          <cell r="S94"/>
          <cell r="T94">
            <v>589247.19999999995</v>
          </cell>
          <cell r="U94">
            <v>11.733333333333333</v>
          </cell>
          <cell r="V94">
            <v>934301.86666666658</v>
          </cell>
          <cell r="W94">
            <v>0.97777777777777775</v>
          </cell>
          <cell r="X94">
            <v>77858.488888888882</v>
          </cell>
          <cell r="Y94" t="str">
            <v>74</v>
          </cell>
          <cell r="Z94"/>
        </row>
        <row r="95">
          <cell r="A95" t="str">
            <v>Anticuerpos nucleares extractables totales [ena] ss-a [ro] ss-b [la] rnp y sm semiautomatizado o automatizado</v>
          </cell>
          <cell r="B95">
            <v>906406</v>
          </cell>
          <cell r="C95" t="str">
            <v>prevencion secundaria</v>
          </cell>
          <cell r="D95" t="str">
            <v>Laboratorios</v>
          </cell>
          <cell r="E95">
            <v>43093</v>
          </cell>
          <cell r="F95"/>
          <cell r="G95">
            <v>145</v>
          </cell>
          <cell r="H95">
            <v>0.03</v>
          </cell>
          <cell r="I95">
            <v>0.03</v>
          </cell>
          <cell r="J95">
            <v>1</v>
          </cell>
          <cell r="K95">
            <v>4.3499999999999996</v>
          </cell>
          <cell r="L95"/>
          <cell r="M95">
            <v>187454.55</v>
          </cell>
          <cell r="N95">
            <v>74</v>
          </cell>
          <cell r="O95">
            <v>0.03</v>
          </cell>
          <cell r="P95">
            <v>0.03</v>
          </cell>
          <cell r="Q95">
            <v>1</v>
          </cell>
          <cell r="R95">
            <v>2.2199999999999998</v>
          </cell>
          <cell r="S95"/>
          <cell r="T95">
            <v>95666.459999999992</v>
          </cell>
          <cell r="U95">
            <v>6.5699999999999994</v>
          </cell>
          <cell r="V95">
            <v>283121.01</v>
          </cell>
          <cell r="W95">
            <v>0.54749999999999999</v>
          </cell>
          <cell r="X95">
            <v>23593.4175</v>
          </cell>
          <cell r="Y95" t="str">
            <v>74</v>
          </cell>
          <cell r="Z95"/>
        </row>
        <row r="96">
          <cell r="A96" t="str">
            <v>Anticuerpos antinucleares semiautomatizado</v>
          </cell>
          <cell r="B96">
            <v>906442</v>
          </cell>
          <cell r="C96" t="str">
            <v>prevencion secundaria</v>
          </cell>
          <cell r="D96" t="str">
            <v>Laboratorios</v>
          </cell>
          <cell r="E96">
            <v>9164</v>
          </cell>
          <cell r="F96"/>
          <cell r="G96">
            <v>145</v>
          </cell>
          <cell r="H96">
            <v>0.03</v>
          </cell>
          <cell r="I96">
            <v>0.03</v>
          </cell>
          <cell r="J96">
            <v>1</v>
          </cell>
          <cell r="K96">
            <v>4.3499999999999996</v>
          </cell>
          <cell r="L96"/>
          <cell r="M96">
            <v>39863.399999999994</v>
          </cell>
          <cell r="N96">
            <v>74</v>
          </cell>
          <cell r="O96">
            <v>0.03</v>
          </cell>
          <cell r="P96">
            <v>0.03</v>
          </cell>
          <cell r="Q96">
            <v>1</v>
          </cell>
          <cell r="R96">
            <v>2.2199999999999998</v>
          </cell>
          <cell r="S96"/>
          <cell r="T96">
            <v>20344.079999999998</v>
          </cell>
          <cell r="U96">
            <v>6.5699999999999994</v>
          </cell>
          <cell r="V96">
            <v>60207.479999999996</v>
          </cell>
          <cell r="W96">
            <v>0.54749999999999999</v>
          </cell>
          <cell r="X96">
            <v>5017.29</v>
          </cell>
          <cell r="Y96" t="str">
            <v>74</v>
          </cell>
          <cell r="Z96"/>
        </row>
        <row r="97">
          <cell r="A97" t="str">
            <v>Electroforesis de proteinas semiautomatizado y automatizado</v>
          </cell>
          <cell r="B97">
            <v>906812</v>
          </cell>
          <cell r="C97" t="str">
            <v>prevencion secundaria</v>
          </cell>
          <cell r="D97" t="str">
            <v>Laboratorios</v>
          </cell>
          <cell r="E97">
            <v>12238</v>
          </cell>
          <cell r="F97"/>
          <cell r="G97">
            <v>145</v>
          </cell>
          <cell r="H97">
            <v>5.0000000000000001E-3</v>
          </cell>
          <cell r="I97">
            <v>5.0000000000000001E-3</v>
          </cell>
          <cell r="J97">
            <v>1</v>
          </cell>
          <cell r="K97">
            <v>0.72499999999999998</v>
          </cell>
          <cell r="L97"/>
          <cell r="M97">
            <v>8872.5499999999993</v>
          </cell>
          <cell r="N97">
            <v>74</v>
          </cell>
          <cell r="O97">
            <v>0.01</v>
          </cell>
          <cell r="P97">
            <v>0.01</v>
          </cell>
          <cell r="Q97">
            <v>1</v>
          </cell>
          <cell r="R97">
            <v>0.74</v>
          </cell>
          <cell r="S97"/>
          <cell r="T97">
            <v>9056.119999999999</v>
          </cell>
          <cell r="U97">
            <v>1.4649999999999999</v>
          </cell>
          <cell r="V97">
            <v>17928.669999999998</v>
          </cell>
          <cell r="W97">
            <v>0.12208333333333332</v>
          </cell>
          <cell r="X97">
            <v>1494.0558333333331</v>
          </cell>
          <cell r="Y97" t="str">
            <v>74</v>
          </cell>
          <cell r="Z97"/>
        </row>
        <row r="98">
          <cell r="A98" t="str">
            <v>Hierro total</v>
          </cell>
          <cell r="B98">
            <v>903846</v>
          </cell>
          <cell r="C98" t="str">
            <v>prevencion secundaria</v>
          </cell>
          <cell r="D98" t="str">
            <v>Laboratorios</v>
          </cell>
          <cell r="E98">
            <v>8261</v>
          </cell>
          <cell r="F98"/>
          <cell r="G98">
            <v>145</v>
          </cell>
          <cell r="H98">
            <v>0.02</v>
          </cell>
          <cell r="I98">
            <v>0.02</v>
          </cell>
          <cell r="J98">
            <v>1</v>
          </cell>
          <cell r="K98">
            <v>2.9</v>
          </cell>
          <cell r="L98"/>
          <cell r="M98">
            <v>23956.899999999998</v>
          </cell>
          <cell r="N98">
            <v>74</v>
          </cell>
          <cell r="O98">
            <v>0.03</v>
          </cell>
          <cell r="P98">
            <v>0.03</v>
          </cell>
          <cell r="Q98">
            <v>1</v>
          </cell>
          <cell r="R98">
            <v>2.2199999999999998</v>
          </cell>
          <cell r="S98"/>
          <cell r="T98">
            <v>18339.419999999998</v>
          </cell>
          <cell r="U98">
            <v>5.1199999999999992</v>
          </cell>
          <cell r="V98">
            <v>42296.319999999992</v>
          </cell>
          <cell r="W98">
            <v>0.42666666666666658</v>
          </cell>
          <cell r="X98">
            <v>3524.6933333333327</v>
          </cell>
          <cell r="Y98" t="str">
            <v>74</v>
          </cell>
          <cell r="Z98"/>
        </row>
        <row r="99">
          <cell r="A99" t="str">
            <v>TIROIDEOS MICROSOMALES ANTICUERPOS (TIROIDEOS PEROXIDASA ANTICUERPOS) SEMIAUTOMATIZADO</v>
          </cell>
          <cell r="B99">
            <v>906460</v>
          </cell>
          <cell r="C99" t="str">
            <v>prevencion secundaria</v>
          </cell>
          <cell r="D99" t="str">
            <v>Laboratorios</v>
          </cell>
          <cell r="E99">
            <v>15678</v>
          </cell>
          <cell r="F99"/>
          <cell r="G99">
            <v>145</v>
          </cell>
          <cell r="H99">
            <v>0.01</v>
          </cell>
          <cell r="I99">
            <v>0.01</v>
          </cell>
          <cell r="J99">
            <v>1</v>
          </cell>
          <cell r="K99">
            <v>1.45</v>
          </cell>
          <cell r="L99"/>
          <cell r="M99">
            <v>22733.1</v>
          </cell>
          <cell r="N99">
            <v>74</v>
          </cell>
          <cell r="O99">
            <v>0.02</v>
          </cell>
          <cell r="P99">
            <v>0.02</v>
          </cell>
          <cell r="Q99">
            <v>1</v>
          </cell>
          <cell r="R99">
            <v>1.48</v>
          </cell>
          <cell r="S99"/>
          <cell r="T99">
            <v>23203.439999999999</v>
          </cell>
          <cell r="U99">
            <v>2.9299999999999997</v>
          </cell>
          <cell r="V99">
            <v>45936.539999999994</v>
          </cell>
          <cell r="W99">
            <v>0.24416666666666664</v>
          </cell>
          <cell r="X99">
            <v>3828.0449999999996</v>
          </cell>
          <cell r="Y99"/>
          <cell r="Z99"/>
        </row>
        <row r="100">
          <cell r="A100" t="str">
            <v>Citrulina anticuerpos [anti peptido ciclico citrulinado] semiautomatizado o automatizado</v>
          </cell>
          <cell r="B100">
            <v>906466</v>
          </cell>
          <cell r="C100" t="str">
            <v>prevencion secundaria</v>
          </cell>
          <cell r="D100" t="str">
            <v>Laboratorios</v>
          </cell>
          <cell r="E100">
            <v>30596</v>
          </cell>
          <cell r="F100"/>
          <cell r="G100">
            <v>145</v>
          </cell>
          <cell r="H100">
            <v>0.03</v>
          </cell>
          <cell r="I100">
            <v>0.03</v>
          </cell>
          <cell r="J100">
            <v>1</v>
          </cell>
          <cell r="K100">
            <v>4.3499999999999996</v>
          </cell>
          <cell r="L100"/>
          <cell r="M100">
            <v>133092.59999999998</v>
          </cell>
          <cell r="N100">
            <v>74</v>
          </cell>
          <cell r="O100">
            <v>0.05</v>
          </cell>
          <cell r="P100">
            <v>0.05</v>
          </cell>
          <cell r="Q100">
            <v>1</v>
          </cell>
          <cell r="R100">
            <v>3.7</v>
          </cell>
          <cell r="S100"/>
          <cell r="T100">
            <v>113205.20000000001</v>
          </cell>
          <cell r="U100">
            <v>8.0500000000000007</v>
          </cell>
          <cell r="V100">
            <v>246297.8</v>
          </cell>
          <cell r="W100">
            <v>0.67083333333333339</v>
          </cell>
          <cell r="X100">
            <v>20524.816666666666</v>
          </cell>
          <cell r="Y100" t="str">
            <v>74</v>
          </cell>
          <cell r="Z100"/>
        </row>
        <row r="101">
          <cell r="A101" t="str">
            <v>Baciloscopia coloracion acido alcohol resistente [zielh-neelsen] lectura seriada tres muestras</v>
          </cell>
          <cell r="B101">
            <v>901111</v>
          </cell>
          <cell r="C101" t="str">
            <v>prevencion secundaria</v>
          </cell>
          <cell r="D101" t="str">
            <v>Laboratorios</v>
          </cell>
          <cell r="E101">
            <v>9326</v>
          </cell>
          <cell r="F101"/>
          <cell r="G101">
            <v>145</v>
          </cell>
          <cell r="H101">
            <v>0.02</v>
          </cell>
          <cell r="I101">
            <v>0.02</v>
          </cell>
          <cell r="J101">
            <v>1</v>
          </cell>
          <cell r="K101">
            <v>2.9</v>
          </cell>
          <cell r="L101"/>
          <cell r="M101">
            <v>27045.399999999998</v>
          </cell>
          <cell r="N101">
            <v>74</v>
          </cell>
          <cell r="O101">
            <v>0.02</v>
          </cell>
          <cell r="P101">
            <v>0.02</v>
          </cell>
          <cell r="Q101">
            <v>1</v>
          </cell>
          <cell r="R101">
            <v>1.48</v>
          </cell>
          <cell r="S101"/>
          <cell r="T101">
            <v>13802.48</v>
          </cell>
          <cell r="U101">
            <v>4.38</v>
          </cell>
          <cell r="V101">
            <v>40847.879999999997</v>
          </cell>
          <cell r="W101">
            <v>0.36499999999999999</v>
          </cell>
          <cell r="X101">
            <v>3403.99</v>
          </cell>
          <cell r="Y101" t="str">
            <v>74</v>
          </cell>
          <cell r="Z101"/>
        </row>
        <row r="102">
          <cell r="A102" t="str">
            <v>Acido folico [folatos] en suero</v>
          </cell>
          <cell r="B102">
            <v>903105</v>
          </cell>
          <cell r="C102" t="str">
            <v>prevencion secundaria</v>
          </cell>
          <cell r="D102" t="str">
            <v>Laboratorios</v>
          </cell>
          <cell r="E102">
            <v>11124</v>
          </cell>
          <cell r="F102"/>
          <cell r="G102">
            <v>145</v>
          </cell>
          <cell r="H102">
            <v>0.05</v>
          </cell>
          <cell r="I102">
            <v>0.05</v>
          </cell>
          <cell r="J102">
            <v>1</v>
          </cell>
          <cell r="K102">
            <v>7.25</v>
          </cell>
          <cell r="L102"/>
          <cell r="M102">
            <v>80649</v>
          </cell>
          <cell r="N102">
            <v>74</v>
          </cell>
          <cell r="O102">
            <v>9.9999999999999992E-2</v>
          </cell>
          <cell r="P102">
            <v>9.9999999999999992E-2</v>
          </cell>
          <cell r="Q102">
            <v>1</v>
          </cell>
          <cell r="R102">
            <v>7.3999999999999995</v>
          </cell>
          <cell r="S102"/>
          <cell r="T102">
            <v>82317.599999999991</v>
          </cell>
          <cell r="U102">
            <v>14.649999999999999</v>
          </cell>
          <cell r="V102">
            <v>162966.59999999998</v>
          </cell>
          <cell r="W102">
            <v>1.2208333333333332</v>
          </cell>
          <cell r="X102">
            <v>13580.549999999997</v>
          </cell>
          <cell r="Y102" t="str">
            <v>74</v>
          </cell>
          <cell r="Z102"/>
        </row>
        <row r="103">
          <cell r="A103" t="str">
            <v>HEMOGLOBINA GLICOSILADA MANUAL O SEMIAUTOMATIZADA</v>
          </cell>
          <cell r="B103">
            <v>903427</v>
          </cell>
          <cell r="C103" t="str">
            <v>prevencion secundaria</v>
          </cell>
          <cell r="D103" t="str">
            <v>Laboratorios</v>
          </cell>
          <cell r="E103">
            <v>14925</v>
          </cell>
          <cell r="F103"/>
          <cell r="G103">
            <v>145</v>
          </cell>
          <cell r="H103">
            <v>0.1</v>
          </cell>
          <cell r="I103">
            <v>0.1</v>
          </cell>
          <cell r="J103">
            <v>1</v>
          </cell>
          <cell r="K103">
            <v>14.5</v>
          </cell>
          <cell r="L103"/>
          <cell r="M103">
            <v>216412.5</v>
          </cell>
          <cell r="N103">
            <v>74</v>
          </cell>
          <cell r="O103">
            <v>0.1</v>
          </cell>
          <cell r="P103">
            <v>0.1</v>
          </cell>
          <cell r="Q103">
            <v>1</v>
          </cell>
          <cell r="R103">
            <v>7.4</v>
          </cell>
          <cell r="S103"/>
          <cell r="T103">
            <v>110445</v>
          </cell>
          <cell r="U103">
            <v>21.9</v>
          </cell>
          <cell r="V103">
            <v>326857.5</v>
          </cell>
          <cell r="W103">
            <v>1.825</v>
          </cell>
          <cell r="X103">
            <v>27238.125</v>
          </cell>
          <cell r="Y103"/>
          <cell r="Z103"/>
        </row>
        <row r="104">
          <cell r="A104" t="str">
            <v>Fosforo en suero u otros fluidos</v>
          </cell>
          <cell r="B104">
            <v>903835</v>
          </cell>
          <cell r="C104" t="str">
            <v>prevencion secundaria</v>
          </cell>
          <cell r="D104" t="str">
            <v>Laboratorios</v>
          </cell>
          <cell r="E104">
            <v>1871</v>
          </cell>
          <cell r="F104"/>
          <cell r="G104">
            <v>145</v>
          </cell>
          <cell r="H104">
            <v>0.03</v>
          </cell>
          <cell r="I104">
            <v>0.03</v>
          </cell>
          <cell r="J104">
            <v>1</v>
          </cell>
          <cell r="K104">
            <v>4.3499999999999996</v>
          </cell>
          <cell r="L104"/>
          <cell r="M104">
            <v>8138.8499999999995</v>
          </cell>
          <cell r="N104">
            <v>74</v>
          </cell>
          <cell r="O104">
            <v>0.05</v>
          </cell>
          <cell r="P104">
            <v>0.05</v>
          </cell>
          <cell r="Q104">
            <v>1</v>
          </cell>
          <cell r="R104">
            <v>3.7</v>
          </cell>
          <cell r="S104"/>
          <cell r="T104">
            <v>6922.7000000000007</v>
          </cell>
          <cell r="U104">
            <v>8.0500000000000007</v>
          </cell>
          <cell r="V104">
            <v>15061.55</v>
          </cell>
          <cell r="W104">
            <v>0.67083333333333339</v>
          </cell>
          <cell r="X104">
            <v>1255.1291666666666</v>
          </cell>
          <cell r="Y104" t="str">
            <v>74</v>
          </cell>
          <cell r="Z104"/>
        </row>
        <row r="105">
          <cell r="A105" t="str">
            <v>Gamma glutamil transferasa</v>
          </cell>
          <cell r="B105">
            <v>903838</v>
          </cell>
          <cell r="C105" t="str">
            <v>prevencion secundaria</v>
          </cell>
          <cell r="D105" t="str">
            <v>Laboratorios</v>
          </cell>
          <cell r="E105">
            <v>4683</v>
          </cell>
          <cell r="F105"/>
          <cell r="G105">
            <v>145</v>
          </cell>
          <cell r="H105">
            <v>0.01</v>
          </cell>
          <cell r="I105">
            <v>0.01</v>
          </cell>
          <cell r="J105">
            <v>1</v>
          </cell>
          <cell r="K105">
            <v>1.45</v>
          </cell>
          <cell r="L105"/>
          <cell r="M105">
            <v>6790.3499999999995</v>
          </cell>
          <cell r="N105">
            <v>74</v>
          </cell>
          <cell r="O105">
            <v>0.02</v>
          </cell>
          <cell r="P105">
            <v>0.02</v>
          </cell>
          <cell r="Q105">
            <v>1</v>
          </cell>
          <cell r="R105">
            <v>1.48</v>
          </cell>
          <cell r="S105"/>
          <cell r="T105">
            <v>6930.84</v>
          </cell>
          <cell r="U105">
            <v>2.9299999999999997</v>
          </cell>
          <cell r="V105">
            <v>13721.189999999999</v>
          </cell>
          <cell r="W105">
            <v>0.24416666666666664</v>
          </cell>
          <cell r="X105">
            <v>1143.4324999999999</v>
          </cell>
          <cell r="Y105" t="str">
            <v>74</v>
          </cell>
          <cell r="Z105"/>
        </row>
        <row r="106">
          <cell r="A106" t="str">
            <v>Acido urico en suero u otros fluidos</v>
          </cell>
          <cell r="B106">
            <v>903801</v>
          </cell>
          <cell r="C106" t="str">
            <v>prevencion secundaria</v>
          </cell>
          <cell r="D106" t="str">
            <v>Laboratorios</v>
          </cell>
          <cell r="E106">
            <v>1589</v>
          </cell>
          <cell r="F106"/>
          <cell r="G106">
            <v>145</v>
          </cell>
          <cell r="H106">
            <v>2.9885057471264367E-2</v>
          </cell>
          <cell r="I106">
            <v>2.9885057471264367E-2</v>
          </cell>
          <cell r="J106">
            <v>1</v>
          </cell>
          <cell r="K106">
            <v>4.333333333333333</v>
          </cell>
          <cell r="L106"/>
          <cell r="M106">
            <v>6885.6666666666661</v>
          </cell>
          <cell r="N106">
            <v>74</v>
          </cell>
          <cell r="O106">
            <v>5.0299401197604794E-2</v>
          </cell>
          <cell r="P106">
            <v>5.0299401197604794E-2</v>
          </cell>
          <cell r="Q106">
            <v>1</v>
          </cell>
          <cell r="R106">
            <v>3.7221556886227547</v>
          </cell>
          <cell r="S106"/>
          <cell r="T106">
            <v>5914.5053892215574</v>
          </cell>
          <cell r="U106">
            <v>8.0554890219560882</v>
          </cell>
          <cell r="V106">
            <v>12800.172055888223</v>
          </cell>
          <cell r="W106">
            <v>0.67129075182967402</v>
          </cell>
          <cell r="X106">
            <v>1066.6810046573519</v>
          </cell>
          <cell r="Y106" t="str">
            <v>74</v>
          </cell>
          <cell r="Z106"/>
        </row>
        <row r="107">
          <cell r="A107" t="str">
            <v>Hormona paratiroidea molecula intacta</v>
          </cell>
          <cell r="B107">
            <v>904912</v>
          </cell>
          <cell r="C107" t="str">
            <v>prevencion secundaria</v>
          </cell>
          <cell r="D107" t="str">
            <v>Laboratorios</v>
          </cell>
          <cell r="E107">
            <v>25565</v>
          </cell>
          <cell r="F107"/>
          <cell r="G107">
            <v>145</v>
          </cell>
          <cell r="H107">
            <v>0.02</v>
          </cell>
          <cell r="I107">
            <v>0.02</v>
          </cell>
          <cell r="J107">
            <v>1</v>
          </cell>
          <cell r="K107">
            <v>2.9</v>
          </cell>
          <cell r="L107"/>
          <cell r="M107">
            <v>74138.5</v>
          </cell>
          <cell r="N107">
            <v>74</v>
          </cell>
          <cell r="O107">
            <v>5.0299401197604794E-2</v>
          </cell>
          <cell r="P107">
            <v>5.0299401197604794E-2</v>
          </cell>
          <cell r="Q107">
            <v>1</v>
          </cell>
          <cell r="R107">
            <v>3.7221556886227547</v>
          </cell>
          <cell r="S107"/>
          <cell r="T107">
            <v>95156.910179640719</v>
          </cell>
          <cell r="U107">
            <v>6.6221556886227546</v>
          </cell>
          <cell r="V107">
            <v>169295.41017964072</v>
          </cell>
          <cell r="W107">
            <v>0.55184630738522955</v>
          </cell>
          <cell r="X107">
            <v>14107.950848303393</v>
          </cell>
          <cell r="Y107" t="str">
            <v>74</v>
          </cell>
          <cell r="Z107"/>
        </row>
        <row r="108">
          <cell r="A108" t="str">
            <v>Extendido de sangre periferica estudio de morfologia</v>
          </cell>
          <cell r="B108">
            <v>902206</v>
          </cell>
          <cell r="C108" t="str">
            <v>prevencion secundaria</v>
          </cell>
          <cell r="D108" t="str">
            <v>Laboratorios</v>
          </cell>
          <cell r="E108">
            <v>2662</v>
          </cell>
          <cell r="F108"/>
          <cell r="G108">
            <v>145</v>
          </cell>
          <cell r="H108">
            <v>0.02</v>
          </cell>
          <cell r="I108">
            <v>0.02</v>
          </cell>
          <cell r="J108">
            <v>1</v>
          </cell>
          <cell r="K108">
            <v>2.9</v>
          </cell>
          <cell r="L108"/>
          <cell r="M108">
            <v>7719.8</v>
          </cell>
          <cell r="N108">
            <v>74</v>
          </cell>
          <cell r="O108">
            <v>0.02</v>
          </cell>
          <cell r="P108">
            <v>0.02</v>
          </cell>
          <cell r="Q108">
            <v>1</v>
          </cell>
          <cell r="R108">
            <v>1.48</v>
          </cell>
          <cell r="S108"/>
          <cell r="T108">
            <v>3939.7599999999998</v>
          </cell>
          <cell r="U108">
            <v>4.38</v>
          </cell>
          <cell r="V108">
            <v>11659.56</v>
          </cell>
          <cell r="W108">
            <v>0.36499999999999999</v>
          </cell>
          <cell r="X108">
            <v>971.63</v>
          </cell>
          <cell r="Y108" t="str">
            <v>74</v>
          </cell>
          <cell r="Z108"/>
        </row>
        <row r="109">
          <cell r="A109" t="str">
            <v>Creatin quinasa total [ck-cpk]</v>
          </cell>
          <cell r="B109">
            <v>903821</v>
          </cell>
          <cell r="C109" t="str">
            <v>prevencion secundaria</v>
          </cell>
          <cell r="D109" t="str">
            <v>Laboratorios</v>
          </cell>
          <cell r="E109">
            <v>3578</v>
          </cell>
          <cell r="F109"/>
          <cell r="G109">
            <v>145</v>
          </cell>
          <cell r="H109">
            <v>0.01</v>
          </cell>
          <cell r="I109">
            <v>0.01</v>
          </cell>
          <cell r="J109">
            <v>1</v>
          </cell>
          <cell r="K109">
            <v>1.45</v>
          </cell>
          <cell r="L109"/>
          <cell r="M109">
            <v>5188.0999999999995</v>
          </cell>
          <cell r="N109">
            <v>74</v>
          </cell>
          <cell r="O109">
            <v>0.02</v>
          </cell>
          <cell r="P109">
            <v>0.02</v>
          </cell>
          <cell r="Q109">
            <v>1</v>
          </cell>
          <cell r="R109">
            <v>1.48</v>
          </cell>
          <cell r="S109"/>
          <cell r="T109">
            <v>5295.44</v>
          </cell>
          <cell r="U109">
            <v>2.9299999999999997</v>
          </cell>
          <cell r="V109">
            <v>10483.539999999999</v>
          </cell>
          <cell r="W109">
            <v>0.24416666666666664</v>
          </cell>
          <cell r="X109">
            <v>873.62833333333322</v>
          </cell>
          <cell r="Y109" t="str">
            <v>74</v>
          </cell>
          <cell r="Z109"/>
        </row>
        <row r="110">
          <cell r="A110" t="str">
            <v>COPROSCOPICO</v>
          </cell>
          <cell r="B110">
            <v>907004</v>
          </cell>
          <cell r="C110" t="str">
            <v>prevencion secundaria</v>
          </cell>
          <cell r="D110" t="str">
            <v>Laboratorios</v>
          </cell>
          <cell r="E110">
            <v>4009</v>
          </cell>
          <cell r="F110"/>
          <cell r="G110">
            <v>145</v>
          </cell>
          <cell r="H110">
            <v>0.02</v>
          </cell>
          <cell r="I110">
            <v>0.02</v>
          </cell>
          <cell r="J110">
            <v>1</v>
          </cell>
          <cell r="K110">
            <v>2.9</v>
          </cell>
          <cell r="L110"/>
          <cell r="M110">
            <v>11626.1</v>
          </cell>
          <cell r="N110">
            <v>74</v>
          </cell>
          <cell r="O110">
            <v>0.02</v>
          </cell>
          <cell r="P110">
            <v>0.02</v>
          </cell>
          <cell r="Q110">
            <v>1</v>
          </cell>
          <cell r="R110">
            <v>1.48</v>
          </cell>
          <cell r="S110"/>
          <cell r="T110">
            <v>5933.32</v>
          </cell>
          <cell r="U110">
            <v>4.38</v>
          </cell>
          <cell r="V110">
            <v>17559.419999999998</v>
          </cell>
          <cell r="W110">
            <v>0.36499999999999999</v>
          </cell>
          <cell r="X110">
            <v>1463.2849999999999</v>
          </cell>
          <cell r="Y110"/>
          <cell r="Z110"/>
        </row>
        <row r="111">
          <cell r="A111" t="str">
            <v>SANGRE OCULTA EN MATERIA FECAL (DETERMINACION DE HEMOGLOBINA HUMANA ESPECIFICA)</v>
          </cell>
          <cell r="B111">
            <v>907009</v>
          </cell>
          <cell r="C111" t="str">
            <v>prevencion secundaria</v>
          </cell>
          <cell r="D111" t="str">
            <v>Laboratorios</v>
          </cell>
          <cell r="E111">
            <v>6334</v>
          </cell>
          <cell r="F111"/>
          <cell r="G111">
            <v>145</v>
          </cell>
          <cell r="H111">
            <v>0.05</v>
          </cell>
          <cell r="I111">
            <v>0.05</v>
          </cell>
          <cell r="J111">
            <v>1</v>
          </cell>
          <cell r="K111">
            <v>7.25</v>
          </cell>
          <cell r="L111"/>
          <cell r="M111">
            <v>45921.5</v>
          </cell>
          <cell r="N111">
            <v>74</v>
          </cell>
          <cell r="O111">
            <v>0.05</v>
          </cell>
          <cell r="P111">
            <v>0.05</v>
          </cell>
          <cell r="Q111">
            <v>1</v>
          </cell>
          <cell r="R111">
            <v>3.7</v>
          </cell>
          <cell r="S111"/>
          <cell r="T111">
            <v>23435.800000000003</v>
          </cell>
          <cell r="U111">
            <v>10.95</v>
          </cell>
          <cell r="V111">
            <v>69357.3</v>
          </cell>
          <cell r="W111">
            <v>0.91249999999999998</v>
          </cell>
          <cell r="X111">
            <v>5779.7750000000005</v>
          </cell>
          <cell r="Y111"/>
          <cell r="Z111"/>
        </row>
        <row r="112">
          <cell r="A112" t="str">
            <v>ESTUDIO DE COLORACION BASICA EN BIOPSIA</v>
          </cell>
          <cell r="B112">
            <v>898101</v>
          </cell>
          <cell r="C112" t="str">
            <v>prevencion secundaria</v>
          </cell>
          <cell r="D112" t="str">
            <v>Laboratorios</v>
          </cell>
          <cell r="E112">
            <v>14245</v>
          </cell>
          <cell r="F112"/>
          <cell r="G112">
            <v>145</v>
          </cell>
          <cell r="H112">
            <v>5.0000000000000001E-3</v>
          </cell>
          <cell r="I112">
            <v>5.0000000000000001E-3</v>
          </cell>
          <cell r="J112">
            <v>1</v>
          </cell>
          <cell r="K112">
            <v>0.72499999999999998</v>
          </cell>
          <cell r="L112"/>
          <cell r="M112">
            <v>10327.625</v>
          </cell>
          <cell r="N112">
            <v>74</v>
          </cell>
          <cell r="O112">
            <v>0.01</v>
          </cell>
          <cell r="P112">
            <v>0.01</v>
          </cell>
          <cell r="Q112">
            <v>1</v>
          </cell>
          <cell r="R112">
            <v>0.74</v>
          </cell>
          <cell r="S112"/>
          <cell r="T112">
            <v>10541.3</v>
          </cell>
          <cell r="U112">
            <v>1.4649999999999999</v>
          </cell>
          <cell r="V112">
            <v>20868.924999999999</v>
          </cell>
          <cell r="W112">
            <v>0.12208333333333332</v>
          </cell>
          <cell r="X112">
            <v>1739.0770833333333</v>
          </cell>
          <cell r="Y112"/>
          <cell r="Z112"/>
        </row>
        <row r="113">
          <cell r="A113" t="str">
            <v>Glucosa en suero u otro fluido diferente a orina</v>
          </cell>
          <cell r="B113">
            <v>903841</v>
          </cell>
          <cell r="C113" t="str">
            <v>prevencion secundaria</v>
          </cell>
          <cell r="D113" t="str">
            <v>Laboratorios</v>
          </cell>
          <cell r="E113">
            <v>1485</v>
          </cell>
          <cell r="F113"/>
          <cell r="G113">
            <v>145</v>
          </cell>
          <cell r="H113">
            <v>0.3</v>
          </cell>
          <cell r="I113">
            <v>0.3</v>
          </cell>
          <cell r="J113">
            <v>1</v>
          </cell>
          <cell r="K113">
            <v>43.5</v>
          </cell>
          <cell r="L113"/>
          <cell r="M113">
            <v>64597.5</v>
          </cell>
          <cell r="N113">
            <v>74</v>
          </cell>
          <cell r="O113">
            <v>0.5</v>
          </cell>
          <cell r="P113">
            <v>0.5</v>
          </cell>
          <cell r="Q113">
            <v>1</v>
          </cell>
          <cell r="R113">
            <v>37</v>
          </cell>
          <cell r="S113"/>
          <cell r="T113">
            <v>54945</v>
          </cell>
          <cell r="U113">
            <v>80.5</v>
          </cell>
          <cell r="V113">
            <v>119542.5</v>
          </cell>
          <cell r="W113">
            <v>6.708333333333333</v>
          </cell>
          <cell r="X113">
            <v>9961.875</v>
          </cell>
          <cell r="Y113" t="str">
            <v>74</v>
          </cell>
          <cell r="Z113"/>
        </row>
        <row r="114">
          <cell r="A114" t="str">
            <v>Complemento serico c3 semiautomatizado</v>
          </cell>
          <cell r="B114">
            <v>906905</v>
          </cell>
          <cell r="C114" t="str">
            <v>prevencion secundaria</v>
          </cell>
          <cell r="D114" t="str">
            <v>Laboratorios</v>
          </cell>
          <cell r="E114">
            <v>12815</v>
          </cell>
          <cell r="F114"/>
          <cell r="G114">
            <v>145</v>
          </cell>
          <cell r="H114">
            <v>4.9999999999999996E-2</v>
          </cell>
          <cell r="I114">
            <v>4.9999999999999996E-2</v>
          </cell>
          <cell r="J114">
            <v>1</v>
          </cell>
          <cell r="K114">
            <v>7.2499999999999991</v>
          </cell>
          <cell r="L114"/>
          <cell r="M114">
            <v>92908.749999999985</v>
          </cell>
          <cell r="N114">
            <v>74</v>
          </cell>
          <cell r="O114">
            <v>5.0299401197604794E-2</v>
          </cell>
          <cell r="P114">
            <v>5.0299401197604794E-2</v>
          </cell>
          <cell r="Q114">
            <v>1</v>
          </cell>
          <cell r="R114">
            <v>3.7221556886227547</v>
          </cell>
          <cell r="S114"/>
          <cell r="T114">
            <v>47699.425149700604</v>
          </cell>
          <cell r="U114">
            <v>10.972155688622754</v>
          </cell>
          <cell r="V114">
            <v>140608.1751497006</v>
          </cell>
          <cell r="W114">
            <v>0.91434630738522948</v>
          </cell>
          <cell r="X114">
            <v>11717.347929141717</v>
          </cell>
          <cell r="Y114" t="str">
            <v>74</v>
          </cell>
          <cell r="Z114"/>
        </row>
        <row r="115">
          <cell r="A115" t="str">
            <v>Complemento serico c4 semiautomatizado</v>
          </cell>
          <cell r="B115">
            <v>906907</v>
          </cell>
          <cell r="C115" t="str">
            <v>prevencion secundaria</v>
          </cell>
          <cell r="D115" t="str">
            <v>Laboratorios</v>
          </cell>
          <cell r="E115">
            <v>12815</v>
          </cell>
          <cell r="F115"/>
          <cell r="G115">
            <v>145</v>
          </cell>
          <cell r="H115">
            <v>4.9999999999999996E-2</v>
          </cell>
          <cell r="I115">
            <v>4.9999999999999996E-2</v>
          </cell>
          <cell r="J115">
            <v>1</v>
          </cell>
          <cell r="K115">
            <v>7.2499999999999991</v>
          </cell>
          <cell r="L115"/>
          <cell r="M115">
            <v>92908.749999999985</v>
          </cell>
          <cell r="N115">
            <v>74</v>
          </cell>
          <cell r="O115">
            <v>5.0299401197604794E-2</v>
          </cell>
          <cell r="P115">
            <v>5.0299401197604794E-2</v>
          </cell>
          <cell r="Q115">
            <v>1</v>
          </cell>
          <cell r="R115">
            <v>3.7221556886227547</v>
          </cell>
          <cell r="S115"/>
          <cell r="T115">
            <v>47699.425149700604</v>
          </cell>
          <cell r="U115">
            <v>10.972155688622754</v>
          </cell>
          <cell r="V115">
            <v>140608.1751497006</v>
          </cell>
          <cell r="W115">
            <v>0.91434630738522948</v>
          </cell>
          <cell r="X115">
            <v>11717.347929141717</v>
          </cell>
          <cell r="Y115" t="str">
            <v>74</v>
          </cell>
          <cell r="Z115"/>
        </row>
        <row r="116">
          <cell r="A116" t="str">
            <v>Transferrina semiautomatizada</v>
          </cell>
          <cell r="B116">
            <v>903045</v>
          </cell>
          <cell r="C116" t="str">
            <v>prevencion secundaria</v>
          </cell>
          <cell r="D116" t="str">
            <v>Laboratorios</v>
          </cell>
          <cell r="E116">
            <v>14214</v>
          </cell>
          <cell r="F116"/>
          <cell r="G116">
            <v>145</v>
          </cell>
          <cell r="H116">
            <v>0.05</v>
          </cell>
          <cell r="I116">
            <v>0.05</v>
          </cell>
          <cell r="J116">
            <v>1</v>
          </cell>
          <cell r="K116">
            <v>7.25</v>
          </cell>
          <cell r="L116"/>
          <cell r="M116">
            <v>103051.5</v>
          </cell>
          <cell r="N116">
            <v>74</v>
          </cell>
          <cell r="O116">
            <v>0.1</v>
          </cell>
          <cell r="P116">
            <v>0.1</v>
          </cell>
          <cell r="Q116">
            <v>1</v>
          </cell>
          <cell r="R116">
            <v>7.4</v>
          </cell>
          <cell r="S116"/>
          <cell r="T116">
            <v>105183.6</v>
          </cell>
          <cell r="U116">
            <v>14.65</v>
          </cell>
          <cell r="V116">
            <v>208235.1</v>
          </cell>
          <cell r="W116">
            <v>1.2208333333333334</v>
          </cell>
          <cell r="X116">
            <v>17352.924999999999</v>
          </cell>
          <cell r="Y116" t="str">
            <v>74</v>
          </cell>
          <cell r="Z116"/>
        </row>
        <row r="117">
          <cell r="A117" t="str">
            <v>Ionograma [cloro sodio potasio y bicarbonato o calcio]</v>
          </cell>
          <cell r="B117">
            <v>903605</v>
          </cell>
          <cell r="C117" t="str">
            <v>prevencion secundaria</v>
          </cell>
          <cell r="D117" t="str">
            <v>Laboratorios</v>
          </cell>
          <cell r="E117">
            <v>10440</v>
          </cell>
          <cell r="F117"/>
          <cell r="G117">
            <v>145</v>
          </cell>
          <cell r="H117">
            <v>2.9885057471264367E-2</v>
          </cell>
          <cell r="I117">
            <v>2.9885057471264367E-2</v>
          </cell>
          <cell r="J117">
            <v>1</v>
          </cell>
          <cell r="K117">
            <v>4.333333333333333</v>
          </cell>
          <cell r="L117"/>
          <cell r="M117">
            <v>45240</v>
          </cell>
          <cell r="N117">
            <v>74</v>
          </cell>
          <cell r="O117">
            <v>0.03</v>
          </cell>
          <cell r="P117">
            <v>0.03</v>
          </cell>
          <cell r="Q117">
            <v>1</v>
          </cell>
          <cell r="R117">
            <v>2.2199999999999998</v>
          </cell>
          <cell r="S117"/>
          <cell r="T117">
            <v>23176.799999999996</v>
          </cell>
          <cell r="U117">
            <v>6.5533333333333328</v>
          </cell>
          <cell r="V117">
            <v>68416.799999999988</v>
          </cell>
          <cell r="W117">
            <v>0.5461111111111111</v>
          </cell>
          <cell r="X117">
            <v>5701.3999999999987</v>
          </cell>
          <cell r="Y117" t="str">
            <v>74</v>
          </cell>
          <cell r="Z117"/>
        </row>
        <row r="118">
          <cell r="A118" t="str">
            <v>Calcio en orina parcial</v>
          </cell>
          <cell r="B118">
            <v>903873</v>
          </cell>
          <cell r="C118" t="str">
            <v>prevencion secundaria</v>
          </cell>
          <cell r="D118" t="str">
            <v>Laboratorios</v>
          </cell>
          <cell r="E118">
            <v>21528</v>
          </cell>
          <cell r="F118"/>
          <cell r="G118">
            <v>145</v>
          </cell>
          <cell r="H118">
            <v>2.9885057471264367E-2</v>
          </cell>
          <cell r="I118">
            <v>2.9885057471264367E-2</v>
          </cell>
          <cell r="J118">
            <v>1</v>
          </cell>
          <cell r="K118">
            <v>4.333333333333333</v>
          </cell>
          <cell r="L118"/>
          <cell r="M118">
            <v>93288</v>
          </cell>
          <cell r="N118">
            <v>74</v>
          </cell>
          <cell r="O118">
            <v>5.0299401197604794E-2</v>
          </cell>
          <cell r="P118">
            <v>5.0299401197604794E-2</v>
          </cell>
          <cell r="Q118">
            <v>1</v>
          </cell>
          <cell r="R118">
            <v>3.7221556886227547</v>
          </cell>
          <cell r="S118"/>
          <cell r="T118">
            <v>80130.567664670656</v>
          </cell>
          <cell r="U118">
            <v>8.0554890219560882</v>
          </cell>
          <cell r="V118">
            <v>173418.56766467064</v>
          </cell>
          <cell r="W118">
            <v>0.67129075182967402</v>
          </cell>
          <cell r="X118">
            <v>14451.54730538922</v>
          </cell>
          <cell r="Y118" t="str">
            <v>74</v>
          </cell>
          <cell r="Z118"/>
        </row>
        <row r="119">
          <cell r="A119" t="str">
            <v>Adn cadena sencilla anticuerpos semiautomatizado o automatizado</v>
          </cell>
          <cell r="B119">
            <v>906404</v>
          </cell>
          <cell r="C119" t="str">
            <v>prevencion secundaria</v>
          </cell>
          <cell r="D119" t="str">
            <v>Laboratorios</v>
          </cell>
          <cell r="E119">
            <v>492887.32500000001</v>
          </cell>
          <cell r="F119"/>
          <cell r="G119">
            <v>145</v>
          </cell>
          <cell r="H119">
            <v>0.05</v>
          </cell>
          <cell r="I119">
            <v>0.05</v>
          </cell>
          <cell r="J119">
            <v>1</v>
          </cell>
          <cell r="K119">
            <v>7.25</v>
          </cell>
          <cell r="L119"/>
          <cell r="M119">
            <v>3573433.1062500002</v>
          </cell>
          <cell r="N119">
            <v>74</v>
          </cell>
          <cell r="O119">
            <v>0.1</v>
          </cell>
          <cell r="P119">
            <v>0.1</v>
          </cell>
          <cell r="Q119">
            <v>1</v>
          </cell>
          <cell r="R119">
            <v>7.4</v>
          </cell>
          <cell r="S119"/>
          <cell r="T119">
            <v>3647366.2050000001</v>
          </cell>
          <cell r="U119">
            <v>14.65</v>
          </cell>
          <cell r="V119">
            <v>7220799.3112500003</v>
          </cell>
          <cell r="W119">
            <v>1.2208333333333334</v>
          </cell>
          <cell r="X119">
            <v>601733.27593750006</v>
          </cell>
          <cell r="Y119" t="str">
            <v>74</v>
          </cell>
          <cell r="Z119"/>
        </row>
        <row r="120">
          <cell r="A120" t="str">
            <v>Cardiolipina anticuerpos ig g semiautomatizado o automatizado</v>
          </cell>
          <cell r="B120">
            <v>906408</v>
          </cell>
          <cell r="C120" t="str">
            <v>prevencion secundaria</v>
          </cell>
          <cell r="D120" t="str">
            <v>Laboratorios</v>
          </cell>
          <cell r="E120">
            <v>15462</v>
          </cell>
          <cell r="F120"/>
          <cell r="G120">
            <v>145</v>
          </cell>
          <cell r="H120">
            <v>0.02</v>
          </cell>
          <cell r="I120">
            <v>0.02</v>
          </cell>
          <cell r="J120">
            <v>1</v>
          </cell>
          <cell r="K120">
            <v>2.9</v>
          </cell>
          <cell r="L120"/>
          <cell r="M120">
            <v>44839.799999999996</v>
          </cell>
          <cell r="N120">
            <v>74</v>
          </cell>
          <cell r="O120">
            <v>0.03</v>
          </cell>
          <cell r="P120">
            <v>0.03</v>
          </cell>
          <cell r="Q120">
            <v>1</v>
          </cell>
          <cell r="R120">
            <v>2.2199999999999998</v>
          </cell>
          <cell r="S120"/>
          <cell r="T120">
            <v>34325.64</v>
          </cell>
          <cell r="U120">
            <v>5.1199999999999992</v>
          </cell>
          <cell r="V120">
            <v>79165.440000000002</v>
          </cell>
          <cell r="W120">
            <v>0.42666666666666658</v>
          </cell>
          <cell r="X120">
            <v>6597.12</v>
          </cell>
          <cell r="Y120" t="str">
            <v>74</v>
          </cell>
          <cell r="Z120"/>
        </row>
        <row r="121">
          <cell r="A121" t="str">
            <v>Cardiolipina anticuerpos ig m semiautomatizado o automatizado</v>
          </cell>
          <cell r="B121">
            <v>906409</v>
          </cell>
          <cell r="C121" t="str">
            <v>prevencion secundaria</v>
          </cell>
          <cell r="D121" t="str">
            <v>Laboratorios</v>
          </cell>
          <cell r="E121">
            <v>15491</v>
          </cell>
          <cell r="F121"/>
          <cell r="G121">
            <v>145</v>
          </cell>
          <cell r="H121">
            <v>0.02</v>
          </cell>
          <cell r="I121">
            <v>0.02</v>
          </cell>
          <cell r="J121">
            <v>1</v>
          </cell>
          <cell r="K121">
            <v>2.9</v>
          </cell>
          <cell r="L121"/>
          <cell r="M121">
            <v>44923.9</v>
          </cell>
          <cell r="N121">
            <v>74</v>
          </cell>
          <cell r="O121">
            <v>0.03</v>
          </cell>
          <cell r="P121">
            <v>0.03</v>
          </cell>
          <cell r="Q121">
            <v>1</v>
          </cell>
          <cell r="R121">
            <v>2.2199999999999998</v>
          </cell>
          <cell r="S121"/>
          <cell r="T121">
            <v>34390.019999999997</v>
          </cell>
          <cell r="U121">
            <v>5.1199999999999992</v>
          </cell>
          <cell r="V121">
            <v>79313.919999999998</v>
          </cell>
          <cell r="W121">
            <v>0.42666666666666658</v>
          </cell>
          <cell r="X121">
            <v>6609.4933333333329</v>
          </cell>
          <cell r="Y121" t="str">
            <v>74</v>
          </cell>
          <cell r="Z121"/>
        </row>
        <row r="122">
          <cell r="A122" t="str">
            <v>Factor reumatoideo semiautomatizado o automatizado</v>
          </cell>
          <cell r="B122">
            <v>906910</v>
          </cell>
          <cell r="C122" t="str">
            <v>prevencion secundaria</v>
          </cell>
          <cell r="D122" t="str">
            <v>Laboratorios</v>
          </cell>
          <cell r="E122">
            <v>14637</v>
          </cell>
          <cell r="F122"/>
          <cell r="G122">
            <v>145</v>
          </cell>
          <cell r="H122">
            <v>0.3</v>
          </cell>
          <cell r="I122">
            <v>0.3</v>
          </cell>
          <cell r="J122">
            <v>1</v>
          </cell>
          <cell r="K122">
            <v>43.5</v>
          </cell>
          <cell r="L122"/>
          <cell r="M122">
            <v>636709.5</v>
          </cell>
          <cell r="N122">
            <v>74</v>
          </cell>
          <cell r="O122">
            <v>9.9999999999999992E-2</v>
          </cell>
          <cell r="P122">
            <v>9.9999999999999992E-2</v>
          </cell>
          <cell r="Q122">
            <v>1</v>
          </cell>
          <cell r="R122">
            <v>7.3999999999999995</v>
          </cell>
          <cell r="S122"/>
          <cell r="T122">
            <v>108313.79999999999</v>
          </cell>
          <cell r="U122">
            <v>50.9</v>
          </cell>
          <cell r="V122">
            <v>745023.3</v>
          </cell>
          <cell r="W122">
            <v>4.2416666666666663</v>
          </cell>
          <cell r="X122">
            <v>62085.275000000001</v>
          </cell>
          <cell r="Y122" t="str">
            <v>74</v>
          </cell>
          <cell r="Z122"/>
        </row>
        <row r="123">
          <cell r="A123" t="str">
            <v>DESHIDROGENASA LACTICA</v>
          </cell>
          <cell r="B123">
            <v>903828</v>
          </cell>
          <cell r="C123" t="str">
            <v>prevencion secundaria</v>
          </cell>
          <cell r="D123" t="str">
            <v>Laboratorios</v>
          </cell>
          <cell r="E123">
            <v>2759</v>
          </cell>
          <cell r="F123"/>
          <cell r="G123">
            <v>145</v>
          </cell>
          <cell r="H123">
            <v>5.0000000000000001E-3</v>
          </cell>
          <cell r="I123">
            <v>5.0000000000000001E-3</v>
          </cell>
          <cell r="J123">
            <v>1</v>
          </cell>
          <cell r="K123">
            <v>0.72499999999999998</v>
          </cell>
          <cell r="L123"/>
          <cell r="M123">
            <v>2000.2749999999999</v>
          </cell>
          <cell r="N123">
            <v>74</v>
          </cell>
          <cell r="O123">
            <v>5.0000000000000001E-3</v>
          </cell>
          <cell r="P123">
            <v>5.0000000000000001E-3</v>
          </cell>
          <cell r="Q123">
            <v>1</v>
          </cell>
          <cell r="R123">
            <v>0.37</v>
          </cell>
          <cell r="S123"/>
          <cell r="T123">
            <v>1020.83</v>
          </cell>
          <cell r="U123">
            <v>1.095</v>
          </cell>
          <cell r="V123">
            <v>3021.105</v>
          </cell>
          <cell r="W123">
            <v>9.1249999999999998E-2</v>
          </cell>
          <cell r="X123">
            <v>251.75874999999999</v>
          </cell>
          <cell r="Y123"/>
          <cell r="Z123"/>
        </row>
        <row r="124">
          <cell r="A124" t="str">
            <v>Urocultivo (antibiograma de disco)</v>
          </cell>
          <cell r="B124">
            <v>901235</v>
          </cell>
          <cell r="C124" t="str">
            <v>prevencion secundaria</v>
          </cell>
          <cell r="D124" t="str">
            <v>Laboratorios</v>
          </cell>
          <cell r="E124">
            <v>13867</v>
          </cell>
          <cell r="F124"/>
          <cell r="G124">
            <v>145</v>
          </cell>
          <cell r="H124">
            <v>0.05</v>
          </cell>
          <cell r="I124">
            <v>0.05</v>
          </cell>
          <cell r="J124">
            <v>1</v>
          </cell>
          <cell r="K124">
            <v>7.25</v>
          </cell>
          <cell r="L124"/>
          <cell r="M124">
            <v>100535.75</v>
          </cell>
          <cell r="N124">
            <v>74</v>
          </cell>
          <cell r="O124">
            <v>0.1</v>
          </cell>
          <cell r="P124">
            <v>0.1</v>
          </cell>
          <cell r="Q124">
            <v>1</v>
          </cell>
          <cell r="R124">
            <v>7.4</v>
          </cell>
          <cell r="S124"/>
          <cell r="T124">
            <v>102615.8</v>
          </cell>
          <cell r="U124">
            <v>14.65</v>
          </cell>
          <cell r="V124">
            <v>203151.55</v>
          </cell>
          <cell r="W124">
            <v>1.2208333333333334</v>
          </cell>
          <cell r="X124">
            <v>16929.295833333334</v>
          </cell>
          <cell r="Y124" t="str">
            <v>74</v>
          </cell>
          <cell r="Z124"/>
        </row>
        <row r="125">
          <cell r="A125" t="str">
            <v>Prueba confirmatoria tiempo veneno de vibora de russell</v>
          </cell>
          <cell r="B125">
            <v>902005</v>
          </cell>
          <cell r="C125" t="str">
            <v>prevencion secundaria</v>
          </cell>
          <cell r="D125" t="str">
            <v>Laboratorios</v>
          </cell>
          <cell r="E125">
            <v>31790</v>
          </cell>
          <cell r="F125"/>
          <cell r="G125">
            <v>145</v>
          </cell>
          <cell r="H125">
            <v>2.9885057471264367E-2</v>
          </cell>
          <cell r="I125">
            <v>2.9885057471264367E-2</v>
          </cell>
          <cell r="J125">
            <v>1</v>
          </cell>
          <cell r="K125">
            <v>4.333333333333333</v>
          </cell>
          <cell r="L125"/>
          <cell r="M125">
            <v>137756.66666666666</v>
          </cell>
          <cell r="N125">
            <v>74</v>
          </cell>
          <cell r="O125">
            <v>5.0299401197604794E-2</v>
          </cell>
          <cell r="P125">
            <v>5.0299401197604794E-2</v>
          </cell>
          <cell r="Q125">
            <v>1</v>
          </cell>
          <cell r="R125">
            <v>3.7221556886227547</v>
          </cell>
          <cell r="S125"/>
          <cell r="T125">
            <v>118327.32934131737</v>
          </cell>
          <cell r="U125">
            <v>8.0554890219560882</v>
          </cell>
          <cell r="V125">
            <v>256083.99600798404</v>
          </cell>
          <cell r="W125">
            <v>0.67129075182967402</v>
          </cell>
          <cell r="X125">
            <v>21340.333000665338</v>
          </cell>
          <cell r="Y125" t="str">
            <v>74</v>
          </cell>
          <cell r="Z125"/>
        </row>
        <row r="126">
          <cell r="A126" t="str">
            <v>Potasio en suero u otros fluidos</v>
          </cell>
          <cell r="B126">
            <v>903859</v>
          </cell>
          <cell r="C126" t="str">
            <v>prevencion secundaria</v>
          </cell>
          <cell r="D126" t="str">
            <v>Laboratorios</v>
          </cell>
          <cell r="E126">
            <v>4017</v>
          </cell>
          <cell r="F126"/>
          <cell r="G126">
            <v>145</v>
          </cell>
          <cell r="H126">
            <v>0.05</v>
          </cell>
          <cell r="I126">
            <v>0.05</v>
          </cell>
          <cell r="J126">
            <v>1</v>
          </cell>
          <cell r="K126">
            <v>7.25</v>
          </cell>
          <cell r="L126"/>
          <cell r="M126">
            <v>29123.25</v>
          </cell>
          <cell r="N126">
            <v>74</v>
          </cell>
          <cell r="O126">
            <v>0.1</v>
          </cell>
          <cell r="P126">
            <v>0.1</v>
          </cell>
          <cell r="Q126">
            <v>1</v>
          </cell>
          <cell r="R126">
            <v>7.4</v>
          </cell>
          <cell r="S126"/>
          <cell r="T126">
            <v>29725.800000000003</v>
          </cell>
          <cell r="U126">
            <v>14.65</v>
          </cell>
          <cell r="V126">
            <v>58849.05</v>
          </cell>
          <cell r="W126">
            <v>1.2208333333333334</v>
          </cell>
          <cell r="X126">
            <v>4904.0875000000005</v>
          </cell>
          <cell r="Y126" t="str">
            <v>74</v>
          </cell>
          <cell r="Z126"/>
        </row>
        <row r="127">
          <cell r="A127" t="str">
            <v>Proteinas en orina de 24 horas</v>
          </cell>
          <cell r="B127">
            <v>903862</v>
          </cell>
          <cell r="C127" t="str">
            <v>prevencion secundaria</v>
          </cell>
          <cell r="D127" t="str">
            <v>Laboratorios</v>
          </cell>
          <cell r="E127">
            <v>4893</v>
          </cell>
          <cell r="F127"/>
          <cell r="G127">
            <v>145</v>
          </cell>
          <cell r="H127">
            <v>2.9885057471264367E-2</v>
          </cell>
          <cell r="I127">
            <v>2.9885057471264367E-2</v>
          </cell>
          <cell r="J127">
            <v>1</v>
          </cell>
          <cell r="K127">
            <v>4.333333333333333</v>
          </cell>
          <cell r="L127"/>
          <cell r="M127">
            <v>21203</v>
          </cell>
          <cell r="N127">
            <v>74</v>
          </cell>
          <cell r="O127">
            <v>5.0299401197604794E-2</v>
          </cell>
          <cell r="P127">
            <v>5.0299401197604794E-2</v>
          </cell>
          <cell r="Q127">
            <v>1</v>
          </cell>
          <cell r="R127">
            <v>3.7221556886227547</v>
          </cell>
          <cell r="S127"/>
          <cell r="T127">
            <v>18212.507784431138</v>
          </cell>
          <cell r="U127">
            <v>8.0554890219560882</v>
          </cell>
          <cell r="V127">
            <v>39415.507784431138</v>
          </cell>
          <cell r="W127">
            <v>0.67129075182967402</v>
          </cell>
          <cell r="X127">
            <v>3284.6256487025948</v>
          </cell>
          <cell r="Y127" t="str">
            <v>74</v>
          </cell>
          <cell r="Z127"/>
        </row>
        <row r="128">
          <cell r="A128" t="str">
            <v>Tiroxina libre</v>
          </cell>
          <cell r="B128">
            <v>904921</v>
          </cell>
          <cell r="C128" t="str">
            <v>prevencion secundaria</v>
          </cell>
          <cell r="D128" t="str">
            <v>Laboratorios</v>
          </cell>
          <cell r="E128">
            <v>7645</v>
          </cell>
          <cell r="F128"/>
          <cell r="G128">
            <v>145</v>
          </cell>
          <cell r="H128">
            <v>0.05</v>
          </cell>
          <cell r="I128">
            <v>0.05</v>
          </cell>
          <cell r="J128">
            <v>1</v>
          </cell>
          <cell r="K128">
            <v>7.25</v>
          </cell>
          <cell r="L128"/>
          <cell r="M128">
            <v>55426.25</v>
          </cell>
          <cell r="N128">
            <v>74</v>
          </cell>
          <cell r="O128">
            <v>0.1</v>
          </cell>
          <cell r="P128">
            <v>0.1</v>
          </cell>
          <cell r="Q128">
            <v>1</v>
          </cell>
          <cell r="R128">
            <v>7.4</v>
          </cell>
          <cell r="S128"/>
          <cell r="T128">
            <v>56573</v>
          </cell>
          <cell r="U128">
            <v>14.65</v>
          </cell>
          <cell r="V128">
            <v>111999.25</v>
          </cell>
          <cell r="W128">
            <v>1.2208333333333334</v>
          </cell>
          <cell r="X128">
            <v>9333.2708333333339</v>
          </cell>
          <cell r="Y128" t="str">
            <v>74</v>
          </cell>
          <cell r="Z128"/>
        </row>
        <row r="129">
          <cell r="A129" t="str">
            <v>Electromiografia en cada extremidad (uno o mas musculos)</v>
          </cell>
          <cell r="B129">
            <v>930860</v>
          </cell>
          <cell r="C129" t="str">
            <v>prevencion secundaria</v>
          </cell>
          <cell r="D129" t="str">
            <v>Imágenes</v>
          </cell>
          <cell r="E129">
            <v>64170</v>
          </cell>
          <cell r="F129"/>
          <cell r="G129">
            <v>145</v>
          </cell>
          <cell r="H129">
            <v>0.3</v>
          </cell>
          <cell r="I129">
            <v>0.3</v>
          </cell>
          <cell r="J129">
            <v>1</v>
          </cell>
          <cell r="K129">
            <v>43.5</v>
          </cell>
          <cell r="L129"/>
          <cell r="M129">
            <v>2791395</v>
          </cell>
          <cell r="N129">
            <v>74</v>
          </cell>
          <cell r="O129">
            <v>0.3</v>
          </cell>
          <cell r="P129">
            <v>0.3</v>
          </cell>
          <cell r="Q129">
            <v>1</v>
          </cell>
          <cell r="R129">
            <v>22.2</v>
          </cell>
          <cell r="S129"/>
          <cell r="T129">
            <v>1424574</v>
          </cell>
          <cell r="U129">
            <v>65.7</v>
          </cell>
          <cell r="V129">
            <v>4215969</v>
          </cell>
          <cell r="W129">
            <v>5.4750000000000005</v>
          </cell>
          <cell r="X129">
            <v>351330.75</v>
          </cell>
          <cell r="Y129" t="str">
            <v>74</v>
          </cell>
          <cell r="Z129"/>
        </row>
        <row r="130">
          <cell r="A130" t="str">
            <v>Radiografia de rodilla (ap, lateral)</v>
          </cell>
          <cell r="B130">
            <v>873420</v>
          </cell>
          <cell r="C130" t="str">
            <v>prevencion secundaria</v>
          </cell>
          <cell r="D130" t="str">
            <v>Imágenes</v>
          </cell>
          <cell r="E130">
            <v>18180</v>
          </cell>
          <cell r="F130"/>
          <cell r="G130">
            <v>145</v>
          </cell>
          <cell r="H130">
            <v>0.19999999999999998</v>
          </cell>
          <cell r="I130">
            <v>0.19999999999999998</v>
          </cell>
          <cell r="J130">
            <v>1</v>
          </cell>
          <cell r="K130">
            <v>28.999999999999996</v>
          </cell>
          <cell r="L130"/>
          <cell r="M130">
            <v>527219.99999999988</v>
          </cell>
          <cell r="N130">
            <v>74</v>
          </cell>
          <cell r="O130">
            <v>0.19999999999999998</v>
          </cell>
          <cell r="P130">
            <v>0.19999999999999998</v>
          </cell>
          <cell r="Q130">
            <v>1</v>
          </cell>
          <cell r="R130">
            <v>14.799999999999999</v>
          </cell>
          <cell r="S130"/>
          <cell r="T130">
            <v>269064</v>
          </cell>
          <cell r="U130">
            <v>43.8</v>
          </cell>
          <cell r="V130">
            <v>796283.99999999988</v>
          </cell>
          <cell r="W130">
            <v>3.65</v>
          </cell>
          <cell r="X130">
            <v>66356.999999999985</v>
          </cell>
          <cell r="Y130" t="str">
            <v>74</v>
          </cell>
          <cell r="Z130"/>
        </row>
        <row r="131">
          <cell r="A131" t="str">
            <v>Osteodensitometria por absorcion dual</v>
          </cell>
          <cell r="B131">
            <v>886012</v>
          </cell>
          <cell r="C131" t="str">
            <v>prevencion secundaria</v>
          </cell>
          <cell r="D131" t="str">
            <v>Imágenes</v>
          </cell>
          <cell r="E131">
            <v>58000</v>
          </cell>
          <cell r="F131"/>
          <cell r="G131">
            <v>145</v>
          </cell>
          <cell r="H131">
            <v>0.5</v>
          </cell>
          <cell r="I131">
            <v>0.5</v>
          </cell>
          <cell r="J131">
            <v>1</v>
          </cell>
          <cell r="K131">
            <v>72.5</v>
          </cell>
          <cell r="L131"/>
          <cell r="M131">
            <v>4205000</v>
          </cell>
          <cell r="N131">
            <v>74</v>
          </cell>
          <cell r="O131">
            <v>0.5</v>
          </cell>
          <cell r="P131">
            <v>0.5</v>
          </cell>
          <cell r="Q131">
            <v>1</v>
          </cell>
          <cell r="R131">
            <v>37</v>
          </cell>
          <cell r="S131"/>
          <cell r="T131">
            <v>2146000</v>
          </cell>
          <cell r="U131">
            <v>109.5</v>
          </cell>
          <cell r="V131">
            <v>6351000</v>
          </cell>
          <cell r="W131">
            <v>9.125</v>
          </cell>
          <cell r="X131">
            <v>529250</v>
          </cell>
          <cell r="Y131" t="str">
            <v>74</v>
          </cell>
          <cell r="Z131"/>
        </row>
        <row r="132">
          <cell r="A132" t="str">
            <v>Radiografia de pie (ap, lateral y oblicua)</v>
          </cell>
          <cell r="B132">
            <v>873333</v>
          </cell>
          <cell r="C132" t="str">
            <v>prevencion secundaria</v>
          </cell>
          <cell r="D132" t="str">
            <v>Imágenes</v>
          </cell>
          <cell r="E132">
            <v>14030</v>
          </cell>
          <cell r="F132"/>
          <cell r="G132">
            <v>145</v>
          </cell>
          <cell r="H132">
            <v>9.9999999999999992E-2</v>
          </cell>
          <cell r="I132">
            <v>9.9999999999999992E-2</v>
          </cell>
          <cell r="J132">
            <v>1</v>
          </cell>
          <cell r="K132">
            <v>14.499999999999998</v>
          </cell>
          <cell r="L132"/>
          <cell r="M132">
            <v>203434.99999999997</v>
          </cell>
          <cell r="N132">
            <v>74</v>
          </cell>
          <cell r="O132">
            <v>0.1497005988023952</v>
          </cell>
          <cell r="P132">
            <v>0.1497005988023952</v>
          </cell>
          <cell r="Q132">
            <v>1</v>
          </cell>
          <cell r="R132">
            <v>11.077844311377245</v>
          </cell>
          <cell r="S132"/>
          <cell r="T132">
            <v>155422.15568862273</v>
          </cell>
          <cell r="U132">
            <v>25.577844311377241</v>
          </cell>
          <cell r="V132">
            <v>358857.15568862273</v>
          </cell>
          <cell r="W132">
            <v>2.1314870259481036</v>
          </cell>
          <cell r="X132">
            <v>29904.762974051893</v>
          </cell>
          <cell r="Y132" t="str">
            <v>74</v>
          </cell>
          <cell r="Z132"/>
        </row>
        <row r="133">
          <cell r="A133" t="str">
            <v>Ecografia articular de hombro</v>
          </cell>
          <cell r="B133">
            <v>881610</v>
          </cell>
          <cell r="C133" t="str">
            <v>prevencion secundaria</v>
          </cell>
          <cell r="D133" t="str">
            <v>Imágenes</v>
          </cell>
          <cell r="E133">
            <v>26775</v>
          </cell>
          <cell r="F133"/>
          <cell r="G133">
            <v>145</v>
          </cell>
          <cell r="H133">
            <v>0.02</v>
          </cell>
          <cell r="I133">
            <v>0.02</v>
          </cell>
          <cell r="J133">
            <v>1</v>
          </cell>
          <cell r="K133">
            <v>2.9</v>
          </cell>
          <cell r="L133"/>
          <cell r="M133">
            <v>77647.5</v>
          </cell>
          <cell r="N133">
            <v>74</v>
          </cell>
          <cell r="O133">
            <v>0.05</v>
          </cell>
          <cell r="P133">
            <v>0.05</v>
          </cell>
          <cell r="Q133">
            <v>1</v>
          </cell>
          <cell r="R133">
            <v>3.7</v>
          </cell>
          <cell r="S133"/>
          <cell r="T133">
            <v>99067.5</v>
          </cell>
          <cell r="U133">
            <v>6.6</v>
          </cell>
          <cell r="V133">
            <v>176715</v>
          </cell>
          <cell r="W133">
            <v>0.54999999999999993</v>
          </cell>
          <cell r="X133">
            <v>14726.25</v>
          </cell>
          <cell r="Y133" t="str">
            <v>74</v>
          </cell>
          <cell r="Z133"/>
        </row>
        <row r="134">
          <cell r="A134" t="str">
            <v>ECOGRAFIA ARTICULAR DE MANO</v>
          </cell>
          <cell r="B134">
            <v>881613</v>
          </cell>
          <cell r="C134" t="str">
            <v>prevencion secundaria</v>
          </cell>
          <cell r="D134" t="str">
            <v>Imágenes</v>
          </cell>
          <cell r="E134">
            <v>26775</v>
          </cell>
          <cell r="F134"/>
          <cell r="G134">
            <v>145</v>
          </cell>
          <cell r="H134">
            <v>0.01</v>
          </cell>
          <cell r="I134">
            <v>0.01</v>
          </cell>
          <cell r="J134">
            <v>1</v>
          </cell>
          <cell r="K134">
            <v>1.45</v>
          </cell>
          <cell r="L134"/>
          <cell r="M134">
            <v>38823.75</v>
          </cell>
          <cell r="N134">
            <v>74</v>
          </cell>
          <cell r="O134">
            <v>0.02</v>
          </cell>
          <cell r="P134">
            <v>0.02</v>
          </cell>
          <cell r="Q134">
            <v>1</v>
          </cell>
          <cell r="R134">
            <v>1.48</v>
          </cell>
          <cell r="S134"/>
          <cell r="T134">
            <v>39627</v>
          </cell>
          <cell r="U134">
            <v>2.9299999999999997</v>
          </cell>
          <cell r="V134">
            <v>78450.75</v>
          </cell>
          <cell r="W134">
            <v>0.24416666666666664</v>
          </cell>
          <cell r="X134">
            <v>6537.5625</v>
          </cell>
          <cell r="Y134"/>
          <cell r="Z134"/>
        </row>
        <row r="135">
          <cell r="A135" t="str">
            <v>ECOGRAFIA DE ABDOMEN TOTAL (HIGADO, PANCREAS, VESICULA, VIAS BILIARES, RIÑONES, BAZO, GRANDES VASOS, PELVIS Y FLANCOS)</v>
          </cell>
          <cell r="B135">
            <v>881302</v>
          </cell>
          <cell r="C135" t="str">
            <v>prevencion secundaria</v>
          </cell>
          <cell r="D135" t="str">
            <v>Imágenes</v>
          </cell>
          <cell r="E135">
            <v>49085</v>
          </cell>
          <cell r="F135"/>
          <cell r="G135">
            <v>145</v>
          </cell>
          <cell r="H135">
            <v>5.0000000000000001E-3</v>
          </cell>
          <cell r="I135">
            <v>5.0000000000000001E-3</v>
          </cell>
          <cell r="J135">
            <v>1</v>
          </cell>
          <cell r="K135">
            <v>0.72499999999999998</v>
          </cell>
          <cell r="L135"/>
          <cell r="M135">
            <v>35586.625</v>
          </cell>
          <cell r="N135">
            <v>74</v>
          </cell>
          <cell r="O135">
            <v>5.0000000000000001E-3</v>
          </cell>
          <cell r="P135">
            <v>5.0000000000000001E-3</v>
          </cell>
          <cell r="Q135">
            <v>1</v>
          </cell>
          <cell r="R135">
            <v>0.37</v>
          </cell>
          <cell r="S135"/>
          <cell r="T135">
            <v>18161.45</v>
          </cell>
          <cell r="U135">
            <v>1.095</v>
          </cell>
          <cell r="V135">
            <v>53748.074999999997</v>
          </cell>
          <cell r="W135">
            <v>9.1249999999999998E-2</v>
          </cell>
          <cell r="X135">
            <v>4479.0062499999995</v>
          </cell>
          <cell r="Y135"/>
          <cell r="Z135"/>
        </row>
        <row r="136">
          <cell r="A136" t="str">
            <v>ECOGRAFIA DE ABDOMEN SUPERIOR (HIGADO, PANCREAS, VIAS BILIARES, RIÑONES, BAZO Y GRANDES VASOS)</v>
          </cell>
          <cell r="B136">
            <v>881305</v>
          </cell>
          <cell r="C136" t="str">
            <v>prevencion secundaria</v>
          </cell>
          <cell r="D136" t="str">
            <v>Imágenes</v>
          </cell>
          <cell r="E136">
            <v>39000</v>
          </cell>
          <cell r="F136"/>
          <cell r="G136">
            <v>145</v>
          </cell>
          <cell r="H136">
            <v>5.0000000000000001E-3</v>
          </cell>
          <cell r="I136">
            <v>5.0000000000000001E-3</v>
          </cell>
          <cell r="J136">
            <v>1</v>
          </cell>
          <cell r="K136">
            <v>0.72499999999999998</v>
          </cell>
          <cell r="L136"/>
          <cell r="M136">
            <v>28275</v>
          </cell>
          <cell r="N136">
            <v>74</v>
          </cell>
          <cell r="O136">
            <v>5.0000000000000001E-3</v>
          </cell>
          <cell r="P136">
            <v>5.0000000000000001E-3</v>
          </cell>
          <cell r="Q136">
            <v>1</v>
          </cell>
          <cell r="R136">
            <v>0.37</v>
          </cell>
          <cell r="S136"/>
          <cell r="T136">
            <v>14430</v>
          </cell>
          <cell r="U136">
            <v>1.095</v>
          </cell>
          <cell r="V136">
            <v>42705</v>
          </cell>
          <cell r="W136">
            <v>9.1249999999999998E-2</v>
          </cell>
          <cell r="X136">
            <v>3558.75</v>
          </cell>
          <cell r="Y136"/>
          <cell r="Z136"/>
        </row>
        <row r="137">
          <cell r="A137" t="str">
            <v>Ecocardiograma transtoracico</v>
          </cell>
          <cell r="B137">
            <v>881202</v>
          </cell>
          <cell r="C137" t="str">
            <v>prevencion secundaria</v>
          </cell>
          <cell r="D137" t="str">
            <v>Imágenes</v>
          </cell>
          <cell r="E137">
            <v>157605</v>
          </cell>
          <cell r="F137"/>
          <cell r="G137">
            <v>145</v>
          </cell>
          <cell r="H137">
            <v>0.03</v>
          </cell>
          <cell r="I137">
            <v>0.03</v>
          </cell>
          <cell r="J137">
            <v>1</v>
          </cell>
          <cell r="K137">
            <v>4.3499999999999996</v>
          </cell>
          <cell r="L137"/>
          <cell r="M137">
            <v>685581.75</v>
          </cell>
          <cell r="N137">
            <v>74</v>
          </cell>
          <cell r="O137">
            <v>0.1</v>
          </cell>
          <cell r="P137">
            <v>0.1</v>
          </cell>
          <cell r="Q137">
            <v>1</v>
          </cell>
          <cell r="R137">
            <v>7.4</v>
          </cell>
          <cell r="S137"/>
          <cell r="T137">
            <v>1166277</v>
          </cell>
          <cell r="U137">
            <v>11.75</v>
          </cell>
          <cell r="V137">
            <v>1851858.75</v>
          </cell>
          <cell r="W137">
            <v>0.97916666666666663</v>
          </cell>
          <cell r="X137">
            <v>154321.5625</v>
          </cell>
          <cell r="Y137" t="str">
            <v>74</v>
          </cell>
          <cell r="Z137"/>
        </row>
        <row r="138">
          <cell r="A138" t="str">
            <v>Ecografia de vias urinarias (riñones, vejiga y prostata transabdominal)</v>
          </cell>
          <cell r="B138">
            <v>881332</v>
          </cell>
          <cell r="C138" t="str">
            <v>prevencion secundaria</v>
          </cell>
          <cell r="D138" t="str">
            <v>Imágenes</v>
          </cell>
          <cell r="E138">
            <v>28750</v>
          </cell>
          <cell r="F138"/>
          <cell r="G138">
            <v>145</v>
          </cell>
          <cell r="H138">
            <v>0.04</v>
          </cell>
          <cell r="I138">
            <v>0.04</v>
          </cell>
          <cell r="J138">
            <v>1</v>
          </cell>
          <cell r="K138">
            <v>5.8</v>
          </cell>
          <cell r="L138"/>
          <cell r="M138">
            <v>166750</v>
          </cell>
          <cell r="N138">
            <v>74</v>
          </cell>
          <cell r="O138">
            <v>0.12</v>
          </cell>
          <cell r="P138">
            <v>0.12</v>
          </cell>
          <cell r="Q138">
            <v>1</v>
          </cell>
          <cell r="R138">
            <v>8.879999999999999</v>
          </cell>
          <cell r="S138"/>
          <cell r="T138">
            <v>255299.99999999997</v>
          </cell>
          <cell r="U138">
            <v>14.68</v>
          </cell>
          <cell r="V138">
            <v>422050</v>
          </cell>
          <cell r="W138">
            <v>1.2233333333333334</v>
          </cell>
          <cell r="X138">
            <v>35170.833333333336</v>
          </cell>
          <cell r="Y138" t="str">
            <v>74</v>
          </cell>
          <cell r="Z138"/>
        </row>
        <row r="139">
          <cell r="A139" t="str">
            <v>Radiografia de mano</v>
          </cell>
          <cell r="B139">
            <v>873210</v>
          </cell>
          <cell r="C139" t="str">
            <v>prevencion secundaria</v>
          </cell>
          <cell r="D139" t="str">
            <v>Imágenes</v>
          </cell>
          <cell r="E139">
            <v>14030</v>
          </cell>
          <cell r="F139"/>
          <cell r="G139">
            <v>145</v>
          </cell>
          <cell r="H139">
            <v>4.9999999999999996E-2</v>
          </cell>
          <cell r="I139">
            <v>4.9999999999999996E-2</v>
          </cell>
          <cell r="J139">
            <v>1</v>
          </cell>
          <cell r="K139">
            <v>7.2499999999999991</v>
          </cell>
          <cell r="L139"/>
          <cell r="M139">
            <v>101717.49999999999</v>
          </cell>
          <cell r="N139">
            <v>74</v>
          </cell>
          <cell r="O139">
            <v>0.1497005988023952</v>
          </cell>
          <cell r="P139">
            <v>0.1497005988023952</v>
          </cell>
          <cell r="Q139">
            <v>1</v>
          </cell>
          <cell r="R139">
            <v>11.077844311377245</v>
          </cell>
          <cell r="S139"/>
          <cell r="T139">
            <v>155422.15568862273</v>
          </cell>
          <cell r="U139">
            <v>18.327844311377245</v>
          </cell>
          <cell r="V139">
            <v>257139.65568862273</v>
          </cell>
          <cell r="W139">
            <v>1.5273203592814371</v>
          </cell>
          <cell r="X139">
            <v>21428.304640718561</v>
          </cell>
          <cell r="Y139" t="str">
            <v>74</v>
          </cell>
          <cell r="Z139"/>
        </row>
        <row r="140">
          <cell r="A140" t="str">
            <v>Esofagogastroduodenoscopia [egd] con o sin biopsia</v>
          </cell>
          <cell r="B140">
            <v>441302</v>
          </cell>
          <cell r="C140" t="str">
            <v>prevencion secundaria</v>
          </cell>
          <cell r="D140" t="str">
            <v>Imágenes</v>
          </cell>
          <cell r="E140">
            <v>170905</v>
          </cell>
          <cell r="F140"/>
          <cell r="G140">
            <v>145</v>
          </cell>
          <cell r="H140">
            <v>4.9999999999999996E-2</v>
          </cell>
          <cell r="I140">
            <v>4.9999999999999996E-2</v>
          </cell>
          <cell r="J140">
            <v>1</v>
          </cell>
          <cell r="K140">
            <v>7.2499999999999991</v>
          </cell>
          <cell r="L140"/>
          <cell r="M140">
            <v>1239061.2499999998</v>
          </cell>
          <cell r="N140">
            <v>74</v>
          </cell>
          <cell r="O140">
            <v>0.1</v>
          </cell>
          <cell r="P140">
            <v>0.1</v>
          </cell>
          <cell r="Q140">
            <v>1</v>
          </cell>
          <cell r="R140">
            <v>7.4</v>
          </cell>
          <cell r="S140"/>
          <cell r="T140">
            <v>1264697</v>
          </cell>
          <cell r="U140">
            <v>14.649999999999999</v>
          </cell>
          <cell r="V140">
            <v>2503758.25</v>
          </cell>
          <cell r="W140">
            <v>1.2208333333333332</v>
          </cell>
          <cell r="X140">
            <v>208646.52083333334</v>
          </cell>
          <cell r="Y140" t="str">
            <v>74</v>
          </cell>
          <cell r="Z140"/>
        </row>
        <row r="141">
          <cell r="A141" t="str">
            <v>Colonoscopia total</v>
          </cell>
          <cell r="B141">
            <v>452301</v>
          </cell>
          <cell r="C141" t="str">
            <v>prevencion secundaria</v>
          </cell>
          <cell r="D141" t="str">
            <v>Imágenes</v>
          </cell>
          <cell r="E141">
            <v>300263</v>
          </cell>
          <cell r="F141"/>
          <cell r="G141">
            <v>145</v>
          </cell>
          <cell r="H141">
            <v>4.9999999999999996E-2</v>
          </cell>
          <cell r="I141">
            <v>4.9999999999999996E-2</v>
          </cell>
          <cell r="J141">
            <v>1</v>
          </cell>
          <cell r="K141">
            <v>7.2499999999999991</v>
          </cell>
          <cell r="L141"/>
          <cell r="M141">
            <v>2176906.7499999995</v>
          </cell>
          <cell r="N141">
            <v>74</v>
          </cell>
          <cell r="O141">
            <v>0.1</v>
          </cell>
          <cell r="P141">
            <v>0.1</v>
          </cell>
          <cell r="Q141">
            <v>1</v>
          </cell>
          <cell r="R141">
            <v>7.4</v>
          </cell>
          <cell r="S141"/>
          <cell r="T141">
            <v>2221946.2000000002</v>
          </cell>
          <cell r="U141">
            <v>14.649999999999999</v>
          </cell>
          <cell r="V141">
            <v>4398852.9499999993</v>
          </cell>
          <cell r="W141">
            <v>1.2208333333333332</v>
          </cell>
          <cell r="X141">
            <v>366571.0791666666</v>
          </cell>
          <cell r="Y141" t="str">
            <v>74</v>
          </cell>
          <cell r="Z141"/>
        </row>
        <row r="142">
          <cell r="A142" t="str">
            <v>Ecografia doppler de vasos venosos de miembros inferiores</v>
          </cell>
          <cell r="B142">
            <v>882317</v>
          </cell>
          <cell r="C142" t="str">
            <v>prevencion secundaria</v>
          </cell>
          <cell r="D142" t="str">
            <v>Imágenes</v>
          </cell>
          <cell r="E142">
            <v>77855</v>
          </cell>
          <cell r="F142"/>
          <cell r="G142">
            <v>145</v>
          </cell>
          <cell r="H142">
            <v>9.9999999999999992E-2</v>
          </cell>
          <cell r="I142">
            <v>9.9999999999999992E-2</v>
          </cell>
          <cell r="J142">
            <v>1</v>
          </cell>
          <cell r="K142">
            <v>14.499999999999998</v>
          </cell>
          <cell r="L142"/>
          <cell r="M142">
            <v>1128897.4999999998</v>
          </cell>
          <cell r="N142">
            <v>74</v>
          </cell>
          <cell r="O142">
            <v>9.9999999999999992E-2</v>
          </cell>
          <cell r="P142">
            <v>9.9999999999999992E-2</v>
          </cell>
          <cell r="Q142">
            <v>1</v>
          </cell>
          <cell r="R142">
            <v>7.3999999999999995</v>
          </cell>
          <cell r="S142"/>
          <cell r="T142">
            <v>576127</v>
          </cell>
          <cell r="U142">
            <v>21.9</v>
          </cell>
          <cell r="V142">
            <v>1705024.4999999998</v>
          </cell>
          <cell r="W142">
            <v>1.825</v>
          </cell>
          <cell r="X142">
            <v>142085.37499999997</v>
          </cell>
          <cell r="Y142" t="str">
            <v>74</v>
          </cell>
          <cell r="Z142"/>
        </row>
        <row r="143">
          <cell r="A143" t="str">
            <v>ECOGRAFÍA DOPPLER DE VASOS ARTERIALES DE MIEMBROS INFERIORES</v>
          </cell>
          <cell r="B143">
            <v>882308</v>
          </cell>
          <cell r="C143" t="str">
            <v>prevencion secundaria</v>
          </cell>
          <cell r="D143" t="str">
            <v>Imágenes</v>
          </cell>
          <cell r="E143">
            <v>89975</v>
          </cell>
          <cell r="F143"/>
          <cell r="G143">
            <v>145</v>
          </cell>
          <cell r="H143">
            <v>0.01</v>
          </cell>
          <cell r="I143">
            <v>0.01</v>
          </cell>
          <cell r="J143">
            <v>1</v>
          </cell>
          <cell r="K143">
            <v>1.45</v>
          </cell>
          <cell r="L143"/>
          <cell r="M143">
            <v>130463.75</v>
          </cell>
          <cell r="N143">
            <v>74</v>
          </cell>
          <cell r="O143">
            <v>0.02</v>
          </cell>
          <cell r="P143">
            <v>0.02</v>
          </cell>
          <cell r="Q143">
            <v>1</v>
          </cell>
          <cell r="R143">
            <v>1.48</v>
          </cell>
          <cell r="S143"/>
          <cell r="T143">
            <v>133163</v>
          </cell>
          <cell r="U143">
            <v>2.9299999999999997</v>
          </cell>
          <cell r="V143">
            <v>263626.75</v>
          </cell>
          <cell r="W143">
            <v>0.24416666666666664</v>
          </cell>
          <cell r="X143">
            <v>21968.895833333332</v>
          </cell>
          <cell r="Y143"/>
          <cell r="Z143"/>
        </row>
        <row r="144">
          <cell r="A144" t="str">
            <v>Tomografia computada de torax</v>
          </cell>
          <cell r="B144">
            <v>879301</v>
          </cell>
          <cell r="C144" t="str">
            <v>prevencion secundaria</v>
          </cell>
          <cell r="D144" t="str">
            <v>Imágenes</v>
          </cell>
          <cell r="E144">
            <v>96180</v>
          </cell>
          <cell r="F144"/>
          <cell r="G144">
            <v>145</v>
          </cell>
          <cell r="H144">
            <v>4.9999999999999996E-2</v>
          </cell>
          <cell r="I144">
            <v>4.9999999999999996E-2</v>
          </cell>
          <cell r="J144">
            <v>1</v>
          </cell>
          <cell r="K144">
            <v>7.2499999999999991</v>
          </cell>
          <cell r="L144"/>
          <cell r="M144">
            <v>697304.99999999988</v>
          </cell>
          <cell r="N144">
            <v>74</v>
          </cell>
          <cell r="O144">
            <v>9.9999999999999992E-2</v>
          </cell>
          <cell r="P144">
            <v>9.9999999999999992E-2</v>
          </cell>
          <cell r="Q144">
            <v>1</v>
          </cell>
          <cell r="R144">
            <v>7.3999999999999995</v>
          </cell>
          <cell r="S144"/>
          <cell r="T144">
            <v>711732</v>
          </cell>
          <cell r="U144">
            <v>14.649999999999999</v>
          </cell>
          <cell r="V144">
            <v>1409037</v>
          </cell>
          <cell r="W144">
            <v>1.2208333333333332</v>
          </cell>
          <cell r="X144">
            <v>117419.75</v>
          </cell>
          <cell r="Y144" t="str">
            <v>74</v>
          </cell>
          <cell r="Z144"/>
        </row>
        <row r="145">
          <cell r="A145" t="str">
            <v>Electrocardiograma de ritmo o de superficie sod</v>
          </cell>
          <cell r="B145">
            <v>895100</v>
          </cell>
          <cell r="C145" t="str">
            <v>prevencion secundaria</v>
          </cell>
          <cell r="D145" t="str">
            <v>Imágenes</v>
          </cell>
          <cell r="E145">
            <v>12985</v>
          </cell>
          <cell r="F145"/>
          <cell r="G145">
            <v>145</v>
          </cell>
          <cell r="H145">
            <v>1</v>
          </cell>
          <cell r="I145">
            <v>1</v>
          </cell>
          <cell r="J145">
            <v>1</v>
          </cell>
          <cell r="K145">
            <v>145</v>
          </cell>
          <cell r="L145"/>
          <cell r="M145">
            <v>1882825</v>
          </cell>
          <cell r="N145">
            <v>74</v>
          </cell>
          <cell r="O145">
            <v>1</v>
          </cell>
          <cell r="P145">
            <v>1</v>
          </cell>
          <cell r="Q145">
            <v>1</v>
          </cell>
          <cell r="R145">
            <v>74</v>
          </cell>
          <cell r="S145"/>
          <cell r="T145">
            <v>960890</v>
          </cell>
          <cell r="U145">
            <v>219</v>
          </cell>
          <cell r="V145">
            <v>2843715</v>
          </cell>
          <cell r="W145">
            <v>18.25</v>
          </cell>
          <cell r="X145">
            <v>236976.25</v>
          </cell>
          <cell r="Y145" t="str">
            <v>74</v>
          </cell>
          <cell r="Z145"/>
        </row>
        <row r="146">
          <cell r="A146" t="str">
            <v>Ecografia de higado, pancreas, via biliar y vesicula</v>
          </cell>
          <cell r="B146">
            <v>881306</v>
          </cell>
          <cell r="C146" t="str">
            <v>prevencion secundaria</v>
          </cell>
          <cell r="D146" t="str">
            <v>Imágenes</v>
          </cell>
          <cell r="E146">
            <v>24545</v>
          </cell>
          <cell r="F146"/>
          <cell r="G146">
            <v>145</v>
          </cell>
          <cell r="H146">
            <v>4.9999999999999996E-2</v>
          </cell>
          <cell r="I146">
            <v>4.9999999999999996E-2</v>
          </cell>
          <cell r="J146">
            <v>1</v>
          </cell>
          <cell r="K146">
            <v>7.2499999999999991</v>
          </cell>
          <cell r="L146"/>
          <cell r="M146">
            <v>177951.24999999997</v>
          </cell>
          <cell r="N146">
            <v>74</v>
          </cell>
          <cell r="O146">
            <v>5.0299401197604794E-2</v>
          </cell>
          <cell r="P146">
            <v>5.0299401197604794E-2</v>
          </cell>
          <cell r="Q146">
            <v>1</v>
          </cell>
          <cell r="R146">
            <v>3.7221556886227547</v>
          </cell>
          <cell r="S146"/>
          <cell r="T146">
            <v>91360.311377245511</v>
          </cell>
          <cell r="U146">
            <v>10.972155688622754</v>
          </cell>
          <cell r="V146">
            <v>269311.56137724547</v>
          </cell>
          <cell r="W146">
            <v>0.91434630738522948</v>
          </cell>
          <cell r="X146">
            <v>22442.630114770454</v>
          </cell>
          <cell r="Y146" t="str">
            <v>74</v>
          </cell>
          <cell r="Z146"/>
        </row>
        <row r="147">
          <cell r="A147" t="str">
            <v>Resonancia magnetica de columna cervical simple</v>
          </cell>
          <cell r="B147">
            <v>883210</v>
          </cell>
          <cell r="C147" t="str">
            <v>prevencion secundaria</v>
          </cell>
          <cell r="D147" t="str">
            <v>Imágenes</v>
          </cell>
          <cell r="E147">
            <v>336430</v>
          </cell>
          <cell r="F147"/>
          <cell r="G147">
            <v>145</v>
          </cell>
          <cell r="H147">
            <v>9.9999999999999992E-2</v>
          </cell>
          <cell r="I147">
            <v>9.9999999999999992E-2</v>
          </cell>
          <cell r="J147">
            <v>1</v>
          </cell>
          <cell r="K147">
            <v>14.499999999999998</v>
          </cell>
          <cell r="L147"/>
          <cell r="M147">
            <v>4878234.9999999991</v>
          </cell>
          <cell r="N147">
            <v>74</v>
          </cell>
          <cell r="O147">
            <v>0.1497005988023952</v>
          </cell>
          <cell r="P147">
            <v>0.1497005988023952</v>
          </cell>
          <cell r="Q147">
            <v>1</v>
          </cell>
          <cell r="R147">
            <v>11.077844311377245</v>
          </cell>
          <cell r="S147"/>
          <cell r="T147">
            <v>3726919.1616766462</v>
          </cell>
          <cell r="U147">
            <v>25.577844311377241</v>
          </cell>
          <cell r="V147">
            <v>8605154.1616766453</v>
          </cell>
          <cell r="W147">
            <v>2.1314870259481036</v>
          </cell>
          <cell r="X147">
            <v>717096.18013972044</v>
          </cell>
          <cell r="Y147" t="str">
            <v>74</v>
          </cell>
          <cell r="Z147"/>
        </row>
        <row r="148">
          <cell r="A148" t="str">
            <v>RESONANCIA MAGNETICA DE COLUMNA CERVICAL CON CONTRASTE</v>
          </cell>
          <cell r="B148">
            <v>883211</v>
          </cell>
          <cell r="C148" t="str">
            <v>prevencion secundaria</v>
          </cell>
          <cell r="D148" t="str">
            <v>Imágenes</v>
          </cell>
          <cell r="E148">
            <v>556430</v>
          </cell>
          <cell r="F148"/>
          <cell r="G148">
            <v>145</v>
          </cell>
          <cell r="H148">
            <v>5.0000000000000001E-3</v>
          </cell>
          <cell r="I148">
            <v>5.0000000000000001E-3</v>
          </cell>
          <cell r="J148">
            <v>1</v>
          </cell>
          <cell r="K148">
            <v>0.72499999999999998</v>
          </cell>
          <cell r="L148"/>
          <cell r="M148">
            <v>403411.75</v>
          </cell>
          <cell r="N148">
            <v>74</v>
          </cell>
          <cell r="O148">
            <v>5.0000000000000001E-3</v>
          </cell>
          <cell r="P148">
            <v>5.0000000000000001E-3</v>
          </cell>
          <cell r="Q148">
            <v>1</v>
          </cell>
          <cell r="R148">
            <v>0.37</v>
          </cell>
          <cell r="S148"/>
          <cell r="T148">
            <v>205879.1</v>
          </cell>
          <cell r="U148">
            <v>1.095</v>
          </cell>
          <cell r="V148">
            <v>609290.85</v>
          </cell>
          <cell r="W148">
            <v>9.1249999999999998E-2</v>
          </cell>
          <cell r="X148">
            <v>50774.237499999996</v>
          </cell>
          <cell r="Y148"/>
          <cell r="Z148"/>
        </row>
        <row r="149">
          <cell r="A149" t="str">
            <v>RESONANCIA MAGNETICA DE COLUMNA TORACICA SIMPLE</v>
          </cell>
          <cell r="B149">
            <v>883220</v>
          </cell>
          <cell r="C149" t="str">
            <v>prevencion secundaria</v>
          </cell>
          <cell r="D149" t="str">
            <v>Imágenes</v>
          </cell>
          <cell r="E149">
            <v>336430</v>
          </cell>
          <cell r="F149"/>
          <cell r="G149">
            <v>145</v>
          </cell>
          <cell r="H149">
            <v>5.0000000000000001E-3</v>
          </cell>
          <cell r="I149">
            <v>5.0000000000000001E-3</v>
          </cell>
          <cell r="J149">
            <v>1</v>
          </cell>
          <cell r="K149">
            <v>0.72499999999999998</v>
          </cell>
          <cell r="L149"/>
          <cell r="M149">
            <v>243911.75</v>
          </cell>
          <cell r="N149">
            <v>74</v>
          </cell>
          <cell r="O149">
            <v>5.0000000000000001E-3</v>
          </cell>
          <cell r="P149">
            <v>5.0000000000000001E-3</v>
          </cell>
          <cell r="Q149">
            <v>1</v>
          </cell>
          <cell r="R149">
            <v>0.37</v>
          </cell>
          <cell r="S149"/>
          <cell r="T149">
            <v>124479.09999999999</v>
          </cell>
          <cell r="U149"/>
          <cell r="V149"/>
          <cell r="W149"/>
          <cell r="X149"/>
          <cell r="Y149"/>
          <cell r="Z149"/>
        </row>
        <row r="150">
          <cell r="A150" t="str">
            <v>RESONANCIA MAGNETICA DE COLUMNA LUMBOSACRA SIMPLE</v>
          </cell>
          <cell r="B150">
            <v>883230</v>
          </cell>
          <cell r="C150" t="str">
            <v>prevencion secundaria</v>
          </cell>
          <cell r="D150" t="str">
            <v>Imágenes</v>
          </cell>
          <cell r="E150">
            <v>336430</v>
          </cell>
          <cell r="F150"/>
          <cell r="G150">
            <v>145</v>
          </cell>
          <cell r="H150">
            <v>5.0000000000000001E-3</v>
          </cell>
          <cell r="I150">
            <v>5.0000000000000001E-3</v>
          </cell>
          <cell r="J150">
            <v>1</v>
          </cell>
          <cell r="K150">
            <v>0.72499999999999998</v>
          </cell>
          <cell r="L150"/>
          <cell r="M150">
            <v>243911.75</v>
          </cell>
          <cell r="N150">
            <v>74</v>
          </cell>
          <cell r="O150">
            <v>5.0000000000000001E-3</v>
          </cell>
          <cell r="P150">
            <v>5.0000000000000001E-3</v>
          </cell>
          <cell r="Q150">
            <v>1</v>
          </cell>
          <cell r="R150">
            <v>0.37</v>
          </cell>
          <cell r="S150"/>
          <cell r="T150">
            <v>124479.09999999999</v>
          </cell>
          <cell r="U150"/>
          <cell r="V150"/>
          <cell r="W150"/>
          <cell r="X150"/>
          <cell r="Y150"/>
          <cell r="Z150"/>
        </row>
        <row r="151">
          <cell r="A151" t="str">
            <v>ESPIROMETRIA O CURVA DE FLUJO VOLUMEN PRE Y POST BRONCODILATADORES</v>
          </cell>
          <cell r="B151">
            <v>893805</v>
          </cell>
          <cell r="C151" t="str">
            <v>prevencion secundaria</v>
          </cell>
          <cell r="D151" t="str">
            <v>Laboratorios</v>
          </cell>
          <cell r="E151">
            <v>31075</v>
          </cell>
          <cell r="F151"/>
          <cell r="G151">
            <v>145</v>
          </cell>
          <cell r="H151">
            <v>0.02</v>
          </cell>
          <cell r="I151">
            <v>0.02</v>
          </cell>
          <cell r="J151">
            <v>1</v>
          </cell>
          <cell r="K151">
            <v>2.9</v>
          </cell>
          <cell r="L151"/>
          <cell r="M151">
            <v>90117.5</v>
          </cell>
          <cell r="N151">
            <v>74</v>
          </cell>
          <cell r="O151">
            <v>0.02</v>
          </cell>
          <cell r="P151">
            <v>0.02</v>
          </cell>
          <cell r="Q151">
            <v>1</v>
          </cell>
          <cell r="R151">
            <v>1.48</v>
          </cell>
          <cell r="S151"/>
          <cell r="T151">
            <v>45991</v>
          </cell>
          <cell r="U151">
            <v>4.38</v>
          </cell>
          <cell r="V151">
            <v>136108.5</v>
          </cell>
          <cell r="W151">
            <v>0.36499999999999999</v>
          </cell>
          <cell r="X151">
            <v>11342.375</v>
          </cell>
          <cell r="Y151"/>
          <cell r="Z151"/>
        </row>
        <row r="152">
          <cell r="A152" t="str">
            <v>VACUNACION CONTRA NEUMOCOCO</v>
          </cell>
          <cell r="B152">
            <v>993106</v>
          </cell>
          <cell r="C152" t="str">
            <v>prevencion secundaria</v>
          </cell>
          <cell r="D152" t="str">
            <v>Vacunación</v>
          </cell>
          <cell r="E152">
            <v>250000</v>
          </cell>
          <cell r="F152"/>
          <cell r="G152">
            <v>145</v>
          </cell>
          <cell r="H152">
            <v>0.05</v>
          </cell>
          <cell r="I152">
            <v>0.05</v>
          </cell>
          <cell r="J152">
            <v>1</v>
          </cell>
          <cell r="K152">
            <v>7.25</v>
          </cell>
          <cell r="L152"/>
          <cell r="M152">
            <v>1812500</v>
          </cell>
          <cell r="N152">
            <v>74</v>
          </cell>
          <cell r="O152">
            <v>0.05</v>
          </cell>
          <cell r="P152">
            <v>0.05</v>
          </cell>
          <cell r="Q152">
            <v>1</v>
          </cell>
          <cell r="R152">
            <v>3.7</v>
          </cell>
          <cell r="S152"/>
          <cell r="T152">
            <v>925000</v>
          </cell>
          <cell r="U152"/>
          <cell r="V152"/>
          <cell r="W152"/>
          <cell r="X152"/>
          <cell r="Y152"/>
          <cell r="Z152"/>
        </row>
        <row r="153">
          <cell r="A153" t="str">
            <v>VACUNACION CONTRA Hepatitis B</v>
          </cell>
          <cell r="B153">
            <v>993503</v>
          </cell>
          <cell r="C153" t="str">
            <v>prevencion secundaria</v>
          </cell>
          <cell r="D153" t="str">
            <v>Vacunación</v>
          </cell>
          <cell r="E153">
            <v>250000</v>
          </cell>
          <cell r="F153"/>
          <cell r="G153">
            <v>145</v>
          </cell>
          <cell r="H153">
            <v>0.05</v>
          </cell>
          <cell r="I153">
            <v>0.05</v>
          </cell>
          <cell r="J153">
            <v>1</v>
          </cell>
          <cell r="K153">
            <v>7.25</v>
          </cell>
          <cell r="L153"/>
          <cell r="M153">
            <v>1812500</v>
          </cell>
          <cell r="N153">
            <v>74</v>
          </cell>
          <cell r="O153">
            <v>0.05</v>
          </cell>
          <cell r="P153">
            <v>0.05</v>
          </cell>
          <cell r="Q153">
            <v>1</v>
          </cell>
          <cell r="R153">
            <v>3.7</v>
          </cell>
          <cell r="S153"/>
          <cell r="T153">
            <v>925000</v>
          </cell>
          <cell r="U153"/>
          <cell r="V153"/>
          <cell r="W153"/>
          <cell r="X153"/>
          <cell r="Y153"/>
          <cell r="Z153"/>
        </row>
        <row r="154">
          <cell r="A154" t="str">
            <v>VACUNACION CONTRA INFLUENZA</v>
          </cell>
          <cell r="B154">
            <v>993510</v>
          </cell>
          <cell r="C154" t="str">
            <v>prevencion secundaria</v>
          </cell>
          <cell r="D154" t="str">
            <v>Vacunación</v>
          </cell>
          <cell r="E154">
            <v>35000</v>
          </cell>
          <cell r="F154"/>
          <cell r="G154">
            <v>145</v>
          </cell>
          <cell r="H154">
            <v>0.05</v>
          </cell>
          <cell r="I154">
            <v>0.05</v>
          </cell>
          <cell r="J154">
            <v>1</v>
          </cell>
          <cell r="K154">
            <v>7.25</v>
          </cell>
          <cell r="L154"/>
          <cell r="M154">
            <v>253750</v>
          </cell>
          <cell r="N154">
            <v>74</v>
          </cell>
          <cell r="O154">
            <v>0.05</v>
          </cell>
          <cell r="P154">
            <v>0.05</v>
          </cell>
          <cell r="Q154">
            <v>1</v>
          </cell>
          <cell r="R154">
            <v>3.7</v>
          </cell>
          <cell r="S154"/>
          <cell r="T154">
            <v>129500</v>
          </cell>
          <cell r="U154"/>
          <cell r="V154"/>
          <cell r="W154"/>
          <cell r="X154"/>
          <cell r="Y154"/>
          <cell r="Z154"/>
        </row>
        <row r="155">
          <cell r="A155" t="str">
            <v>ELABORACION Y ADAPTACION DE APARATO ORTOPEDICO</v>
          </cell>
          <cell r="B155">
            <v>893107</v>
          </cell>
          <cell r="C155" t="str">
            <v>prevencion terciaria</v>
          </cell>
          <cell r="D155" t="str">
            <v>Insumos</v>
          </cell>
          <cell r="E155">
            <v>229180</v>
          </cell>
          <cell r="F155"/>
          <cell r="G155">
            <v>145</v>
          </cell>
          <cell r="H155">
            <v>0.05</v>
          </cell>
          <cell r="I155">
            <v>0.05</v>
          </cell>
          <cell r="J155">
            <v>1</v>
          </cell>
          <cell r="K155">
            <v>7.25</v>
          </cell>
          <cell r="L155"/>
          <cell r="M155">
            <v>1661555</v>
          </cell>
          <cell r="N155">
            <v>74</v>
          </cell>
          <cell r="O155">
            <v>0.05</v>
          </cell>
          <cell r="P155">
            <v>0.05</v>
          </cell>
          <cell r="Q155">
            <v>1</v>
          </cell>
          <cell r="R155">
            <v>3.7</v>
          </cell>
          <cell r="S155"/>
          <cell r="T155">
            <v>847966</v>
          </cell>
          <cell r="U155"/>
          <cell r="V155"/>
          <cell r="W155"/>
          <cell r="X155"/>
          <cell r="Y155"/>
          <cell r="Z155"/>
        </row>
        <row r="156">
          <cell r="A156" t="str">
            <v>DESCOMPRESION DE NERVIO EN TUNEL DEL CARPO VIA ENDOSCOPICA</v>
          </cell>
          <cell r="B156">
            <v>44301</v>
          </cell>
          <cell r="C156" t="str">
            <v>prevencion terciaria</v>
          </cell>
          <cell r="D156" t="str">
            <v>Procedimientos</v>
          </cell>
          <cell r="E156">
            <v>432220</v>
          </cell>
          <cell r="F156"/>
          <cell r="G156">
            <v>145</v>
          </cell>
          <cell r="H156">
            <v>5.0000000000000001E-3</v>
          </cell>
          <cell r="I156">
            <v>5.0000000000000001E-3</v>
          </cell>
          <cell r="J156">
            <v>1</v>
          </cell>
          <cell r="K156">
            <v>0.72499999999999998</v>
          </cell>
          <cell r="L156"/>
          <cell r="M156">
            <v>313359.5</v>
          </cell>
          <cell r="N156">
            <v>74</v>
          </cell>
          <cell r="O156">
            <v>0.01</v>
          </cell>
          <cell r="P156">
            <v>0.01</v>
          </cell>
          <cell r="Q156">
            <v>1</v>
          </cell>
          <cell r="R156">
            <v>0.74</v>
          </cell>
          <cell r="S156"/>
          <cell r="T156">
            <v>319842.8</v>
          </cell>
          <cell r="U156"/>
          <cell r="V156"/>
          <cell r="W156"/>
          <cell r="X156"/>
          <cell r="Y156"/>
          <cell r="Z156"/>
        </row>
        <row r="157">
          <cell r="A157" t="str">
            <v>DESCOMPRESION DE NERVIO EN TUNEL DEL CARPO VIA ABIERTA</v>
          </cell>
          <cell r="B157">
            <v>44303</v>
          </cell>
          <cell r="C157" t="str">
            <v>prevencion terciaria</v>
          </cell>
          <cell r="D157" t="str">
            <v>Procedimientos</v>
          </cell>
          <cell r="E157">
            <v>484055</v>
          </cell>
          <cell r="F157"/>
          <cell r="G157">
            <v>145</v>
          </cell>
          <cell r="H157">
            <v>0.02</v>
          </cell>
          <cell r="I157">
            <v>0.02</v>
          </cell>
          <cell r="J157">
            <v>1</v>
          </cell>
          <cell r="K157">
            <v>2.9</v>
          </cell>
          <cell r="L157"/>
          <cell r="M157">
            <v>1403759.5</v>
          </cell>
          <cell r="N157">
            <v>74</v>
          </cell>
          <cell r="O157">
            <v>0.05</v>
          </cell>
          <cell r="P157">
            <v>0.05</v>
          </cell>
          <cell r="Q157">
            <v>1</v>
          </cell>
          <cell r="R157">
            <v>3.7</v>
          </cell>
          <cell r="S157"/>
          <cell r="T157">
            <v>1791003.5</v>
          </cell>
          <cell r="U157"/>
          <cell r="V157"/>
          <cell r="W157"/>
          <cell r="X157"/>
          <cell r="Y157"/>
          <cell r="Z157"/>
        </row>
        <row r="158">
          <cell r="A158" t="str">
            <v>DESCOMPRESION DE NERVIO EN TUNEL DEL CARPO CON NEUROLISIS VIA ABIERTA</v>
          </cell>
          <cell r="B158">
            <v>44304</v>
          </cell>
          <cell r="C158" t="str">
            <v>prevencion terciaria</v>
          </cell>
          <cell r="D158" t="str">
            <v>Procedimientos</v>
          </cell>
          <cell r="E158">
            <v>484055</v>
          </cell>
          <cell r="F158"/>
          <cell r="G158">
            <v>145</v>
          </cell>
          <cell r="H158">
            <v>0.02</v>
          </cell>
          <cell r="I158">
            <v>0.02</v>
          </cell>
          <cell r="J158">
            <v>1</v>
          </cell>
          <cell r="K158">
            <v>2.9</v>
          </cell>
          <cell r="L158"/>
          <cell r="M158">
            <v>1403759.5</v>
          </cell>
          <cell r="N158">
            <v>74</v>
          </cell>
          <cell r="O158">
            <v>0.05</v>
          </cell>
          <cell r="P158">
            <v>0.05</v>
          </cell>
          <cell r="Q158">
            <v>1</v>
          </cell>
          <cell r="R158">
            <v>3.7</v>
          </cell>
          <cell r="S158"/>
          <cell r="T158">
            <v>1791003.5</v>
          </cell>
          <cell r="U158"/>
          <cell r="V158"/>
          <cell r="W158"/>
          <cell r="X158"/>
          <cell r="Y158"/>
          <cell r="Z158"/>
        </row>
        <row r="159">
          <cell r="A159" t="str">
            <v>DESCOMPRESION DE NERVIO EN TUNEL DEL CARPO CON NEUROLISIS VIA ENDOSCOPICA</v>
          </cell>
          <cell r="B159">
            <v>44305</v>
          </cell>
          <cell r="C159" t="str">
            <v>prevencion terciaria</v>
          </cell>
          <cell r="D159" t="str">
            <v>Procedimientos</v>
          </cell>
          <cell r="E159">
            <v>872037</v>
          </cell>
          <cell r="F159"/>
          <cell r="G159">
            <v>145</v>
          </cell>
          <cell r="H159">
            <v>5.0000000000000001E-3</v>
          </cell>
          <cell r="I159">
            <v>5.0000000000000001E-3</v>
          </cell>
          <cell r="J159">
            <v>1</v>
          </cell>
          <cell r="K159">
            <v>0.72499999999999998</v>
          </cell>
          <cell r="L159"/>
          <cell r="M159">
            <v>632226.82499999995</v>
          </cell>
          <cell r="N159">
            <v>74</v>
          </cell>
          <cell r="O159">
            <v>0.01</v>
          </cell>
          <cell r="P159">
            <v>0.01</v>
          </cell>
          <cell r="Q159">
            <v>1</v>
          </cell>
          <cell r="R159">
            <v>0.74</v>
          </cell>
          <cell r="S159"/>
          <cell r="T159">
            <v>645307.38</v>
          </cell>
          <cell r="U159"/>
          <cell r="V159"/>
          <cell r="W159"/>
          <cell r="X159"/>
          <cell r="Y159"/>
          <cell r="Z159"/>
        </row>
        <row r="160">
          <cell r="A160" t="str">
            <v>TIEMPO DE TROMBOPLASTINA PARCIAL [TTP]</v>
          </cell>
          <cell r="B160">
            <v>902049</v>
          </cell>
          <cell r="C160" t="str">
            <v>prevencion secundaria</v>
          </cell>
          <cell r="D160" t="str">
            <v>Laboratorios</v>
          </cell>
          <cell r="E160">
            <v>4503</v>
          </cell>
          <cell r="F160"/>
          <cell r="G160">
            <v>145</v>
          </cell>
          <cell r="H160">
            <v>0.1</v>
          </cell>
          <cell r="I160">
            <v>0.1</v>
          </cell>
          <cell r="J160">
            <v>1</v>
          </cell>
          <cell r="K160">
            <v>14.5</v>
          </cell>
          <cell r="L160"/>
          <cell r="M160">
            <v>65293.5</v>
          </cell>
          <cell r="N160">
            <v>74</v>
          </cell>
          <cell r="O160">
            <v>0.1</v>
          </cell>
          <cell r="P160">
            <v>0.1</v>
          </cell>
          <cell r="Q160">
            <v>1</v>
          </cell>
          <cell r="R160">
            <v>7.4</v>
          </cell>
          <cell r="S160"/>
          <cell r="T160">
            <v>33322.200000000004</v>
          </cell>
          <cell r="U160"/>
          <cell r="V160"/>
          <cell r="W160"/>
          <cell r="X160"/>
          <cell r="Y160"/>
          <cell r="Z160"/>
        </row>
        <row r="161">
          <cell r="A161" t="str">
            <v>TIEMPO DE PROTROMBINA [TP]</v>
          </cell>
          <cell r="B161">
            <v>902045</v>
          </cell>
          <cell r="C161" t="str">
            <v>prevencion secundaria</v>
          </cell>
          <cell r="D161" t="str">
            <v>Laboratorios</v>
          </cell>
          <cell r="E161">
            <v>4294</v>
          </cell>
          <cell r="F161"/>
          <cell r="G161">
            <v>145</v>
          </cell>
          <cell r="H161">
            <v>0.1</v>
          </cell>
          <cell r="I161">
            <v>0.1</v>
          </cell>
          <cell r="J161">
            <v>1</v>
          </cell>
          <cell r="K161">
            <v>14.5</v>
          </cell>
          <cell r="L161"/>
          <cell r="M161">
            <v>62263</v>
          </cell>
          <cell r="N161">
            <v>74</v>
          </cell>
          <cell r="O161">
            <v>0.1</v>
          </cell>
          <cell r="P161">
            <v>0.1</v>
          </cell>
          <cell r="Q161">
            <v>1</v>
          </cell>
          <cell r="R161">
            <v>7.4</v>
          </cell>
          <cell r="S161"/>
          <cell r="T161">
            <v>31775.600000000002</v>
          </cell>
          <cell r="U161"/>
          <cell r="V161"/>
          <cell r="W161"/>
          <cell r="X161"/>
          <cell r="Y161"/>
          <cell r="Z161"/>
        </row>
        <row r="162">
          <cell r="A162" t="str">
            <v>BRONCOSCOPIA CON LAVADO BRONCOALVEOLAR</v>
          </cell>
          <cell r="B162">
            <v>332203</v>
          </cell>
          <cell r="C162" t="str">
            <v>prevencion secundaria</v>
          </cell>
          <cell r="D162" t="str">
            <v>Procedimeintos menores</v>
          </cell>
          <cell r="E162">
            <v>735000</v>
          </cell>
          <cell r="F162"/>
          <cell r="G162">
            <v>145</v>
          </cell>
          <cell r="H162">
            <v>0.02</v>
          </cell>
          <cell r="I162">
            <v>0.02</v>
          </cell>
          <cell r="J162">
            <v>1</v>
          </cell>
          <cell r="K162">
            <v>2.9</v>
          </cell>
          <cell r="L162"/>
          <cell r="M162">
            <v>2131500</v>
          </cell>
          <cell r="N162">
            <v>74</v>
          </cell>
          <cell r="O162">
            <v>0.02</v>
          </cell>
          <cell r="P162">
            <v>0.02</v>
          </cell>
          <cell r="Q162">
            <v>1</v>
          </cell>
          <cell r="R162">
            <v>1.48</v>
          </cell>
          <cell r="S162"/>
          <cell r="T162">
            <v>1087800</v>
          </cell>
          <cell r="U162"/>
          <cell r="V162"/>
          <cell r="W162"/>
          <cell r="X162"/>
          <cell r="Y162"/>
          <cell r="Z162"/>
        </row>
        <row r="163">
          <cell r="A163" t="str">
            <v>BRONCOSCOPIA CON PUNCION (ASPIRACION) TRANSBRONQUIAL</v>
          </cell>
          <cell r="B163">
            <v>332207</v>
          </cell>
          <cell r="C163" t="str">
            <v>prevencion secundaria</v>
          </cell>
          <cell r="D163" t="str">
            <v>Procedimeintos menores</v>
          </cell>
          <cell r="E163">
            <v>387520</v>
          </cell>
          <cell r="F163"/>
          <cell r="G163">
            <v>145</v>
          </cell>
          <cell r="H163">
            <v>0.02</v>
          </cell>
          <cell r="I163">
            <v>0.02</v>
          </cell>
          <cell r="J163">
            <v>1</v>
          </cell>
          <cell r="K163">
            <v>2.9</v>
          </cell>
          <cell r="L163"/>
          <cell r="M163">
            <v>1123808</v>
          </cell>
          <cell r="N163">
            <v>74</v>
          </cell>
          <cell r="O163">
            <v>0.02</v>
          </cell>
          <cell r="P163">
            <v>0.02</v>
          </cell>
          <cell r="Q163">
            <v>1</v>
          </cell>
          <cell r="R163">
            <v>1.48</v>
          </cell>
          <cell r="S163"/>
          <cell r="T163">
            <v>573529.59999999998</v>
          </cell>
          <cell r="U163"/>
          <cell r="V163"/>
          <cell r="W163"/>
          <cell r="X163"/>
          <cell r="Y163"/>
          <cell r="Z163"/>
        </row>
        <row r="164">
          <cell r="A164" t="str">
            <v>CORRECCION QUIRURGICA DE DEDO EN GATILLO [DEDO DE RESORTE]</v>
          </cell>
          <cell r="B164">
            <v>828404</v>
          </cell>
          <cell r="C164" t="str">
            <v>prevencion terciaria</v>
          </cell>
          <cell r="D164" t="str">
            <v>Procedimientos</v>
          </cell>
          <cell r="E164">
            <v>278175</v>
          </cell>
          <cell r="F164"/>
          <cell r="G164">
            <v>145</v>
          </cell>
          <cell r="H164">
            <v>0.03</v>
          </cell>
          <cell r="I164">
            <v>0.03</v>
          </cell>
          <cell r="J164">
            <v>1</v>
          </cell>
          <cell r="K164">
            <v>4.3499999999999996</v>
          </cell>
          <cell r="L164"/>
          <cell r="M164">
            <v>1210061.25</v>
          </cell>
          <cell r="N164">
            <v>74</v>
          </cell>
          <cell r="O164">
            <v>0.03</v>
          </cell>
          <cell r="P164">
            <v>0.03</v>
          </cell>
          <cell r="Q164">
            <v>1</v>
          </cell>
          <cell r="R164">
            <v>2.2199999999999998</v>
          </cell>
          <cell r="S164"/>
          <cell r="T164">
            <v>617548.49999999988</v>
          </cell>
          <cell r="U164"/>
          <cell r="V164"/>
          <cell r="W164"/>
          <cell r="X164"/>
          <cell r="Y164"/>
          <cell r="Z164"/>
        </row>
        <row r="165">
          <cell r="A165" t="str">
            <v>BIOPSIA DE PIEL CON SACABOCADO Y SUTURA SIMPLE</v>
          </cell>
          <cell r="B165">
            <v>860101</v>
          </cell>
          <cell r="C165" t="str">
            <v>prevencion secundaria</v>
          </cell>
          <cell r="D165" t="str">
            <v>Procedimientos</v>
          </cell>
          <cell r="E165">
            <v>367638.21</v>
          </cell>
          <cell r="F165"/>
          <cell r="G165">
            <v>145</v>
          </cell>
          <cell r="H165">
            <v>5.0000000000000001E-3</v>
          </cell>
          <cell r="I165">
            <v>5.0000000000000001E-3</v>
          </cell>
          <cell r="J165">
            <v>1</v>
          </cell>
          <cell r="K165">
            <v>0.72499999999999998</v>
          </cell>
          <cell r="L165"/>
          <cell r="M165">
            <v>266537.70225000003</v>
          </cell>
          <cell r="N165">
            <v>74</v>
          </cell>
          <cell r="O165">
            <v>0.03</v>
          </cell>
          <cell r="P165">
            <v>0.03</v>
          </cell>
          <cell r="Q165">
            <v>1</v>
          </cell>
          <cell r="R165">
            <v>2.2199999999999998</v>
          </cell>
          <cell r="S165"/>
          <cell r="T165">
            <v>816156.82620000001</v>
          </cell>
          <cell r="U165"/>
          <cell r="V165"/>
          <cell r="W165"/>
          <cell r="X165"/>
          <cell r="Y165"/>
          <cell r="Z165"/>
        </row>
        <row r="166">
          <cell r="A166" t="str">
            <v>CURACION DE LESION EN PIEL O TEJIDO CELULAR SUBCUTANEO SOD</v>
          </cell>
          <cell r="B166">
            <v>869500</v>
          </cell>
          <cell r="C166" t="str">
            <v>prevencion terciaria</v>
          </cell>
          <cell r="D166" t="str">
            <v>Atención domiciliaria</v>
          </cell>
          <cell r="E166">
            <v>61800</v>
          </cell>
          <cell r="F166"/>
          <cell r="G166">
            <v>145</v>
          </cell>
          <cell r="H166">
            <v>0.01</v>
          </cell>
          <cell r="I166">
            <v>0.01</v>
          </cell>
          <cell r="J166">
            <v>1</v>
          </cell>
          <cell r="K166">
            <v>1.45</v>
          </cell>
          <cell r="L166"/>
          <cell r="M166">
            <v>89610</v>
          </cell>
          <cell r="N166">
            <v>74</v>
          </cell>
          <cell r="O166">
            <v>0.01</v>
          </cell>
          <cell r="P166">
            <v>0.01</v>
          </cell>
          <cell r="Q166">
            <v>1</v>
          </cell>
          <cell r="R166">
            <v>0.74</v>
          </cell>
          <cell r="S166"/>
          <cell r="T166">
            <v>45732</v>
          </cell>
          <cell r="U166"/>
          <cell r="V166"/>
          <cell r="W166"/>
          <cell r="X166"/>
          <cell r="Y166"/>
          <cell r="Z166"/>
        </row>
        <row r="167">
          <cell r="A167" t="str">
            <v>BETA 2 GLICOPROTEINA I IG G SEMIAUTOMATIZADO O AUTOMATIZADO</v>
          </cell>
          <cell r="B167">
            <v>906481</v>
          </cell>
          <cell r="C167" t="str">
            <v>prevencion secundaria</v>
          </cell>
          <cell r="D167" t="str">
            <v>Laboratorios</v>
          </cell>
          <cell r="E167">
            <v>38222</v>
          </cell>
          <cell r="F167"/>
          <cell r="G167">
            <v>145</v>
          </cell>
          <cell r="H167">
            <v>5.0000000000000001E-3</v>
          </cell>
          <cell r="I167">
            <v>5.0000000000000001E-3</v>
          </cell>
          <cell r="J167">
            <v>1</v>
          </cell>
          <cell r="K167">
            <v>0.72499999999999998</v>
          </cell>
          <cell r="L167"/>
          <cell r="M167">
            <v>27710.95</v>
          </cell>
          <cell r="N167">
            <v>74</v>
          </cell>
          <cell r="O167">
            <v>5.0000000000000001E-3</v>
          </cell>
          <cell r="P167">
            <v>5.0000000000000001E-3</v>
          </cell>
          <cell r="Q167">
            <v>1</v>
          </cell>
          <cell r="R167">
            <v>0.37</v>
          </cell>
          <cell r="S167"/>
          <cell r="T167">
            <v>14142.14</v>
          </cell>
          <cell r="U167"/>
          <cell r="V167"/>
          <cell r="W167"/>
          <cell r="X167"/>
          <cell r="Y167"/>
          <cell r="Z167"/>
        </row>
        <row r="168">
          <cell r="A168" t="str">
            <v>BETA 2 GLICOPROTEINA I IG M SEMIAUTOMATIZADO O AUTOMATIZADO</v>
          </cell>
          <cell r="B168">
            <v>906482</v>
          </cell>
          <cell r="C168" t="str">
            <v>prevencion secundaria</v>
          </cell>
          <cell r="D168" t="str">
            <v>Laboratorios</v>
          </cell>
          <cell r="E168">
            <v>38222</v>
          </cell>
          <cell r="F168"/>
          <cell r="G168">
            <v>145</v>
          </cell>
          <cell r="H168">
            <v>5.0000000000000001E-3</v>
          </cell>
          <cell r="I168">
            <v>5.0000000000000001E-3</v>
          </cell>
          <cell r="J168">
            <v>1</v>
          </cell>
          <cell r="K168">
            <v>0.72499999999999998</v>
          </cell>
          <cell r="L168"/>
          <cell r="M168">
            <v>27710.95</v>
          </cell>
          <cell r="N168">
            <v>74</v>
          </cell>
          <cell r="O168">
            <v>5.0000000000000001E-3</v>
          </cell>
          <cell r="P168">
            <v>5.0000000000000001E-3</v>
          </cell>
          <cell r="Q168">
            <v>1</v>
          </cell>
          <cell r="R168">
            <v>0.37</v>
          </cell>
          <cell r="S168"/>
          <cell r="T168">
            <v>14142.14</v>
          </cell>
          <cell r="U168"/>
          <cell r="V168"/>
          <cell r="W168"/>
          <cell r="X168"/>
          <cell r="Y168"/>
          <cell r="Z168"/>
        </row>
        <row r="169">
          <cell r="A169" t="str">
            <v>PSICOTERAPIA INDIVIDUAL POR PSICOLOGIA</v>
          </cell>
          <cell r="B169">
            <v>943102</v>
          </cell>
          <cell r="C169" t="str">
            <v>prevencion secundaria y terciaria</v>
          </cell>
          <cell r="D169" t="str">
            <v>Psicologo</v>
          </cell>
          <cell r="E169">
            <v>19383.47382949257</v>
          </cell>
          <cell r="F169"/>
          <cell r="G169">
            <v>145</v>
          </cell>
          <cell r="H169">
            <v>0.2</v>
          </cell>
          <cell r="I169">
            <v>0.2</v>
          </cell>
          <cell r="J169">
            <v>1</v>
          </cell>
          <cell r="K169">
            <v>29</v>
          </cell>
          <cell r="L169"/>
          <cell r="M169">
            <v>562120.74105528451</v>
          </cell>
          <cell r="N169">
            <v>74</v>
          </cell>
          <cell r="O169">
            <v>0.2</v>
          </cell>
          <cell r="P169">
            <v>0.2</v>
          </cell>
          <cell r="Q169">
            <v>1</v>
          </cell>
          <cell r="R169">
            <v>14.8</v>
          </cell>
          <cell r="S169"/>
          <cell r="T169">
            <v>286875.41267649003</v>
          </cell>
          <cell r="U169"/>
          <cell r="V169"/>
          <cell r="W169"/>
          <cell r="X169"/>
          <cell r="Y169"/>
          <cell r="Z169"/>
        </row>
        <row r="170">
          <cell r="A170" t="str">
            <v>ATENCION (VISITA) DOMICILIARIA, POR MEDICINA GENERAL</v>
          </cell>
          <cell r="B170">
            <v>890101</v>
          </cell>
          <cell r="C170" t="str">
            <v>prevencion terciaria</v>
          </cell>
          <cell r="D170" t="str">
            <v>Atención domiciliaria</v>
          </cell>
          <cell r="E170">
            <v>86045</v>
          </cell>
          <cell r="F170"/>
          <cell r="G170">
            <v>145</v>
          </cell>
          <cell r="H170">
            <v>0.02</v>
          </cell>
          <cell r="I170">
            <v>0.02</v>
          </cell>
          <cell r="J170">
            <v>1</v>
          </cell>
          <cell r="K170">
            <v>2.9</v>
          </cell>
          <cell r="L170"/>
          <cell r="M170">
            <v>249530.5</v>
          </cell>
          <cell r="N170">
            <v>74</v>
          </cell>
          <cell r="O170">
            <v>0.02</v>
          </cell>
          <cell r="P170">
            <v>0.02</v>
          </cell>
          <cell r="Q170">
            <v>1</v>
          </cell>
          <cell r="R170">
            <v>1.48</v>
          </cell>
          <cell r="S170"/>
          <cell r="T170">
            <v>127346.59999999999</v>
          </cell>
          <cell r="U170"/>
          <cell r="V170"/>
          <cell r="W170"/>
          <cell r="X170"/>
          <cell r="Y170"/>
          <cell r="Z170"/>
        </row>
        <row r="171">
          <cell r="A171" t="str">
            <v>ATENCION (VISITA) DOMICILIARIA, POR ENFERMERIA</v>
          </cell>
          <cell r="B171">
            <v>890105</v>
          </cell>
          <cell r="C171" t="str">
            <v>prevencion terciaria</v>
          </cell>
          <cell r="D171" t="str">
            <v>Atención domiciliaria</v>
          </cell>
          <cell r="E171">
            <v>230000</v>
          </cell>
          <cell r="F171"/>
          <cell r="G171">
            <v>145</v>
          </cell>
          <cell r="H171">
            <v>0.02</v>
          </cell>
          <cell r="I171">
            <v>0.02</v>
          </cell>
          <cell r="J171">
            <v>1</v>
          </cell>
          <cell r="K171">
            <v>2.9</v>
          </cell>
          <cell r="L171"/>
          <cell r="M171">
            <v>667000</v>
          </cell>
          <cell r="N171">
            <v>74</v>
          </cell>
          <cell r="O171">
            <v>0.02</v>
          </cell>
          <cell r="P171">
            <v>0.02</v>
          </cell>
          <cell r="Q171">
            <v>1</v>
          </cell>
          <cell r="R171">
            <v>1.48</v>
          </cell>
          <cell r="S171"/>
          <cell r="T171">
            <v>340400</v>
          </cell>
          <cell r="U171"/>
          <cell r="V171"/>
          <cell r="W171"/>
          <cell r="X171"/>
          <cell r="Y171"/>
          <cell r="Z171"/>
        </row>
        <row r="172">
          <cell r="A172" t="str">
            <v>ATENCION (VISITA) DOMICILIARIA, POR FISIOTERAPIA</v>
          </cell>
          <cell r="B172">
            <v>890111</v>
          </cell>
          <cell r="C172" t="str">
            <v>prevencion terciaria</v>
          </cell>
          <cell r="D172" t="str">
            <v>Atención domiciliaria</v>
          </cell>
          <cell r="E172">
            <v>50000</v>
          </cell>
          <cell r="F172"/>
          <cell r="G172">
            <v>145</v>
          </cell>
          <cell r="H172">
            <v>0.02</v>
          </cell>
          <cell r="I172">
            <v>0.02</v>
          </cell>
          <cell r="J172">
            <v>1</v>
          </cell>
          <cell r="K172">
            <v>2.9</v>
          </cell>
          <cell r="L172"/>
          <cell r="M172">
            <v>145000</v>
          </cell>
          <cell r="N172">
            <v>74</v>
          </cell>
          <cell r="O172">
            <v>0.02</v>
          </cell>
          <cell r="P172">
            <v>0.02</v>
          </cell>
          <cell r="Q172">
            <v>1</v>
          </cell>
          <cell r="R172">
            <v>1.48</v>
          </cell>
          <cell r="S172"/>
          <cell r="T172">
            <v>74000</v>
          </cell>
          <cell r="U172"/>
          <cell r="V172"/>
          <cell r="W172"/>
          <cell r="X172"/>
          <cell r="Y172"/>
          <cell r="Z172"/>
        </row>
        <row r="173">
          <cell r="A173" t="str">
            <v>ATENCION (VISITA) DOMICILIARIA POR OTRO PROFESIONAL DE LA SALUD</v>
          </cell>
          <cell r="B173">
            <v>890116</v>
          </cell>
          <cell r="C173" t="str">
            <v>prevencion terciaria</v>
          </cell>
          <cell r="D173" t="str">
            <v>Atención domiciliaria</v>
          </cell>
          <cell r="E173">
            <v>50000</v>
          </cell>
          <cell r="F173"/>
          <cell r="G173">
            <v>145</v>
          </cell>
          <cell r="H173">
            <v>0.02</v>
          </cell>
          <cell r="I173">
            <v>0.02</v>
          </cell>
          <cell r="J173">
            <v>1</v>
          </cell>
          <cell r="K173">
            <v>2.9</v>
          </cell>
          <cell r="L173"/>
          <cell r="M173">
            <v>145000</v>
          </cell>
          <cell r="N173">
            <v>74</v>
          </cell>
          <cell r="O173">
            <v>0.02</v>
          </cell>
          <cell r="P173">
            <v>0.02</v>
          </cell>
          <cell r="Q173">
            <v>1</v>
          </cell>
          <cell r="R173">
            <v>1.48</v>
          </cell>
          <cell r="S173"/>
          <cell r="T173">
            <v>74000</v>
          </cell>
          <cell r="U173"/>
          <cell r="V173"/>
          <cell r="W173"/>
          <cell r="X173"/>
          <cell r="Y173"/>
          <cell r="Z173"/>
        </row>
        <row r="174">
          <cell r="A174" t="str">
            <v>TRASLADO ASISTENCIAL BÁSICO ACUÁTICO PRIMARIO</v>
          </cell>
          <cell r="B174" t="str">
            <v>601A01</v>
          </cell>
          <cell r="C174" t="str">
            <v>Transporte</v>
          </cell>
          <cell r="D174" t="str">
            <v>Transporte</v>
          </cell>
          <cell r="E174">
            <v>80000</v>
          </cell>
          <cell r="F174"/>
          <cell r="G174">
            <v>145</v>
          </cell>
          <cell r="H174">
            <v>5.0000000000000001E-3</v>
          </cell>
          <cell r="I174">
            <v>5.0000000000000001E-3</v>
          </cell>
          <cell r="J174">
            <v>1</v>
          </cell>
          <cell r="K174">
            <v>0.72499999999999998</v>
          </cell>
          <cell r="L174"/>
          <cell r="M174">
            <v>58000</v>
          </cell>
          <cell r="N174">
            <v>74</v>
          </cell>
          <cell r="O174">
            <v>5.0000000000000001E-3</v>
          </cell>
          <cell r="P174">
            <v>5.0000000000000001E-3</v>
          </cell>
          <cell r="Q174">
            <v>1</v>
          </cell>
          <cell r="R174">
            <v>0.37</v>
          </cell>
          <cell r="S174"/>
          <cell r="T174">
            <v>29600</v>
          </cell>
          <cell r="U174"/>
          <cell r="V174"/>
          <cell r="W174"/>
          <cell r="X174"/>
          <cell r="Y174"/>
          <cell r="Z174"/>
        </row>
        <row r="175">
          <cell r="A175" t="str">
            <v>TRASLADO ASISTENCIAL BÁSICO ACUÁTICO SECUNDARIO</v>
          </cell>
          <cell r="B175" t="str">
            <v>601A02</v>
          </cell>
          <cell r="C175" t="str">
            <v>Transporte</v>
          </cell>
          <cell r="D175" t="str">
            <v>Transporte</v>
          </cell>
          <cell r="E175">
            <v>80000</v>
          </cell>
          <cell r="F175"/>
          <cell r="G175">
            <v>145</v>
          </cell>
          <cell r="H175">
            <v>5.0000000000000001E-3</v>
          </cell>
          <cell r="I175">
            <v>5.0000000000000001E-3</v>
          </cell>
          <cell r="J175">
            <v>1</v>
          </cell>
          <cell r="K175">
            <v>0.72499999999999998</v>
          </cell>
          <cell r="L175"/>
          <cell r="M175">
            <v>58000</v>
          </cell>
          <cell r="N175">
            <v>74</v>
          </cell>
          <cell r="O175">
            <v>5.0000000000000001E-3</v>
          </cell>
          <cell r="P175">
            <v>5.0000000000000001E-3</v>
          </cell>
          <cell r="Q175">
            <v>1</v>
          </cell>
          <cell r="R175">
            <v>0.37</v>
          </cell>
          <cell r="S175"/>
          <cell r="T175">
            <v>29600</v>
          </cell>
          <cell r="U175"/>
          <cell r="V175"/>
          <cell r="W175"/>
          <cell r="X175"/>
          <cell r="Y175"/>
          <cell r="Z175"/>
        </row>
        <row r="176">
          <cell r="A176" t="str">
            <v>TRASLADO ASISTENCIAL BÁSICO TERRESTRE PRIMARIO</v>
          </cell>
          <cell r="B176" t="str">
            <v>601T01</v>
          </cell>
          <cell r="C176" t="str">
            <v>Transporte</v>
          </cell>
          <cell r="D176" t="str">
            <v>Transporte</v>
          </cell>
          <cell r="E176">
            <v>80000</v>
          </cell>
          <cell r="F176"/>
          <cell r="G176">
            <v>145</v>
          </cell>
          <cell r="H176">
            <v>5.0000000000000001E-3</v>
          </cell>
          <cell r="I176">
            <v>5.0000000000000001E-3</v>
          </cell>
          <cell r="J176">
            <v>1</v>
          </cell>
          <cell r="K176">
            <v>0.72499999999999998</v>
          </cell>
          <cell r="L176"/>
          <cell r="M176">
            <v>58000</v>
          </cell>
          <cell r="N176">
            <v>74</v>
          </cell>
          <cell r="O176">
            <v>5.0000000000000001E-3</v>
          </cell>
          <cell r="P176">
            <v>5.0000000000000001E-3</v>
          </cell>
          <cell r="Q176">
            <v>1</v>
          </cell>
          <cell r="R176">
            <v>0.37</v>
          </cell>
          <cell r="S176"/>
          <cell r="T176">
            <v>29600</v>
          </cell>
          <cell r="U176"/>
          <cell r="V176"/>
          <cell r="W176"/>
          <cell r="X176"/>
          <cell r="Y176"/>
          <cell r="Z176"/>
        </row>
        <row r="177">
          <cell r="A177" t="str">
            <v>TRASLADO ASISTENCIAL BÁSICO TERRESTRE SECUNDARIO</v>
          </cell>
          <cell r="B177" t="str">
            <v>601T02</v>
          </cell>
          <cell r="C177" t="str">
            <v>Transporte</v>
          </cell>
          <cell r="D177" t="str">
            <v>Transporte</v>
          </cell>
          <cell r="E177">
            <v>80000</v>
          </cell>
          <cell r="F177"/>
          <cell r="G177">
            <v>145</v>
          </cell>
          <cell r="H177">
            <v>5.0000000000000001E-3</v>
          </cell>
          <cell r="I177">
            <v>5.0000000000000001E-3</v>
          </cell>
          <cell r="J177">
            <v>1</v>
          </cell>
          <cell r="K177">
            <v>0.72499999999999998</v>
          </cell>
          <cell r="L177"/>
          <cell r="M177">
            <v>58000</v>
          </cell>
          <cell r="N177">
            <v>74</v>
          </cell>
          <cell r="O177">
            <v>5.0000000000000001E-3</v>
          </cell>
          <cell r="P177">
            <v>5.0000000000000001E-3</v>
          </cell>
          <cell r="Q177">
            <v>1</v>
          </cell>
          <cell r="R177">
            <v>0.37</v>
          </cell>
          <cell r="S177"/>
          <cell r="T177">
            <v>29600</v>
          </cell>
          <cell r="U177"/>
          <cell r="V177"/>
          <cell r="W177"/>
          <cell r="X177"/>
          <cell r="Y177"/>
          <cell r="Z177"/>
        </row>
        <row r="178">
          <cell r="A178" t="str">
            <v>TRASLADO ASISTENCIAL MEDICALIZADO ACUÁTICO PRIMARIO</v>
          </cell>
          <cell r="B178" t="str">
            <v>602A01</v>
          </cell>
          <cell r="C178" t="str">
            <v>Transporte</v>
          </cell>
          <cell r="D178" t="str">
            <v>Transporte</v>
          </cell>
          <cell r="E178">
            <v>300000</v>
          </cell>
          <cell r="F178"/>
          <cell r="G178">
            <v>145</v>
          </cell>
          <cell r="H178">
            <v>5.0000000000000001E-3</v>
          </cell>
          <cell r="I178">
            <v>5.0000000000000001E-3</v>
          </cell>
          <cell r="J178">
            <v>1</v>
          </cell>
          <cell r="K178">
            <v>0.72499999999999998</v>
          </cell>
          <cell r="L178"/>
          <cell r="M178">
            <v>217500</v>
          </cell>
          <cell r="N178">
            <v>74</v>
          </cell>
          <cell r="O178">
            <v>5.0000000000000001E-3</v>
          </cell>
          <cell r="P178">
            <v>5.0000000000000001E-3</v>
          </cell>
          <cell r="Q178">
            <v>1</v>
          </cell>
          <cell r="R178">
            <v>0.37</v>
          </cell>
          <cell r="S178"/>
          <cell r="T178">
            <v>111000</v>
          </cell>
          <cell r="U178"/>
          <cell r="V178"/>
          <cell r="W178"/>
          <cell r="X178"/>
          <cell r="Y178"/>
          <cell r="Z178"/>
        </row>
        <row r="179">
          <cell r="A179" t="str">
            <v>TRASLADO ASISTENCIAL MEDICALIZADO ACUÁTICO SECUNDARIO</v>
          </cell>
          <cell r="B179" t="str">
            <v>602A02</v>
          </cell>
          <cell r="C179" t="str">
            <v>Transporte</v>
          </cell>
          <cell r="D179" t="str">
            <v>Transporte</v>
          </cell>
          <cell r="E179">
            <v>300000</v>
          </cell>
          <cell r="F179"/>
          <cell r="G179">
            <v>145</v>
          </cell>
          <cell r="H179">
            <v>5.0000000000000001E-3</v>
          </cell>
          <cell r="I179">
            <v>5.0000000000000001E-3</v>
          </cell>
          <cell r="J179">
            <v>1</v>
          </cell>
          <cell r="K179">
            <v>0.72499999999999998</v>
          </cell>
          <cell r="L179"/>
          <cell r="M179">
            <v>217500</v>
          </cell>
          <cell r="N179">
            <v>74</v>
          </cell>
          <cell r="O179">
            <v>5.0000000000000001E-3</v>
          </cell>
          <cell r="P179">
            <v>5.0000000000000001E-3</v>
          </cell>
          <cell r="Q179">
            <v>1</v>
          </cell>
          <cell r="R179">
            <v>0.37</v>
          </cell>
          <cell r="S179"/>
          <cell r="T179">
            <v>111000</v>
          </cell>
          <cell r="U179"/>
          <cell r="V179"/>
          <cell r="W179"/>
          <cell r="X179"/>
          <cell r="Y179"/>
          <cell r="Z179"/>
        </row>
        <row r="180">
          <cell r="A180" t="str">
            <v>TRASLADO ASISTENCIAL MEDICALIZADO AÉREO PRIMARIO</v>
          </cell>
          <cell r="B180" t="str">
            <v>602E01</v>
          </cell>
          <cell r="C180" t="str">
            <v>Transporte</v>
          </cell>
          <cell r="D180" t="str">
            <v>Transporte</v>
          </cell>
          <cell r="E180">
            <v>300000</v>
          </cell>
          <cell r="F180"/>
          <cell r="G180">
            <v>145</v>
          </cell>
          <cell r="H180">
            <v>5.0000000000000001E-3</v>
          </cell>
          <cell r="I180">
            <v>5.0000000000000001E-3</v>
          </cell>
          <cell r="J180">
            <v>1</v>
          </cell>
          <cell r="K180">
            <v>0.72499999999999998</v>
          </cell>
          <cell r="L180"/>
          <cell r="M180">
            <v>217500</v>
          </cell>
          <cell r="N180">
            <v>74</v>
          </cell>
          <cell r="O180">
            <v>5.0000000000000001E-3</v>
          </cell>
          <cell r="P180">
            <v>5.0000000000000001E-3</v>
          </cell>
          <cell r="Q180">
            <v>1</v>
          </cell>
          <cell r="R180">
            <v>0.37</v>
          </cell>
          <cell r="S180"/>
          <cell r="T180">
            <v>111000</v>
          </cell>
          <cell r="U180"/>
          <cell r="V180"/>
          <cell r="W180"/>
          <cell r="X180"/>
          <cell r="Y180"/>
          <cell r="Z180"/>
        </row>
        <row r="181">
          <cell r="A181" t="str">
            <v>TRASLADO ASISTENCIAL MEDICALIZADO AÉREO SECUNDARIO</v>
          </cell>
          <cell r="B181" t="str">
            <v>602E02</v>
          </cell>
          <cell r="C181" t="str">
            <v>Transporte</v>
          </cell>
          <cell r="D181" t="str">
            <v>Transporte</v>
          </cell>
          <cell r="E181">
            <v>300000</v>
          </cell>
          <cell r="F181"/>
          <cell r="G181">
            <v>145</v>
          </cell>
          <cell r="H181">
            <v>5.0000000000000001E-3</v>
          </cell>
          <cell r="I181">
            <v>5.0000000000000001E-3</v>
          </cell>
          <cell r="J181">
            <v>1</v>
          </cell>
          <cell r="K181">
            <v>0.72499999999999998</v>
          </cell>
          <cell r="L181"/>
          <cell r="M181">
            <v>217500</v>
          </cell>
          <cell r="N181">
            <v>74</v>
          </cell>
          <cell r="O181">
            <v>5.0000000000000001E-3</v>
          </cell>
          <cell r="P181">
            <v>5.0000000000000001E-3</v>
          </cell>
          <cell r="Q181">
            <v>1</v>
          </cell>
          <cell r="R181">
            <v>0.37</v>
          </cell>
          <cell r="S181"/>
          <cell r="T181">
            <v>111000</v>
          </cell>
          <cell r="U181"/>
          <cell r="V181"/>
          <cell r="W181"/>
          <cell r="X181"/>
          <cell r="Y181"/>
          <cell r="Z181"/>
        </row>
        <row r="182">
          <cell r="A182" t="str">
            <v>TRASLADO ASISTENCIAL MEDICALIZADO TERRESTRE PRIMARIO</v>
          </cell>
          <cell r="B182" t="str">
            <v>602T01</v>
          </cell>
          <cell r="C182" t="str">
            <v>Transporte</v>
          </cell>
          <cell r="D182" t="str">
            <v>Transporte</v>
          </cell>
          <cell r="E182">
            <v>300000</v>
          </cell>
          <cell r="F182"/>
          <cell r="G182">
            <v>145</v>
          </cell>
          <cell r="H182">
            <v>5.0000000000000001E-3</v>
          </cell>
          <cell r="I182">
            <v>5.0000000000000001E-3</v>
          </cell>
          <cell r="J182">
            <v>1</v>
          </cell>
          <cell r="K182">
            <v>0.72499999999999998</v>
          </cell>
          <cell r="L182"/>
          <cell r="M182">
            <v>217500</v>
          </cell>
          <cell r="N182">
            <v>74</v>
          </cell>
          <cell r="O182">
            <v>5.0000000000000001E-3</v>
          </cell>
          <cell r="P182">
            <v>5.0000000000000001E-3</v>
          </cell>
          <cell r="Q182">
            <v>1</v>
          </cell>
          <cell r="R182">
            <v>0.37</v>
          </cell>
          <cell r="S182"/>
          <cell r="T182">
            <v>111000</v>
          </cell>
          <cell r="U182"/>
          <cell r="V182"/>
          <cell r="W182"/>
          <cell r="X182"/>
          <cell r="Y182"/>
          <cell r="Z182"/>
        </row>
        <row r="183">
          <cell r="A183" t="str">
            <v>TRASLADO ASISTENCIAL MEDICALIZADO TERRESTRE SECUNDARIO</v>
          </cell>
          <cell r="B183" t="str">
            <v>602T02</v>
          </cell>
          <cell r="C183" t="str">
            <v>Transporte</v>
          </cell>
          <cell r="D183" t="str">
            <v>Transporte</v>
          </cell>
          <cell r="E183">
            <v>300000</v>
          </cell>
          <cell r="F183"/>
          <cell r="G183">
            <v>145</v>
          </cell>
          <cell r="H183">
            <v>5.0000000000000001E-3</v>
          </cell>
          <cell r="I183">
            <v>5.0000000000000001E-3</v>
          </cell>
          <cell r="J183">
            <v>1</v>
          </cell>
          <cell r="K183">
            <v>0.72499999999999998</v>
          </cell>
          <cell r="L183"/>
          <cell r="M183">
            <v>217500</v>
          </cell>
          <cell r="N183">
            <v>74</v>
          </cell>
          <cell r="O183">
            <v>5.0000000000000001E-3</v>
          </cell>
          <cell r="P183">
            <v>5.0000000000000001E-3</v>
          </cell>
          <cell r="Q183">
            <v>1</v>
          </cell>
          <cell r="R183">
            <v>0.37</v>
          </cell>
          <cell r="S183"/>
          <cell r="T183">
            <v>111000</v>
          </cell>
          <cell r="U183"/>
          <cell r="V183"/>
          <cell r="W183"/>
          <cell r="X183"/>
          <cell r="Y183"/>
          <cell r="Z183"/>
        </row>
        <row r="184">
          <cell r="A184" t="str">
            <v>TRANSPORTE NO ASISTENCIAL DEL PACIENTE (SIN APH O APOYO TERAPÉUTICO DURANTE EL TRASLADO)</v>
          </cell>
          <cell r="B184" t="str">
            <v>T34001</v>
          </cell>
          <cell r="C184" t="str">
            <v>Transporte</v>
          </cell>
          <cell r="D184" t="str">
            <v>Transporte</v>
          </cell>
          <cell r="E184">
            <v>50000</v>
          </cell>
          <cell r="F184"/>
          <cell r="G184">
            <v>145</v>
          </cell>
          <cell r="H184">
            <v>5.0000000000000001E-3</v>
          </cell>
          <cell r="I184">
            <v>5.0000000000000001E-3</v>
          </cell>
          <cell r="J184">
            <v>1</v>
          </cell>
          <cell r="K184">
            <v>0.72499999999999998</v>
          </cell>
          <cell r="L184"/>
          <cell r="M184">
            <v>36250</v>
          </cell>
          <cell r="N184">
            <v>74</v>
          </cell>
          <cell r="O184">
            <v>5.0000000000000001E-3</v>
          </cell>
          <cell r="P184">
            <v>5.0000000000000001E-3</v>
          </cell>
          <cell r="Q184">
            <v>1</v>
          </cell>
          <cell r="R184">
            <v>0.37</v>
          </cell>
          <cell r="S184"/>
          <cell r="T184">
            <v>18500</v>
          </cell>
          <cell r="U184"/>
          <cell r="V184"/>
          <cell r="W184"/>
          <cell r="X184"/>
          <cell r="Y184"/>
          <cell r="Z184"/>
        </row>
        <row r="185">
          <cell r="A185" t="str">
            <v>TRANSPORTE NO ASISTENCIAL ACUÁTICO EN ZONA DE DISPERSION</v>
          </cell>
          <cell r="B185" t="str">
            <v>T34002</v>
          </cell>
          <cell r="C185" t="str">
            <v>Transporte</v>
          </cell>
          <cell r="D185" t="str">
            <v>Transporte</v>
          </cell>
          <cell r="E185">
            <v>50000</v>
          </cell>
          <cell r="F185"/>
          <cell r="G185">
            <v>145</v>
          </cell>
          <cell r="H185">
            <v>5.0000000000000001E-3</v>
          </cell>
          <cell r="I185">
            <v>5.0000000000000001E-3</v>
          </cell>
          <cell r="J185">
            <v>1</v>
          </cell>
          <cell r="K185">
            <v>0.72499999999999998</v>
          </cell>
          <cell r="L185"/>
          <cell r="M185">
            <v>36250</v>
          </cell>
          <cell r="N185">
            <v>74</v>
          </cell>
          <cell r="O185">
            <v>5.0000000000000001E-3</v>
          </cell>
          <cell r="P185">
            <v>5.0000000000000001E-3</v>
          </cell>
          <cell r="Q185">
            <v>1</v>
          </cell>
          <cell r="R185">
            <v>0.37</v>
          </cell>
          <cell r="S185"/>
          <cell r="T185">
            <v>18500</v>
          </cell>
          <cell r="U185"/>
          <cell r="V185"/>
          <cell r="W185"/>
          <cell r="X185"/>
          <cell r="Y185"/>
          <cell r="Z185"/>
        </row>
        <row r="186">
          <cell r="A186" t="str">
            <v>TRANSPORTE NO ASISTENCIAL AÉREO EN ZONA DE DISPERSION</v>
          </cell>
          <cell r="B186" t="str">
            <v>T34003</v>
          </cell>
          <cell r="C186" t="str">
            <v>Transporte</v>
          </cell>
          <cell r="D186" t="str">
            <v>Transporte</v>
          </cell>
          <cell r="E186">
            <v>50000</v>
          </cell>
          <cell r="F186"/>
          <cell r="G186">
            <v>145</v>
          </cell>
          <cell r="H186">
            <v>5.0000000000000001E-3</v>
          </cell>
          <cell r="I186">
            <v>5.0000000000000001E-3</v>
          </cell>
          <cell r="J186">
            <v>1</v>
          </cell>
          <cell r="K186">
            <v>0.72499999999999998</v>
          </cell>
          <cell r="L186"/>
          <cell r="M186">
            <v>36250</v>
          </cell>
          <cell r="N186">
            <v>74</v>
          </cell>
          <cell r="O186">
            <v>5.0000000000000001E-3</v>
          </cell>
          <cell r="P186">
            <v>5.0000000000000001E-3</v>
          </cell>
          <cell r="Q186">
            <v>1</v>
          </cell>
          <cell r="R186">
            <v>0.37</v>
          </cell>
          <cell r="S186"/>
          <cell r="T186">
            <v>18500</v>
          </cell>
          <cell r="U186"/>
          <cell r="V186"/>
          <cell r="W186"/>
          <cell r="X186"/>
          <cell r="Y186"/>
          <cell r="Z186"/>
        </row>
        <row r="187">
          <cell r="A187" t="str">
            <v>TRANSPORTE NO ASISTENCIAL TERRESTRE  EN ZONA DE DISPERSION</v>
          </cell>
          <cell r="B187" t="str">
            <v>T34004</v>
          </cell>
          <cell r="C187" t="str">
            <v>Transporte</v>
          </cell>
          <cell r="D187" t="str">
            <v>Transporte</v>
          </cell>
          <cell r="E187">
            <v>50000</v>
          </cell>
          <cell r="F187"/>
          <cell r="G187">
            <v>145</v>
          </cell>
          <cell r="H187">
            <v>5.0000000000000001E-3</v>
          </cell>
          <cell r="I187">
            <v>5.0000000000000001E-3</v>
          </cell>
          <cell r="J187">
            <v>1</v>
          </cell>
          <cell r="K187">
            <v>0.72499999999999998</v>
          </cell>
          <cell r="L187"/>
          <cell r="M187">
            <v>36250</v>
          </cell>
          <cell r="N187">
            <v>74</v>
          </cell>
          <cell r="O187">
            <v>5.0000000000000001E-3</v>
          </cell>
          <cell r="P187">
            <v>5.0000000000000001E-3</v>
          </cell>
          <cell r="Q187">
            <v>1</v>
          </cell>
          <cell r="R187">
            <v>0.37</v>
          </cell>
          <cell r="S187"/>
          <cell r="T187">
            <v>18500</v>
          </cell>
          <cell r="U187"/>
          <cell r="V187"/>
          <cell r="W187"/>
          <cell r="X187"/>
          <cell r="Y187"/>
          <cell r="Z187"/>
        </row>
        <row r="188">
          <cell r="A188" t="str">
            <v xml:space="preserve">COSTO TOTAL PARACLINICOS </v>
          </cell>
          <cell r="B188"/>
          <cell r="C188"/>
          <cell r="D188"/>
          <cell r="E188"/>
          <cell r="F188"/>
          <cell r="G188">
            <v>11020</v>
          </cell>
          <cell r="H188"/>
          <cell r="I188"/>
          <cell r="J188">
            <v>76</v>
          </cell>
          <cell r="K188">
            <v>1025.7583333333334</v>
          </cell>
          <cell r="L188">
            <v>0</v>
          </cell>
          <cell r="M188">
            <v>51169836.799555294</v>
          </cell>
          <cell r="N188">
            <v>5624</v>
          </cell>
          <cell r="O188"/>
          <cell r="P188"/>
          <cell r="Q188">
            <v>76</v>
          </cell>
          <cell r="R188">
            <v>689.05077844311404</v>
          </cell>
          <cell r="S188">
            <v>0</v>
          </cell>
          <cell r="T188">
            <v>37605301.918966323</v>
          </cell>
          <cell r="U188">
            <v>1485.4341117764473</v>
          </cell>
          <cell r="V188">
            <v>57862889.421339817</v>
          </cell>
          <cell r="W188">
            <v>123.78617598137058</v>
          </cell>
          <cell r="X188">
            <v>4821907.4517783178</v>
          </cell>
        </row>
        <row r="192">
          <cell r="B192" t="str">
            <v>Bajo Riesgo</v>
          </cell>
          <cell r="C192"/>
          <cell r="D192"/>
          <cell r="E192" t="str">
            <v>Alto Riesgo</v>
          </cell>
          <cell r="F192"/>
          <cell r="G192"/>
          <cell r="I192"/>
        </row>
        <row r="193">
          <cell r="A193" t="str">
            <v>Total Artritis</v>
          </cell>
          <cell r="B193" t="str">
            <v>Consultas</v>
          </cell>
          <cell r="D193" t="str">
            <v>Ayudas Dx</v>
          </cell>
          <cell r="E193" t="str">
            <v>Consultas</v>
          </cell>
          <cell r="F193" t="str">
            <v>Ayudas Dx</v>
          </cell>
          <cell r="G193" t="str">
            <v>Bajo Riesgo</v>
          </cell>
          <cell r="I193" t="str">
            <v>Alto Riesgo</v>
          </cell>
          <cell r="J193" t="str">
            <v>Total generalaño</v>
          </cell>
        </row>
        <row r="194">
          <cell r="A194" t="str">
            <v>Linea de base</v>
          </cell>
          <cell r="B194">
            <v>59819718.611008249</v>
          </cell>
          <cell r="C194"/>
          <cell r="D194">
            <v>62344227.738039382</v>
          </cell>
          <cell r="E194">
            <v>101454316.45582211</v>
          </cell>
          <cell r="F194">
            <v>50183808.808496267</v>
          </cell>
          <cell r="G194">
            <v>122163946.34904763</v>
          </cell>
          <cell r="H194"/>
          <cell r="I194">
            <v>151638125.26431838</v>
          </cell>
          <cell r="J194">
            <v>273802071.61336601</v>
          </cell>
        </row>
        <row r="195">
          <cell r="A195" t="str">
            <v>Complementarios</v>
          </cell>
          <cell r="B195">
            <v>15240616.379984133</v>
          </cell>
          <cell r="C195"/>
          <cell r="D195">
            <v>51169836.799555294</v>
          </cell>
          <cell r="E195">
            <v>16255074.584486658</v>
          </cell>
          <cell r="F195">
            <v>37605301.918966323</v>
          </cell>
          <cell r="G195">
            <v>66410453.179539427</v>
          </cell>
          <cell r="H195"/>
          <cell r="I195">
            <v>53860376.503452979</v>
          </cell>
          <cell r="J195">
            <v>120270829.6829924</v>
          </cell>
        </row>
        <row r="196">
          <cell r="B196">
            <v>75060334.990992382</v>
          </cell>
          <cell r="C196"/>
          <cell r="D196">
            <v>113514064.53759468</v>
          </cell>
          <cell r="E196">
            <v>117709391.04030877</v>
          </cell>
          <cell r="F196">
            <v>87789110.72746259</v>
          </cell>
          <cell r="G196">
            <v>188574399.52858704</v>
          </cell>
          <cell r="H196"/>
          <cell r="I196">
            <v>205498501.76777136</v>
          </cell>
          <cell r="J196">
            <v>394072901.29635841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eneral"/>
      <sheetName val="población"/>
      <sheetName val="NT Ambulatorio"/>
      <sheetName val="NT Medicamentos"/>
      <sheetName val=" referencia Hospitalización"/>
      <sheetName val="Propiedades"/>
      <sheetName val="artritis"/>
      <sheetName val="lupus "/>
      <sheetName val="espondilo"/>
      <sheetName val="otras"/>
      <sheetName val="Transporte y albergues"/>
      <sheetName val="Cohorte"/>
      <sheetName val="Hx"/>
      <sheetName val="Dx EAI"/>
      <sheetName val="Medicamentos-Reumatologia "/>
      <sheetName val="medicamentos-Cohan"/>
      <sheetName val="datos art medica"/>
      <sheetName val="Hx 2020"/>
      <sheetName val="Hx 2019"/>
      <sheetName val="JUNIO 2021"/>
      <sheetName val="TOTAL POR GRUPO-SUBGR-Dx 2019"/>
      <sheetName val="TOTAL POR GRUPO-SUBGR-Dx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98">
          <cell r="D298">
            <v>103.16763714993198</v>
          </cell>
          <cell r="E298">
            <v>49.847993651251727</v>
          </cell>
          <cell r="F298">
            <v>81.428848015488867</v>
          </cell>
          <cell r="G298">
            <v>92.832104642014144</v>
          </cell>
        </row>
        <row r="299">
          <cell r="D299">
            <v>0.67788075890210298</v>
          </cell>
          <cell r="E299">
            <v>0.50458119904768783</v>
          </cell>
          <cell r="F299">
            <v>8.7124878993223617E-2</v>
          </cell>
          <cell r="G299">
            <v>0.40116050354051924</v>
          </cell>
        </row>
        <row r="300">
          <cell r="D300">
            <v>23.890762215324518</v>
          </cell>
          <cell r="E300">
            <v>3.3061883702474564</v>
          </cell>
          <cell r="F300">
            <v>32.465246853823814</v>
          </cell>
          <cell r="G300">
            <v>27.607415420928401</v>
          </cell>
        </row>
        <row r="301">
          <cell r="D301">
            <v>4.8455864402050706</v>
          </cell>
          <cell r="E301">
            <v>12.25452709039752</v>
          </cell>
          <cell r="F301">
            <v>2.4394966118102617</v>
          </cell>
          <cell r="G301">
            <v>15.300944138473643</v>
          </cell>
        </row>
        <row r="302">
          <cell r="D302">
            <v>1.0153607051930387</v>
          </cell>
          <cell r="E302">
            <v>0.54034044441238005</v>
          </cell>
          <cell r="F302">
            <v>0.25459825750242016</v>
          </cell>
          <cell r="G302">
            <v>0.59559402045633369</v>
          </cell>
        </row>
        <row r="303">
          <cell r="D303">
            <v>26.256800823073974</v>
          </cell>
          <cell r="E303">
            <v>92.962989683284036</v>
          </cell>
          <cell r="F303">
            <v>0</v>
          </cell>
          <cell r="G303">
            <v>0.967741935483871</v>
          </cell>
        </row>
        <row r="304">
          <cell r="D304">
            <v>50.551968533114774</v>
          </cell>
          <cell r="E304">
            <v>58.231984705288212</v>
          </cell>
          <cell r="F304">
            <v>38.458857696030975</v>
          </cell>
          <cell r="G304">
            <v>49.057582612116448</v>
          </cell>
        </row>
        <row r="305">
          <cell r="D305">
            <v>61.376996651902488</v>
          </cell>
          <cell r="E305">
            <v>39.813246735444778</v>
          </cell>
          <cell r="F305">
            <v>11.070667957405615</v>
          </cell>
          <cell r="G305">
            <v>28.316247049567259</v>
          </cell>
        </row>
        <row r="306">
          <cell r="D306">
            <v>0.52442846929166809</v>
          </cell>
          <cell r="E306">
            <v>0.87156560132746552</v>
          </cell>
          <cell r="F306">
            <v>0.26137463697967084</v>
          </cell>
          <cell r="G306">
            <v>0.25403225806451613</v>
          </cell>
        </row>
        <row r="307">
          <cell r="D307">
            <v>45.599999999999994</v>
          </cell>
          <cell r="E307">
            <v>45.6</v>
          </cell>
          <cell r="F307">
            <v>22.8</v>
          </cell>
          <cell r="G307">
            <v>45.6</v>
          </cell>
        </row>
        <row r="308">
          <cell r="D308">
            <v>36</v>
          </cell>
          <cell r="E308">
            <v>36</v>
          </cell>
          <cell r="F308">
            <v>18.000000000000004</v>
          </cell>
          <cell r="G308">
            <v>36.000000000000007</v>
          </cell>
        </row>
        <row r="309">
          <cell r="D309">
            <v>4.2276741185087022E-2</v>
          </cell>
          <cell r="E309">
            <v>0.34833936945386335</v>
          </cell>
          <cell r="F309">
            <v>4.8658276863504366E-2</v>
          </cell>
          <cell r="G309">
            <v>4.8322580645161289E-2</v>
          </cell>
        </row>
        <row r="310">
          <cell r="D310">
            <v>53.303281833083389</v>
          </cell>
          <cell r="E310">
            <v>21.789140033186641</v>
          </cell>
          <cell r="F310">
            <v>33.310745401742494</v>
          </cell>
          <cell r="G310">
            <v>55.642210857592445</v>
          </cell>
        </row>
        <row r="311">
          <cell r="D311">
            <v>122.24057693649078</v>
          </cell>
          <cell r="E311">
            <v>164.97078132890846</v>
          </cell>
          <cell r="F311">
            <v>2.3233301064859631</v>
          </cell>
          <cell r="G311">
            <v>10.95200629425649</v>
          </cell>
        </row>
        <row r="312">
          <cell r="D312">
            <v>20.214792662086282</v>
          </cell>
          <cell r="E312">
            <v>16.68366726787389</v>
          </cell>
          <cell r="F312">
            <v>5.200387221684414</v>
          </cell>
          <cell r="G312">
            <v>22.795239968528719</v>
          </cell>
        </row>
        <row r="313">
          <cell r="D313">
            <v>164.24703013636523</v>
          </cell>
          <cell r="E313">
            <v>62.172117018974106</v>
          </cell>
          <cell r="F313">
            <v>87.871558567279806</v>
          </cell>
          <cell r="G313">
            <v>124.05551140833988</v>
          </cell>
        </row>
        <row r="314">
          <cell r="D314">
            <v>154.94073780211352</v>
          </cell>
          <cell r="E314">
            <v>128.74094869312682</v>
          </cell>
          <cell r="F314">
            <v>64.370474346563427</v>
          </cell>
          <cell r="G314">
            <v>111.3967741935484</v>
          </cell>
        </row>
        <row r="315">
          <cell r="D315">
            <v>3.8291903532940399</v>
          </cell>
          <cell r="E315">
            <v>0</v>
          </cell>
          <cell r="F315">
            <v>6.4762826718296207</v>
          </cell>
          <cell r="G315">
            <v>7.862903225806452</v>
          </cell>
        </row>
        <row r="316">
          <cell r="D316">
            <v>36.995673194294284</v>
          </cell>
          <cell r="E316">
            <v>67.342742298535455</v>
          </cell>
          <cell r="F316">
            <v>27.053242981606967</v>
          </cell>
          <cell r="G316">
            <v>44.616345397324935</v>
          </cell>
        </row>
        <row r="317">
          <cell r="D317">
            <v>22.495729867819904</v>
          </cell>
          <cell r="E317">
            <v>12</v>
          </cell>
          <cell r="F317">
            <v>7.4520813165537279</v>
          </cell>
          <cell r="G317">
            <v>13.088709677419356</v>
          </cell>
        </row>
        <row r="318">
          <cell r="D318">
            <v>7.2626251177065537</v>
          </cell>
          <cell r="E318">
            <v>5.5476421614602121</v>
          </cell>
          <cell r="F318">
            <v>5.4598257502420138</v>
          </cell>
          <cell r="G318">
            <v>11.416992132179388</v>
          </cell>
        </row>
        <row r="319">
          <cell r="D319">
            <v>0</v>
          </cell>
          <cell r="E319">
            <v>0</v>
          </cell>
          <cell r="F319">
            <v>7.7444336882865445E-4</v>
          </cell>
          <cell r="G319">
            <v>4.0519276160503551E-3</v>
          </cell>
        </row>
        <row r="320">
          <cell r="D320">
            <v>0.54498134133156628</v>
          </cell>
          <cell r="E320">
            <v>3.8720087295288934</v>
          </cell>
          <cell r="F320">
            <v>0.23233301064859632</v>
          </cell>
          <cell r="G320">
            <v>0.60483870967741926</v>
          </cell>
        </row>
        <row r="321">
          <cell r="D321">
            <v>9.8728333275206648</v>
          </cell>
          <cell r="E321">
            <v>8.7098378183392242</v>
          </cell>
          <cell r="F321">
            <v>4.5304937076476284</v>
          </cell>
          <cell r="G321">
            <v>3.8768686073957506</v>
          </cell>
        </row>
        <row r="322">
          <cell r="D322">
            <v>6.6608830607191444E-2</v>
          </cell>
          <cell r="E322">
            <v>0</v>
          </cell>
          <cell r="F322">
            <v>5.4211035818005807E-2</v>
          </cell>
          <cell r="G322">
            <v>9.7265932336742716E-2</v>
          </cell>
        </row>
        <row r="323">
          <cell r="D323">
            <v>68.6871896034597</v>
          </cell>
          <cell r="E323">
            <v>37.200000000000003</v>
          </cell>
          <cell r="F323">
            <v>20.429622458857697</v>
          </cell>
          <cell r="G323">
            <v>37.200000000000003</v>
          </cell>
        </row>
        <row r="324">
          <cell r="D324">
            <v>2.9973973773236144</v>
          </cell>
          <cell r="E324">
            <v>0</v>
          </cell>
          <cell r="F324">
            <v>1.8296224588576961</v>
          </cell>
          <cell r="G324">
            <v>27.797501966955153</v>
          </cell>
        </row>
        <row r="325">
          <cell r="D325">
            <v>4.7381909810623233</v>
          </cell>
          <cell r="E325">
            <v>7.1436620734434761</v>
          </cell>
          <cell r="F325">
            <v>1.0793320425943853</v>
          </cell>
          <cell r="G325">
            <v>3.3389457120377646</v>
          </cell>
        </row>
        <row r="326">
          <cell r="D326">
            <v>0.90830223555261047</v>
          </cell>
          <cell r="E326">
            <v>0</v>
          </cell>
          <cell r="F326">
            <v>5.8083252662149081E-2</v>
          </cell>
          <cell r="G326">
            <v>4.3902439024390238</v>
          </cell>
        </row>
        <row r="327">
          <cell r="D327">
            <v>0</v>
          </cell>
          <cell r="E327">
            <v>0</v>
          </cell>
          <cell r="F327">
            <v>0.92933204259438529</v>
          </cell>
          <cell r="G327">
            <v>7.2816679779701028</v>
          </cell>
        </row>
        <row r="328">
          <cell r="D328">
            <v>3.6252528511142884E-2</v>
          </cell>
          <cell r="E328">
            <v>0</v>
          </cell>
          <cell r="F328">
            <v>1.0648596321393998E-2</v>
          </cell>
          <cell r="G328">
            <v>6.0483870967741934E-3</v>
          </cell>
        </row>
        <row r="329">
          <cell r="D329">
            <v>15.363320894221044</v>
          </cell>
          <cell r="E329">
            <v>15</v>
          </cell>
          <cell r="F329">
            <v>7.9646660212971927</v>
          </cell>
          <cell r="G329">
            <v>22.293469708890637</v>
          </cell>
        </row>
        <row r="330">
          <cell r="D330">
            <v>2.2630561980492687</v>
          </cell>
          <cell r="E330">
            <v>2.3398464564846213</v>
          </cell>
          <cell r="F330">
            <v>1.1454897708938372</v>
          </cell>
          <cell r="G330">
            <v>2.2750058221872544</v>
          </cell>
        </row>
        <row r="331">
          <cell r="D331">
            <v>1.4548747951034075E-2</v>
          </cell>
          <cell r="E331">
            <v>0</v>
          </cell>
          <cell r="F331">
            <v>5.8083252662149082E-3</v>
          </cell>
          <cell r="G331">
            <v>0</v>
          </cell>
        </row>
        <row r="332">
          <cell r="D332">
            <v>6.0805788546716422E-2</v>
          </cell>
          <cell r="E332">
            <v>7.1068705961570847E-2</v>
          </cell>
          <cell r="F332">
            <v>7.0990642142626653E-3</v>
          </cell>
          <cell r="G332">
            <v>1.3002393128769996E-2</v>
          </cell>
        </row>
        <row r="333">
          <cell r="E333">
            <v>9.0000000000000011E-3</v>
          </cell>
          <cell r="F333">
            <v>2.5000000000000001E-3</v>
          </cell>
        </row>
        <row r="334">
          <cell r="D334">
            <v>3.75</v>
          </cell>
          <cell r="E334">
            <v>3.75</v>
          </cell>
          <cell r="F334">
            <v>1.8750000000000002</v>
          </cell>
          <cell r="G334">
            <v>3.7500000000000004</v>
          </cell>
        </row>
        <row r="335">
          <cell r="D335">
            <v>0.09</v>
          </cell>
          <cell r="E335">
            <v>0.09</v>
          </cell>
          <cell r="F335">
            <v>0.06</v>
          </cell>
          <cell r="G335">
            <v>0.06</v>
          </cell>
        </row>
        <row r="336">
          <cell r="D336">
            <v>0</v>
          </cell>
          <cell r="G336">
            <v>0</v>
          </cell>
        </row>
      </sheetData>
      <sheetData sheetId="15" refreshError="1"/>
      <sheetData sheetId="16">
        <row r="92">
          <cell r="B92">
            <v>0.33878504672897197</v>
          </cell>
          <cell r="C92">
            <v>0.90386568386568378</v>
          </cell>
          <cell r="D92">
            <v>3.6983011937557382E-2</v>
          </cell>
          <cell r="E92">
            <v>2.9787234042553184E-3</v>
          </cell>
        </row>
        <row r="93">
          <cell r="B93">
            <v>5.5295950155763232E-3</v>
          </cell>
          <cell r="C93">
            <v>0</v>
          </cell>
          <cell r="D93">
            <v>5.5222222222222218E-3</v>
          </cell>
          <cell r="E93">
            <v>1.1631914893617019E-2</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22F05-10EA-400E-9C1B-8620455284F3}">
  <sheetPr>
    <tabColor theme="9" tint="0.39997558519241921"/>
  </sheetPr>
  <dimension ref="A1:P328"/>
  <sheetViews>
    <sheetView showGridLines="0" tabSelected="1" topLeftCell="A311" zoomScale="120" zoomScaleNormal="120" workbookViewId="0">
      <selection activeCell="A328" sqref="A328"/>
    </sheetView>
  </sheetViews>
  <sheetFormatPr baseColWidth="10" defaultRowHeight="15" x14ac:dyDescent="0.25"/>
  <cols>
    <col min="1" max="1" width="59.42578125" customWidth="1"/>
    <col min="3" max="4" width="9.28515625" customWidth="1"/>
    <col min="5" max="5" width="9" customWidth="1"/>
    <col min="8" max="9" width="9.28515625" customWidth="1"/>
    <col min="10" max="11" width="9.5703125" customWidth="1"/>
    <col min="12" max="12" width="9.7109375" customWidth="1"/>
    <col min="15" max="16" width="9.7109375" customWidth="1"/>
  </cols>
  <sheetData>
    <row r="1" spans="1:16" ht="21" x14ac:dyDescent="0.35">
      <c r="A1" s="1"/>
      <c r="B1" s="1"/>
      <c r="C1" s="56" t="s">
        <v>0</v>
      </c>
      <c r="D1" s="57"/>
      <c r="E1" s="57"/>
      <c r="F1" s="57"/>
      <c r="G1" s="57"/>
      <c r="H1" s="57"/>
      <c r="I1" s="58"/>
      <c r="J1" s="56" t="s">
        <v>1</v>
      </c>
      <c r="K1" s="57"/>
      <c r="L1" s="57"/>
      <c r="M1" s="57"/>
      <c r="N1" s="57"/>
      <c r="O1" s="57"/>
      <c r="P1" s="58"/>
    </row>
    <row r="2" spans="1:16" s="5" customFormat="1" ht="63" x14ac:dyDescent="0.25">
      <c r="A2" s="2" t="s">
        <v>2</v>
      </c>
      <c r="B2" s="2" t="s">
        <v>3</v>
      </c>
      <c r="C2" s="3" t="s">
        <v>4</v>
      </c>
      <c r="D2" s="2" t="s">
        <v>5</v>
      </c>
      <c r="E2" s="2" t="s">
        <v>6</v>
      </c>
      <c r="F2" s="2" t="s">
        <v>7</v>
      </c>
      <c r="G2" s="2" t="s">
        <v>8</v>
      </c>
      <c r="H2" s="2" t="s">
        <v>9</v>
      </c>
      <c r="I2" s="4" t="s">
        <v>10</v>
      </c>
      <c r="J2" s="3" t="s">
        <v>4</v>
      </c>
      <c r="K2" s="2" t="s">
        <v>5</v>
      </c>
      <c r="L2" s="2" t="s">
        <v>6</v>
      </c>
      <c r="M2" s="2" t="s">
        <v>7</v>
      </c>
      <c r="N2" s="2" t="s">
        <v>8</v>
      </c>
      <c r="O2" s="2" t="s">
        <v>9</v>
      </c>
      <c r="P2" s="4" t="s">
        <v>10</v>
      </c>
    </row>
    <row r="3" spans="1:16" x14ac:dyDescent="0.25">
      <c r="A3" t="s">
        <v>11</v>
      </c>
      <c r="B3" s="6">
        <v>890288</v>
      </c>
      <c r="C3" s="7">
        <f>IFERROR(VLOOKUP($A3,[1]artritis!$A$5:$V$260,10,0),0)</f>
        <v>1</v>
      </c>
      <c r="D3" s="8">
        <f>IFERROR(VLOOKUP($A3,[1]artritis!$A$5:$V$260,17,0),0)</f>
        <v>1</v>
      </c>
      <c r="E3" s="8">
        <f>IFERROR(VLOOKUP(A3,'[1]lupus '!$A$5:$U$257,10,0),0)</f>
        <v>0</v>
      </c>
      <c r="F3" s="8">
        <f>IFERROR(VLOOKUP($A3,[1]espondilo!$A$5:$AG$196,10,0),0)</f>
        <v>1</v>
      </c>
      <c r="G3" s="8">
        <f>IFERROR(VLOOKUP($A3,[1]espondilo!$A$5:$AG$196,17,0),0)</f>
        <v>1</v>
      </c>
      <c r="H3" s="8">
        <f>IFERROR(VLOOKUP($A3,[1]otras!$A$6:$X$216,9,0),0)</f>
        <v>1</v>
      </c>
      <c r="I3" s="9">
        <f>IFERROR(VLOOKUP($A3,[1]otras!$A$6:$X$216,16,0),0)</f>
        <v>1</v>
      </c>
      <c r="J3" s="10">
        <f>IFERROR(VLOOKUP($A3,[2]artritis!$A$5:$V$260,9,0),0)</f>
        <v>1.2E-2</v>
      </c>
      <c r="K3" s="11">
        <f>IFERROR(VLOOKUP($A3,[2]artritis!$A$5:$V$260,16,0),0)</f>
        <v>0.03</v>
      </c>
      <c r="L3" s="11">
        <f>IFERROR(VLOOKUP(A3,'[2]lupus '!$A$5:$U$257,9,0),0)</f>
        <v>0.05</v>
      </c>
      <c r="M3" s="11">
        <f>IFERROR(VLOOKUP($A3,[2]espondilo!$A$5:$AG$196,9,0),0)</f>
        <v>0.06</v>
      </c>
      <c r="N3" s="11">
        <f>IFERROR(VLOOKUP($A3,[2]espondilo!$A$5:$AG$196,16,0),0)</f>
        <v>0.02</v>
      </c>
      <c r="O3" s="11">
        <f>IFERROR(VLOOKUP($A3,[2]otras!$A$6:$X$216,8,0),0)</f>
        <v>4.0000000000000001E-3</v>
      </c>
      <c r="P3" s="12">
        <f>IFERROR(VLOOKUP($A3,[2]otras!$A$6:$X$216,15,0),0)</f>
        <v>4.0000000000000001E-3</v>
      </c>
    </row>
    <row r="4" spans="1:16" x14ac:dyDescent="0.25">
      <c r="A4" s="13" t="s">
        <v>12</v>
      </c>
      <c r="B4" s="14">
        <v>890205</v>
      </c>
      <c r="C4" s="15">
        <f>IFERROR(VLOOKUP($A4,[1]artritis!$A$5:$V$260,10,0),0)</f>
        <v>1</v>
      </c>
      <c r="D4" s="16">
        <f>IFERROR(VLOOKUP($A4,[1]artritis!$A$5:$V$260,17,0),0)</f>
        <v>1</v>
      </c>
      <c r="E4" s="16">
        <f>IFERROR(VLOOKUP(A4,'[1]lupus '!$A$5:$U$257,10,0),0)</f>
        <v>0</v>
      </c>
      <c r="F4" s="16">
        <f>IFERROR(VLOOKUP($A4,[1]espondilo!$A$5:$AG$196,10,0),0)</f>
        <v>0</v>
      </c>
      <c r="G4" s="16">
        <f>IFERROR(VLOOKUP($A4,[1]espondilo!$A$5:$AG$196,17,0),0)</f>
        <v>0</v>
      </c>
      <c r="H4" s="16">
        <f>IFERROR(VLOOKUP($A4,[1]otras!$A$6:$X$216,9,0),0)</f>
        <v>1</v>
      </c>
      <c r="I4" s="17">
        <f>IFERROR(VLOOKUP($A4,[1]otras!$A$6:$X$216,16,0),0)</f>
        <v>1</v>
      </c>
      <c r="J4" s="18">
        <f>IFERROR(VLOOKUP($A4,[2]artritis!$A$5:$V$260,9,0),0)</f>
        <v>1.2E-2</v>
      </c>
      <c r="K4" s="19">
        <f>IFERROR(VLOOKUP($A4,[2]artritis!$A$5:$V$260,16,0),0)</f>
        <v>0.1</v>
      </c>
      <c r="L4" s="19">
        <f>IFERROR(VLOOKUP(A4,'[2]lupus '!$A$5:$U$257,9,0),0)</f>
        <v>0</v>
      </c>
      <c r="M4" s="19">
        <f>IFERROR(VLOOKUP($A4,[2]espondilo!$A$5:$AG$196,9,0),0)</f>
        <v>0</v>
      </c>
      <c r="N4" s="19">
        <f>IFERROR(VLOOKUP($A4,[2]espondilo!$A$5:$AG$196,16,0),0)</f>
        <v>0</v>
      </c>
      <c r="O4" s="19">
        <f>IFERROR(VLOOKUP($A4,[2]otras!$A$6:$X$216,8,0),0)</f>
        <v>0.3</v>
      </c>
      <c r="P4" s="20">
        <f>IFERROR(VLOOKUP($A4,[2]otras!$A$6:$X$216,15,0),0)</f>
        <v>0.3</v>
      </c>
    </row>
    <row r="5" spans="1:16" x14ac:dyDescent="0.25">
      <c r="A5" t="s">
        <v>13</v>
      </c>
      <c r="B5" s="6">
        <v>890289</v>
      </c>
      <c r="C5" s="7">
        <f>IFERROR(VLOOKUP($A5,[1]artritis!$A$5:$V$260,10,0),0)</f>
        <v>0</v>
      </c>
      <c r="D5" s="8">
        <f>IFERROR(VLOOKUP($A5,[1]artritis!$A$5:$V$260,17,0),0)</f>
        <v>0</v>
      </c>
      <c r="E5" s="8">
        <f>IFERROR(VLOOKUP(A5,'[1]lupus '!$A$5:$U$257,10,0),0)</f>
        <v>0</v>
      </c>
      <c r="F5" s="8">
        <f>IFERROR(VLOOKUP($A5,[1]espondilo!$A$5:$AG$196,10,0),0)</f>
        <v>0</v>
      </c>
      <c r="G5" s="8">
        <f>IFERROR(VLOOKUP($A5,[1]espondilo!$A$5:$AG$196,17,0),0)</f>
        <v>0</v>
      </c>
      <c r="H5" s="8">
        <f>IFERROR(VLOOKUP($A5,[1]otras!$A$6:$X$216,9,0),0)</f>
        <v>0</v>
      </c>
      <c r="I5" s="9">
        <f>IFERROR(VLOOKUP($A5,[1]otras!$A$6:$X$216,16,0),0)</f>
        <v>0</v>
      </c>
      <c r="J5" s="10">
        <f>IFERROR(VLOOKUP($A5,[2]artritis!$A$5:$V$260,9,0),0)</f>
        <v>0</v>
      </c>
      <c r="K5" s="11">
        <f>IFERROR(VLOOKUP($A5,[2]artritis!$A$5:$V$260,16,0),0)</f>
        <v>0</v>
      </c>
      <c r="L5" s="11">
        <f>IFERROR(VLOOKUP(A5,'[2]lupus '!$A$5:$U$257,9,0),0)</f>
        <v>0</v>
      </c>
      <c r="M5" s="11">
        <f>IFERROR(VLOOKUP($A5,[2]espondilo!$A$5:$AG$196,9,0),0)</f>
        <v>0</v>
      </c>
      <c r="N5" s="11">
        <f>IFERROR(VLOOKUP($A5,[2]espondilo!$A$5:$AG$196,16,0),0)</f>
        <v>0</v>
      </c>
      <c r="O5" s="11">
        <f>IFERROR(VLOOKUP($A5,[2]otras!$A$6:$X$216,8,0),0)</f>
        <v>0</v>
      </c>
      <c r="P5" s="12">
        <f>IFERROR(VLOOKUP($A5,[2]otras!$A$6:$X$216,15,0),0)</f>
        <v>0</v>
      </c>
    </row>
    <row r="6" spans="1:16" x14ac:dyDescent="0.25">
      <c r="A6" s="13" t="s">
        <v>14</v>
      </c>
      <c r="B6" s="14">
        <v>890301</v>
      </c>
      <c r="C6" s="15">
        <f>IFERROR(VLOOKUP($A6,[1]artritis!$A$5:$V$260,10,0),0)</f>
        <v>2</v>
      </c>
      <c r="D6" s="16">
        <f>IFERROR(VLOOKUP($A6,[1]artritis!$A$5:$V$260,17,0),0)</f>
        <v>3</v>
      </c>
      <c r="E6" s="16">
        <f>IFERROR(VLOOKUP(A6,'[1]lupus '!$A$5:$U$257,10,0),0)</f>
        <v>3</v>
      </c>
      <c r="F6" s="16">
        <f>IFERROR(VLOOKUP($A6,[1]espondilo!$A$5:$AG$196,10,0),0)</f>
        <v>3</v>
      </c>
      <c r="G6" s="16">
        <f>IFERROR(VLOOKUP($A6,[1]espondilo!$A$5:$AG$196,17,0),0)</f>
        <v>3</v>
      </c>
      <c r="H6" s="16">
        <f>IFERROR(VLOOKUP($A6,[1]otras!$A$6:$X$216,9,0),0)</f>
        <v>3</v>
      </c>
      <c r="I6" s="17">
        <f>IFERROR(VLOOKUP($A6,[1]otras!$A$6:$X$216,16,0),0)</f>
        <v>3</v>
      </c>
      <c r="J6" s="18">
        <f>IFERROR(VLOOKUP($A6,[2]artritis!$A$5:$V$260,9,0),0)</f>
        <v>1</v>
      </c>
      <c r="K6" s="19">
        <f>IFERROR(VLOOKUP($A6,[2]artritis!$A$5:$V$260,16,0),0)</f>
        <v>1</v>
      </c>
      <c r="L6" s="19">
        <f>IFERROR(VLOOKUP(A6,'[2]lupus '!$A$5:$U$257,9,0),0)</f>
        <v>1</v>
      </c>
      <c r="M6" s="19">
        <f>IFERROR(VLOOKUP($A6,[2]espondilo!$A$5:$AG$196,9,0),0)</f>
        <v>1</v>
      </c>
      <c r="N6" s="19">
        <f>IFERROR(VLOOKUP($A6,[2]espondilo!$A$5:$AG$196,16,0),0)</f>
        <v>1</v>
      </c>
      <c r="O6" s="19">
        <f>IFERROR(VLOOKUP($A6,[2]otras!$A$6:$X$216,8,0),0)</f>
        <v>1</v>
      </c>
      <c r="P6" s="20">
        <f>IFERROR(VLOOKUP($A6,[2]otras!$A$6:$X$216,15,0),0)</f>
        <v>1</v>
      </c>
    </row>
    <row r="7" spans="1:16" x14ac:dyDescent="0.25">
      <c r="A7" t="s">
        <v>15</v>
      </c>
      <c r="B7" s="6">
        <v>890315</v>
      </c>
      <c r="C7" s="7">
        <f>IFERROR(VLOOKUP($A7,[1]artritis!$A$5:$V$260,10,0),0)</f>
        <v>0</v>
      </c>
      <c r="D7" s="8">
        <f>IFERROR(VLOOKUP($A7,[1]artritis!$A$5:$V$260,17,0),0)</f>
        <v>2</v>
      </c>
      <c r="E7" s="8">
        <f>IFERROR(VLOOKUP(A7,'[1]lupus '!$A$5:$U$257,10,0),0)</f>
        <v>1</v>
      </c>
      <c r="F7" s="8">
        <f>IFERROR(VLOOKUP($A7,[1]espondilo!$A$5:$AG$196,10,0),0)</f>
        <v>0</v>
      </c>
      <c r="G7" s="8">
        <f>IFERROR(VLOOKUP($A7,[1]espondilo!$A$5:$AG$196,17,0),0)</f>
        <v>2</v>
      </c>
      <c r="H7" s="8">
        <f>IFERROR(VLOOKUP($A7,[1]otras!$A$6:$X$216,9,0),0)</f>
        <v>1</v>
      </c>
      <c r="I7" s="9">
        <f>IFERROR(VLOOKUP($A7,[1]otras!$A$6:$X$216,16,0),0)</f>
        <v>1</v>
      </c>
      <c r="J7" s="10">
        <f>IFERROR(VLOOKUP($A7,[2]artritis!$A$5:$V$260,9,0),0)</f>
        <v>0</v>
      </c>
      <c r="K7" s="11">
        <f>IFERROR(VLOOKUP($A7,[2]artritis!$A$5:$V$260,16,0),0)</f>
        <v>0.5</v>
      </c>
      <c r="L7" s="11">
        <f>IFERROR(VLOOKUP(A7,'[2]lupus '!$A$5:$U$257,9,0),0)</f>
        <v>1</v>
      </c>
      <c r="M7" s="11">
        <f>IFERROR(VLOOKUP($A7,[2]espondilo!$A$5:$AG$196,9,0),0)</f>
        <v>0</v>
      </c>
      <c r="N7" s="11">
        <f>IFERROR(VLOOKUP($A7,[2]espondilo!$A$5:$AG$196,16,0),0)</f>
        <v>0.7</v>
      </c>
      <c r="O7" s="11">
        <f>IFERROR(VLOOKUP($A7,[2]otras!$A$6:$X$216,8,0),0)</f>
        <v>0.05</v>
      </c>
      <c r="P7" s="12">
        <f>IFERROR(VLOOKUP($A7,[2]otras!$A$6:$X$216,15,0),0)</f>
        <v>0.2</v>
      </c>
    </row>
    <row r="8" spans="1:16" x14ac:dyDescent="0.25">
      <c r="A8" s="13" t="s">
        <v>16</v>
      </c>
      <c r="B8" s="14">
        <v>890388</v>
      </c>
      <c r="C8" s="15">
        <f>IFERROR(VLOOKUP($A8,[1]artritis!$A$5:$V$260,10,0),0)</f>
        <v>2</v>
      </c>
      <c r="D8" s="16">
        <f>IFERROR(VLOOKUP($A8,[1]artritis!$A$5:$V$260,17,0),0)</f>
        <v>3</v>
      </c>
      <c r="E8" s="16">
        <f>IFERROR(VLOOKUP(A8,'[1]lupus '!$A$5:$U$257,10,0),0)</f>
        <v>4</v>
      </c>
      <c r="F8" s="16">
        <f>IFERROR(VLOOKUP($A8,[1]espondilo!$A$5:$AG$196,10,0),0)</f>
        <v>2</v>
      </c>
      <c r="G8" s="16">
        <f>IFERROR(VLOOKUP($A8,[1]espondilo!$A$5:$AG$196,17,0),0)</f>
        <v>3</v>
      </c>
      <c r="H8" s="16">
        <f>IFERROR(VLOOKUP($A8,[1]otras!$A$6:$X$216,9,0),0)</f>
        <v>3</v>
      </c>
      <c r="I8" s="17">
        <f>IFERROR(VLOOKUP($A8,[1]otras!$A$6:$X$216,16,0),0)</f>
        <v>3</v>
      </c>
      <c r="J8" s="18">
        <f>IFERROR(VLOOKUP($A8,[2]artritis!$A$5:$V$260,9,0),0)</f>
        <v>0.98</v>
      </c>
      <c r="K8" s="19">
        <f>IFERROR(VLOOKUP($A8,[2]artritis!$A$5:$V$260,16,0),0)</f>
        <v>1</v>
      </c>
      <c r="L8" s="19">
        <f>IFERROR(VLOOKUP(A8,'[2]lupus '!$A$5:$U$257,9,0),0)</f>
        <v>1</v>
      </c>
      <c r="M8" s="19">
        <f>IFERROR(VLOOKUP($A8,[2]espondilo!$A$5:$AG$196,9,0),0)</f>
        <v>1</v>
      </c>
      <c r="N8" s="19">
        <f>IFERROR(VLOOKUP($A8,[2]espondilo!$A$5:$AG$196,16,0),0)</f>
        <v>1</v>
      </c>
      <c r="O8" s="19">
        <f>IFERROR(VLOOKUP($A8,[2]otras!$A$6:$X$216,8,0),0)</f>
        <v>1</v>
      </c>
      <c r="P8" s="20">
        <f>IFERROR(VLOOKUP($A8,[2]otras!$A$6:$X$216,15,0),0)</f>
        <v>1</v>
      </c>
    </row>
    <row r="9" spans="1:16" x14ac:dyDescent="0.25">
      <c r="A9" t="s">
        <v>17</v>
      </c>
      <c r="B9" s="6">
        <v>890389</v>
      </c>
      <c r="C9" s="7">
        <f>IFERROR(VLOOKUP($A9,[1]artritis!$A$5:$V$260,10,0),0)</f>
        <v>4</v>
      </c>
      <c r="D9" s="8">
        <f>IFERROR(VLOOKUP($A9,[1]artritis!$A$5:$V$260,17,0),0)</f>
        <v>4</v>
      </c>
      <c r="E9" s="8">
        <f>IFERROR(VLOOKUP(A9,'[1]lupus '!$A$5:$U$257,10,0),0)</f>
        <v>6</v>
      </c>
      <c r="F9" s="8">
        <f>IFERROR(VLOOKUP($A9,[1]espondilo!$A$5:$AG$196,10,0),0)</f>
        <v>4</v>
      </c>
      <c r="G9" s="8">
        <f>IFERROR(VLOOKUP($A9,[1]espondilo!$A$5:$AG$196,17,0),0)</f>
        <v>4</v>
      </c>
      <c r="H9" s="8">
        <f>IFERROR(VLOOKUP($A9,[1]otras!$A$6:$X$216,9,0),0)</f>
        <v>4</v>
      </c>
      <c r="I9" s="9">
        <f>IFERROR(VLOOKUP($A9,[1]otras!$A$6:$X$216,16,0),0)</f>
        <v>4</v>
      </c>
      <c r="J9" s="10">
        <f>IFERROR(VLOOKUP($A9,[2]artritis!$A$5:$V$260,9,0),0)</f>
        <v>0.02</v>
      </c>
      <c r="K9" s="11">
        <f>IFERROR(VLOOKUP($A9,[2]artritis!$A$5:$V$260,16,0),0)</f>
        <v>0.03</v>
      </c>
      <c r="L9" s="11">
        <f>IFERROR(VLOOKUP(A9,'[2]lupus '!$A$5:$U$257,9,0),0)</f>
        <v>0.1</v>
      </c>
      <c r="M9" s="11">
        <f>IFERROR(VLOOKUP($A9,[2]espondilo!$A$5:$AG$196,9,0),0)</f>
        <v>0.02</v>
      </c>
      <c r="N9" s="11">
        <f>IFERROR(VLOOKUP($A9,[2]espondilo!$A$5:$AG$196,16,0),0)</f>
        <v>0.02</v>
      </c>
      <c r="O9" s="11">
        <f>IFERROR(VLOOKUP($A9,[2]otras!$A$6:$X$216,8,0),0)</f>
        <v>0.1</v>
      </c>
      <c r="P9" s="12">
        <f>IFERROR(VLOOKUP($A9,[2]otras!$A$6:$X$216,15,0),0)</f>
        <v>0.05</v>
      </c>
    </row>
    <row r="10" spans="1:16" x14ac:dyDescent="0.25">
      <c r="A10" s="13" t="s">
        <v>18</v>
      </c>
      <c r="B10" s="14">
        <v>990211</v>
      </c>
      <c r="C10" s="15">
        <f>IFERROR(VLOOKUP($A10,[1]artritis!$A$5:$V$260,10,0),0)</f>
        <v>3</v>
      </c>
      <c r="D10" s="16">
        <f>IFERROR(VLOOKUP($A10,[1]artritis!$A$5:$V$260,17,0),0)</f>
        <v>4</v>
      </c>
      <c r="E10" s="16">
        <f>IFERROR(VLOOKUP(A10,'[1]lupus '!$A$5:$U$257,10,0),0)</f>
        <v>4</v>
      </c>
      <c r="F10" s="16">
        <f>IFERROR(VLOOKUP($A10,[1]espondilo!$A$5:$AG$196,10,0),0)</f>
        <v>3</v>
      </c>
      <c r="G10" s="16">
        <f>IFERROR(VLOOKUP($A10,[1]espondilo!$A$5:$AG$196,17,0),0)</f>
        <v>3</v>
      </c>
      <c r="H10" s="16">
        <f>IFERROR(VLOOKUP($A10,[1]otras!$A$6:$X$216,9,0),0)</f>
        <v>3</v>
      </c>
      <c r="I10" s="17">
        <f>IFERROR(VLOOKUP($A10,[1]otras!$A$6:$X$216,16,0),0)</f>
        <v>3</v>
      </c>
      <c r="J10" s="18">
        <f>IFERROR(VLOOKUP($A10,[2]artritis!$A$5:$V$260,9,0),0)</f>
        <v>1</v>
      </c>
      <c r="K10" s="19">
        <f>IFERROR(VLOOKUP($A10,[2]artritis!$A$5:$V$260,16,0),0)</f>
        <v>1</v>
      </c>
      <c r="L10" s="19">
        <f>IFERROR(VLOOKUP(A10,'[2]lupus '!$A$5:$U$257,9,0),0)</f>
        <v>1</v>
      </c>
      <c r="M10" s="19">
        <f>IFERROR(VLOOKUP($A10,[2]espondilo!$A$5:$AG$196,9,0),0)</f>
        <v>1</v>
      </c>
      <c r="N10" s="19">
        <f>IFERROR(VLOOKUP($A10,[2]espondilo!$A$5:$AG$196,16,0),0)</f>
        <v>1</v>
      </c>
      <c r="O10" s="19">
        <f>IFERROR(VLOOKUP($A10,[2]otras!$A$6:$X$216,8,0),0)</f>
        <v>1</v>
      </c>
      <c r="P10" s="20">
        <f>IFERROR(VLOOKUP($A10,[2]otras!$A$6:$X$216,15,0),0)</f>
        <v>1</v>
      </c>
    </row>
    <row r="11" spans="1:16" x14ac:dyDescent="0.25">
      <c r="A11" t="s">
        <v>19</v>
      </c>
      <c r="B11" s="6">
        <v>839600</v>
      </c>
      <c r="C11" s="7">
        <f>IFERROR(VLOOKUP($A11,[1]artritis!$A$5:$V$260,10,0),0)</f>
        <v>1</v>
      </c>
      <c r="D11" s="8">
        <f>IFERROR(VLOOKUP($A11,[1]artritis!$A$5:$V$260,17,0),0)</f>
        <v>1</v>
      </c>
      <c r="E11" s="8">
        <f>IFERROR(VLOOKUP(A11,'[1]lupus '!$A$5:$U$257,10,0),0)</f>
        <v>1</v>
      </c>
      <c r="F11" s="8">
        <f>IFERROR(VLOOKUP($A11,[1]espondilo!$A$5:$AG$196,10,0),0)</f>
        <v>1</v>
      </c>
      <c r="G11" s="8">
        <f>IFERROR(VLOOKUP($A11,[1]espondilo!$A$5:$AG$196,17,0),0)</f>
        <v>1</v>
      </c>
      <c r="H11" s="8">
        <f>IFERROR(VLOOKUP($A11,[1]otras!$A$6:$X$216,9,0),0)</f>
        <v>1</v>
      </c>
      <c r="I11" s="9">
        <f>IFERROR(VLOOKUP($A11,[1]otras!$A$6:$X$216,16,0),0)</f>
        <v>1</v>
      </c>
      <c r="J11" s="10">
        <f>IFERROR(VLOOKUP($A11,[2]artritis!$A$5:$V$260,9,0),0)</f>
        <v>0.1</v>
      </c>
      <c r="K11" s="11">
        <f>IFERROR(VLOOKUP($A11,[2]artritis!$A$5:$V$260,16,0),0)</f>
        <v>9.9815157116451017E-2</v>
      </c>
      <c r="L11" s="11">
        <f>IFERROR(VLOOKUP(A11,'[2]lupus '!$A$5:$U$257,9,0),0)</f>
        <v>5.033881897386254E-2</v>
      </c>
      <c r="M11" s="11">
        <f>IFERROR(VLOOKUP($A11,[2]espondilo!$A$5:$AG$196,9,0),0)</f>
        <v>0.19999999999999998</v>
      </c>
      <c r="N11" s="11">
        <f>IFERROR(VLOOKUP($A11,[2]espondilo!$A$5:$AG$196,16,0),0)</f>
        <v>0.3</v>
      </c>
      <c r="O11" s="11">
        <f>IFERROR(VLOOKUP($A11,[2]otras!$A$6:$X$216,8,0),0)</f>
        <v>0.05</v>
      </c>
      <c r="P11" s="12">
        <f>IFERROR(VLOOKUP($A11,[2]otras!$A$6:$X$216,15,0),0)</f>
        <v>0.1</v>
      </c>
    </row>
    <row r="12" spans="1:16" x14ac:dyDescent="0.25">
      <c r="A12" s="13" t="s">
        <v>20</v>
      </c>
      <c r="B12" s="14">
        <v>992300</v>
      </c>
      <c r="C12" s="15">
        <f>IFERROR(VLOOKUP($A12,[1]artritis!$A$5:$V$260,10,0),0)</f>
        <v>1</v>
      </c>
      <c r="D12" s="16">
        <f>IFERROR(VLOOKUP($A12,[1]artritis!$A$5:$V$260,17,0),0)</f>
        <v>1</v>
      </c>
      <c r="E12" s="16">
        <f>IFERROR(VLOOKUP(A12,'[1]lupus '!$A$5:$U$257,10,0),0)</f>
        <v>1</v>
      </c>
      <c r="F12" s="16">
        <f>IFERROR(VLOOKUP($A12,[1]espondilo!$A$5:$AG$196,10,0),0)</f>
        <v>1</v>
      </c>
      <c r="G12" s="16">
        <f>IFERROR(VLOOKUP($A12,[1]espondilo!$A$5:$AG$196,17,0),0)</f>
        <v>1</v>
      </c>
      <c r="H12" s="16">
        <f>IFERROR(VLOOKUP($A12,[1]otras!$A$6:$X$216,9,0),0)</f>
        <v>1</v>
      </c>
      <c r="I12" s="17">
        <f>IFERROR(VLOOKUP($A12,[1]otras!$A$6:$X$216,16,0),0)</f>
        <v>1</v>
      </c>
      <c r="J12" s="18">
        <f>IFERROR(VLOOKUP($A12,[2]artritis!$A$5:$V$260,9,0),0)</f>
        <v>0.15</v>
      </c>
      <c r="K12" s="19">
        <f>IFERROR(VLOOKUP($A12,[2]artritis!$A$5:$V$260,16,0),0)</f>
        <v>0.4</v>
      </c>
      <c r="L12" s="19">
        <f>IFERROR(VLOOKUP(A12,'[2]lupus '!$A$5:$U$257,9,0),0)</f>
        <v>0.15004840271055178</v>
      </c>
      <c r="M12" s="19">
        <f>IFERROR(VLOOKUP($A12,[2]espondilo!$A$5:$AG$196,9,0),0)</f>
        <v>0.19999999999999998</v>
      </c>
      <c r="N12" s="19">
        <f>IFERROR(VLOOKUP($A12,[2]espondilo!$A$5:$AG$196,16,0),0)</f>
        <v>0.3</v>
      </c>
      <c r="O12" s="19">
        <f>IFERROR(VLOOKUP($A12,[2]otras!$A$6:$X$216,8,0),0)</f>
        <v>0.1</v>
      </c>
      <c r="P12" s="20">
        <f>IFERROR(VLOOKUP($A12,[2]otras!$A$6:$X$216,15,0),0)</f>
        <v>0.1</v>
      </c>
    </row>
    <row r="13" spans="1:16" x14ac:dyDescent="0.25">
      <c r="A13" t="s">
        <v>21</v>
      </c>
      <c r="B13" s="6">
        <v>992990</v>
      </c>
      <c r="C13" s="7">
        <f>IFERROR(VLOOKUP($A13,[1]artritis!$A$5:$V$260,10,0),0)</f>
        <v>2</v>
      </c>
      <c r="D13" s="8">
        <f>IFERROR(VLOOKUP($A13,[1]artritis!$A$5:$V$260,17,0),0)</f>
        <v>12</v>
      </c>
      <c r="E13" s="8">
        <f>IFERROR(VLOOKUP(A13,'[1]lupus '!$A$5:$U$257,10,0),0)</f>
        <v>12</v>
      </c>
      <c r="F13" s="8">
        <f>IFERROR(VLOOKUP($A13,[1]espondilo!$A$5:$AG$196,10,0),0)</f>
        <v>1</v>
      </c>
      <c r="G13" s="8">
        <f>IFERROR(VLOOKUP($A13,[1]espondilo!$A$5:$AG$196,17,0),0)</f>
        <v>12</v>
      </c>
      <c r="H13" s="8">
        <f>IFERROR(VLOOKUP($A13,[1]otras!$A$6:$X$216,9,0),0)</f>
        <v>12</v>
      </c>
      <c r="I13" s="9">
        <f>IFERROR(VLOOKUP($A13,[1]otras!$A$6:$X$216,16,0),0)</f>
        <v>12</v>
      </c>
      <c r="J13" s="10">
        <f>IFERROR(VLOOKUP($A13,[2]artritis!$A$5:$V$260,9,0),0)</f>
        <v>0.1</v>
      </c>
      <c r="K13" s="11">
        <f>IFERROR(VLOOKUP($A13,[2]artritis!$A$5:$V$260,16,0),0)</f>
        <v>0.3</v>
      </c>
      <c r="L13" s="11">
        <f>IFERROR(VLOOKUP(A13,'[2]lupus '!$A$5:$U$257,9,0),0)</f>
        <v>0.1</v>
      </c>
      <c r="M13" s="11">
        <f>IFERROR(VLOOKUP($A13,[2]espondilo!$A$5:$AG$196,9,0),0)</f>
        <v>0.1</v>
      </c>
      <c r="N13" s="11">
        <f>IFERROR(VLOOKUP($A13,[2]espondilo!$A$5:$AG$196,16,0),0)</f>
        <v>0.19999999999999998</v>
      </c>
      <c r="O13" s="11">
        <f>IFERROR(VLOOKUP($A13,[2]otras!$A$6:$X$216,8,0),0)</f>
        <v>0.05</v>
      </c>
      <c r="P13" s="12">
        <f>IFERROR(VLOOKUP($A13,[2]otras!$A$6:$X$216,15,0),0)</f>
        <v>0.1</v>
      </c>
    </row>
    <row r="14" spans="1:16" x14ac:dyDescent="0.25">
      <c r="A14" s="13" t="s">
        <v>22</v>
      </c>
      <c r="B14" s="14">
        <v>261001</v>
      </c>
      <c r="C14" s="15">
        <f>IFERROR(VLOOKUP($A14,[1]artritis!$A$5:$V$260,10,0),0)</f>
        <v>1</v>
      </c>
      <c r="D14" s="16">
        <f>IFERROR(VLOOKUP($A14,[1]artritis!$A$5:$V$260,17,0),0)</f>
        <v>1</v>
      </c>
      <c r="E14" s="16">
        <f>IFERROR(VLOOKUP(A14,'[1]lupus '!$A$5:$U$257,10,0),0)</f>
        <v>0</v>
      </c>
      <c r="F14" s="16">
        <f>IFERROR(VLOOKUP($A14,[1]espondilo!$A$5:$AG$196,10,0),0)</f>
        <v>1</v>
      </c>
      <c r="G14" s="16">
        <f>IFERROR(VLOOKUP($A14,[1]espondilo!$A$5:$AG$196,17,0),0)</f>
        <v>1</v>
      </c>
      <c r="H14" s="16">
        <f>IFERROR(VLOOKUP($A14,[1]otras!$A$6:$X$216,9,0),0)</f>
        <v>0</v>
      </c>
      <c r="I14" s="17">
        <f>IFERROR(VLOOKUP($A14,[1]otras!$A$6:$X$216,16,0),0)</f>
        <v>0</v>
      </c>
      <c r="J14" s="18">
        <f>IFERROR(VLOOKUP($A14,[2]artritis!$A$5:$V$260,9,0),0)</f>
        <v>0.03</v>
      </c>
      <c r="K14" s="19">
        <f>IFERROR(VLOOKUP($A14,[2]artritis!$A$5:$V$260,16,0),0)</f>
        <v>0.03</v>
      </c>
      <c r="L14" s="19">
        <f>IFERROR(VLOOKUP(A14,'[2]lupus '!$A$5:$U$257,9,0),0)</f>
        <v>0</v>
      </c>
      <c r="M14" s="19">
        <f>IFERROR(VLOOKUP($A14,[2]espondilo!$A$5:$AG$196,9,0),0)</f>
        <v>0.19999999999999998</v>
      </c>
      <c r="N14" s="19">
        <f>IFERROR(VLOOKUP($A14,[2]espondilo!$A$5:$AG$196,16,0),0)</f>
        <v>0.19999999999999998</v>
      </c>
      <c r="O14" s="19">
        <f>IFERROR(VLOOKUP($A14,[2]otras!$A$6:$X$216,8,0),0)</f>
        <v>0</v>
      </c>
      <c r="P14" s="20">
        <f>IFERROR(VLOOKUP($A14,[2]otras!$A$6:$X$216,15,0),0)</f>
        <v>0</v>
      </c>
    </row>
    <row r="15" spans="1:16" x14ac:dyDescent="0.25">
      <c r="A15" t="s">
        <v>23</v>
      </c>
      <c r="B15" s="6">
        <v>890502</v>
      </c>
      <c r="C15" s="7">
        <f>IFERROR(VLOOKUP($A15,[1]artritis!$A$5:$V$260,10,0),0)</f>
        <v>0</v>
      </c>
      <c r="D15" s="8">
        <f>IFERROR(VLOOKUP($A15,[1]artritis!$A$5:$V$260,17,0),0)</f>
        <v>1</v>
      </c>
      <c r="E15" s="8">
        <f>IFERROR(VLOOKUP(A15,'[1]lupus '!$A$5:$U$257,10,0),0)</f>
        <v>1</v>
      </c>
      <c r="F15" s="8">
        <f>IFERROR(VLOOKUP($A15,[1]espondilo!$A$5:$AG$196,10,0),0)</f>
        <v>0</v>
      </c>
      <c r="G15" s="8">
        <f>IFERROR(VLOOKUP($A15,[1]espondilo!$A$5:$AG$196,17,0),0)</f>
        <v>1</v>
      </c>
      <c r="H15" s="8">
        <f>IFERROR(VLOOKUP($A15,[1]otras!$A$6:$X$216,9,0),0)</f>
        <v>1</v>
      </c>
      <c r="I15" s="9">
        <f>IFERROR(VLOOKUP($A15,[1]otras!$A$6:$X$216,16,0),0)</f>
        <v>1</v>
      </c>
      <c r="J15" s="10">
        <f>IFERROR(VLOOKUP($A15,[2]artritis!$A$5:$V$260,9,0),0)</f>
        <v>0</v>
      </c>
      <c r="K15" s="11">
        <f>IFERROR(VLOOKUP($A15,[2]artritis!$A$5:$V$260,16,0),0)</f>
        <v>0.3</v>
      </c>
      <c r="L15" s="11">
        <f>IFERROR(VLOOKUP(A15,'[2]lupus '!$A$5:$U$257,9,0),0)</f>
        <v>0.20038722168441434</v>
      </c>
      <c r="M15" s="11">
        <f>IFERROR(VLOOKUP($A15,[2]espondilo!$A$5:$AG$196,9,0),0)</f>
        <v>0</v>
      </c>
      <c r="N15" s="11">
        <f>IFERROR(VLOOKUP($A15,[2]espondilo!$A$5:$AG$196,16,0),0)</f>
        <v>0.7</v>
      </c>
      <c r="O15" s="11">
        <f>IFERROR(VLOOKUP($A15,[2]otras!$A$6:$X$216,8,0),0)</f>
        <v>0.02</v>
      </c>
      <c r="P15" s="12">
        <f>IFERROR(VLOOKUP($A15,[2]otras!$A$6:$X$216,15,0),0)</f>
        <v>0.15</v>
      </c>
    </row>
    <row r="16" spans="1:16" x14ac:dyDescent="0.25">
      <c r="A16" s="13" t="s">
        <v>24</v>
      </c>
      <c r="B16" s="14">
        <v>890366</v>
      </c>
      <c r="C16" s="15">
        <f>IFERROR(VLOOKUP($A16,[1]artritis!$A$5:$V$260,10,0),0)</f>
        <v>1</v>
      </c>
      <c r="D16" s="16">
        <f>IFERROR(VLOOKUP($A16,[1]artritis!$A$5:$V$260,17,0),0)</f>
        <v>1</v>
      </c>
      <c r="E16" s="16">
        <f>IFERROR(VLOOKUP(A16,'[1]lupus '!$A$5:$U$257,10,0),0)</f>
        <v>1</v>
      </c>
      <c r="F16" s="16">
        <f>IFERROR(VLOOKUP($A16,[1]espondilo!$A$5:$AG$196,10,0),0)</f>
        <v>1</v>
      </c>
      <c r="G16" s="16">
        <f>IFERROR(VLOOKUP($A16,[1]espondilo!$A$5:$AG$196,17,0),0)</f>
        <v>1</v>
      </c>
      <c r="H16" s="16">
        <f>IFERROR(VLOOKUP($A16,[1]otras!$A$6:$X$216,9,0),0)</f>
        <v>1</v>
      </c>
      <c r="I16" s="17">
        <f>IFERROR(VLOOKUP($A16,[1]otras!$A$6:$X$216,16,0),0)</f>
        <v>1</v>
      </c>
      <c r="J16" s="18">
        <f>IFERROR(VLOOKUP($A16,[2]artritis!$A$5:$V$260,9,0),0)</f>
        <v>0.02</v>
      </c>
      <c r="K16" s="19">
        <f>IFERROR(VLOOKUP($A16,[2]artritis!$A$5:$V$260,16,0),0)</f>
        <v>0.02</v>
      </c>
      <c r="L16" s="19">
        <f>IFERROR(VLOOKUP(A16,'[2]lupus '!$A$5:$U$257,9,0),0)</f>
        <v>0.02</v>
      </c>
      <c r="M16" s="19">
        <f>IFERROR(VLOOKUP($A16,[2]espondilo!$A$5:$AG$196,9,0),0)</f>
        <v>0.01</v>
      </c>
      <c r="N16" s="19">
        <f>IFERROR(VLOOKUP($A16,[2]espondilo!$A$5:$AG$196,16,0),0)</f>
        <v>0.01</v>
      </c>
      <c r="O16" s="19">
        <f>IFERROR(VLOOKUP($A16,[2]otras!$A$6:$X$216,8,0),0)</f>
        <v>0.05</v>
      </c>
      <c r="P16" s="20">
        <f>IFERROR(VLOOKUP($A16,[2]otras!$A$6:$X$216,15,0),0)</f>
        <v>0.15</v>
      </c>
    </row>
    <row r="17" spans="1:16" x14ac:dyDescent="0.25">
      <c r="A17" t="s">
        <v>25</v>
      </c>
      <c r="B17" s="6" t="s">
        <v>26</v>
      </c>
      <c r="C17" s="7">
        <f>IFERROR(VLOOKUP($A17,[1]artritis!$A$5:$V$260,10,0),0)</f>
        <v>1</v>
      </c>
      <c r="D17" s="8">
        <f>IFERROR(VLOOKUP($A17,[1]artritis!$A$5:$V$260,17,0),0)</f>
        <v>1</v>
      </c>
      <c r="E17" s="8">
        <f>IFERROR(VLOOKUP(A17,'[1]lupus '!$A$5:$U$257,10,0),0)</f>
        <v>1</v>
      </c>
      <c r="F17" s="8">
        <f>IFERROR(VLOOKUP($A17,[1]espondilo!$A$5:$AG$196,10,0),0)</f>
        <v>0</v>
      </c>
      <c r="G17" s="8">
        <f>IFERROR(VLOOKUP($A17,[1]espondilo!$A$5:$AG$196,17,0),0)</f>
        <v>0</v>
      </c>
      <c r="H17" s="8">
        <f>IFERROR(VLOOKUP($A17,[1]otras!$A$6:$X$216,9,0),0)</f>
        <v>0</v>
      </c>
      <c r="I17" s="9">
        <f>IFERROR(VLOOKUP($A17,[1]otras!$A$6:$X$216,16,0),0)</f>
        <v>0</v>
      </c>
      <c r="J17" s="10">
        <f>IFERROR(VLOOKUP($A17,[2]artritis!$A$5:$V$260,9,0),0)</f>
        <v>1.2E-2</v>
      </c>
      <c r="K17" s="11">
        <f>IFERROR(VLOOKUP($A17,[2]artritis!$A$5:$V$260,16,0),0)</f>
        <v>0.5</v>
      </c>
      <c r="L17" s="11">
        <f>IFERROR(VLOOKUP(A17,'[2]lupus '!$A$5:$U$257,9,0),0)</f>
        <v>0.4</v>
      </c>
      <c r="M17" s="11">
        <f>IFERROR(VLOOKUP($A17,[2]espondilo!$A$5:$AG$196,9,0),0)</f>
        <v>0</v>
      </c>
      <c r="N17" s="11">
        <f>IFERROR(VLOOKUP($A17,[2]espondilo!$A$5:$AG$196,16,0),0)</f>
        <v>0</v>
      </c>
      <c r="O17" s="11">
        <f>IFERROR(VLOOKUP($A17,[2]otras!$A$6:$X$216,8,0),0)</f>
        <v>0</v>
      </c>
      <c r="P17" s="12">
        <f>IFERROR(VLOOKUP($A17,[2]otras!$A$6:$X$216,15,0),0)</f>
        <v>0</v>
      </c>
    </row>
    <row r="18" spans="1:16" x14ac:dyDescent="0.25">
      <c r="A18" s="13" t="s">
        <v>27</v>
      </c>
      <c r="B18" s="14">
        <v>890280</v>
      </c>
      <c r="C18" s="15">
        <f>IFERROR(VLOOKUP($A18,[1]artritis!$A$5:$V$260,10,0),0)</f>
        <v>1</v>
      </c>
      <c r="D18" s="16">
        <f>IFERROR(VLOOKUP($A18,[1]artritis!$A$5:$V$260,17,0),0)</f>
        <v>1</v>
      </c>
      <c r="E18" s="16">
        <f>IFERROR(VLOOKUP(A18,'[1]lupus '!$A$5:$U$257,10,0),0)</f>
        <v>1</v>
      </c>
      <c r="F18" s="16">
        <f>IFERROR(VLOOKUP($A18,[1]espondilo!$A$5:$AG$196,10,0),0)</f>
        <v>1</v>
      </c>
      <c r="G18" s="16">
        <f>IFERROR(VLOOKUP($A18,[1]espondilo!$A$5:$AG$196,17,0),0)</f>
        <v>1</v>
      </c>
      <c r="H18" s="16">
        <f>IFERROR(VLOOKUP($A18,[1]otras!$A$6:$X$216,9,0),0)</f>
        <v>1</v>
      </c>
      <c r="I18" s="17">
        <f>IFERROR(VLOOKUP($A18,[1]otras!$A$6:$X$216,16,0),0)</f>
        <v>1</v>
      </c>
      <c r="J18" s="18">
        <f>IFERROR(VLOOKUP($A18,[2]artritis!$A$5:$V$260,9,0),0)</f>
        <v>1.2E-2</v>
      </c>
      <c r="K18" s="19">
        <f>IFERROR(VLOOKUP($A18,[2]artritis!$A$5:$V$260,16,0),0)</f>
        <v>0.2</v>
      </c>
      <c r="L18" s="19">
        <f>IFERROR(VLOOKUP(A18,'[2]lupus '!$A$5:$U$257,9,0),0)</f>
        <v>0.1</v>
      </c>
      <c r="M18" s="19">
        <f>IFERROR(VLOOKUP($A18,[2]espondilo!$A$5:$AG$196,9,0),0)</f>
        <v>0.02</v>
      </c>
      <c r="N18" s="19">
        <f>IFERROR(VLOOKUP($A18,[2]espondilo!$A$5:$AG$196,16,0),0)</f>
        <v>0.05</v>
      </c>
      <c r="O18" s="19">
        <f>IFERROR(VLOOKUP($A18,[2]otras!$A$6:$X$216,8,0),0)</f>
        <v>0.01</v>
      </c>
      <c r="P18" s="20">
        <f>IFERROR(VLOOKUP($A18,[2]otras!$A$6:$X$216,15,0),0)</f>
        <v>0.03</v>
      </c>
    </row>
    <row r="19" spans="1:16" x14ac:dyDescent="0.25">
      <c r="A19" t="s">
        <v>28</v>
      </c>
      <c r="B19" s="6">
        <v>890380</v>
      </c>
      <c r="C19" s="7">
        <f>IFERROR(VLOOKUP($A19,[1]artritis!$A$5:$V$260,10,0),0)</f>
        <v>1.5</v>
      </c>
      <c r="D19" s="8">
        <f>IFERROR(VLOOKUP($A19,[1]artritis!$A$5:$V$260,17,0),0)</f>
        <v>0.5</v>
      </c>
      <c r="E19" s="8">
        <f>IFERROR(VLOOKUP(A19,'[1]lupus '!$A$5:$U$257,10,0),0)</f>
        <v>1</v>
      </c>
      <c r="F19" s="8">
        <f>IFERROR(VLOOKUP($A19,[1]espondilo!$A$5:$AG$196,10,0),0)</f>
        <v>1</v>
      </c>
      <c r="G19" s="8">
        <f>IFERROR(VLOOKUP($A19,[1]espondilo!$A$5:$AG$196,17,0),0)</f>
        <v>1</v>
      </c>
      <c r="H19" s="8">
        <f>IFERROR(VLOOKUP($A19,[1]otras!$A$6:$X$216,9,0),0)</f>
        <v>0.5</v>
      </c>
      <c r="I19" s="9">
        <f>IFERROR(VLOOKUP($A19,[1]otras!$A$6:$X$216,16,0),0)</f>
        <v>0.5</v>
      </c>
      <c r="J19" s="10">
        <f>IFERROR(VLOOKUP($A19,[2]artritis!$A$5:$V$260,9,0),0)</f>
        <v>0.05</v>
      </c>
      <c r="K19" s="11">
        <f>IFERROR(VLOOKUP($A19,[2]artritis!$A$5:$V$260,16,0),0)</f>
        <v>0.1</v>
      </c>
      <c r="L19" s="11">
        <f>IFERROR(VLOOKUP(A19,'[2]lupus '!$A$5:$U$257,9,0),0)</f>
        <v>0.03</v>
      </c>
      <c r="M19" s="11">
        <f>IFERROR(VLOOKUP($A19,[2]espondilo!$A$5:$AG$196,9,0),0)</f>
        <v>0.01</v>
      </c>
      <c r="N19" s="11">
        <f>IFERROR(VLOOKUP($A19,[2]espondilo!$A$5:$AG$196,16,0),0)</f>
        <v>0.02</v>
      </c>
      <c r="O19" s="11">
        <f>IFERROR(VLOOKUP($A19,[2]otras!$A$6:$X$216,8,0),0)</f>
        <v>0.2</v>
      </c>
      <c r="P19" s="12">
        <f>IFERROR(VLOOKUP($A19,[2]otras!$A$6:$X$216,15,0),0)</f>
        <v>0.2</v>
      </c>
    </row>
    <row r="20" spans="1:16" x14ac:dyDescent="0.25">
      <c r="A20" s="13" t="s">
        <v>29</v>
      </c>
      <c r="B20" s="14">
        <v>931001</v>
      </c>
      <c r="C20" s="15">
        <f>IFERROR(VLOOKUP($A20,[1]artritis!$A$5:$V$260,10,0),0)</f>
        <v>12</v>
      </c>
      <c r="D20" s="16">
        <f>IFERROR(VLOOKUP($A20,[1]artritis!$A$5:$V$260,17,0),0)</f>
        <v>24</v>
      </c>
      <c r="E20" s="16">
        <f>IFERROR(VLOOKUP(A20,'[1]lupus '!$A$5:$U$257,10,0),0)</f>
        <v>12</v>
      </c>
      <c r="F20" s="16">
        <f>IFERROR(VLOOKUP($A20,[1]espondilo!$A$5:$AG$196,10,0),0)</f>
        <v>12</v>
      </c>
      <c r="G20" s="16">
        <f>IFERROR(VLOOKUP($A20,[1]espondilo!$A$5:$AG$196,17,0),0)</f>
        <v>24</v>
      </c>
      <c r="H20" s="16">
        <f>IFERROR(VLOOKUP($A20,[1]otras!$A$6:$X$216,9,0),0)</f>
        <v>12</v>
      </c>
      <c r="I20" s="17">
        <f>IFERROR(VLOOKUP($A20,[1]otras!$A$6:$X$216,16,0),0)</f>
        <v>12</v>
      </c>
      <c r="J20" s="18">
        <f>IFERROR(VLOOKUP($A20,[2]artritis!$A$5:$V$260,9,0),0)</f>
        <v>0.6</v>
      </c>
      <c r="K20" s="19">
        <f>IFERROR(VLOOKUP($A20,[2]artritis!$A$5:$V$260,16,0),0)</f>
        <v>0.6</v>
      </c>
      <c r="L20" s="19">
        <f>IFERROR(VLOOKUP(A20,'[2]lupus '!$A$5:$U$257,9,0),0)</f>
        <v>1</v>
      </c>
      <c r="M20" s="19">
        <f>IFERROR(VLOOKUP($A20,[2]espondilo!$A$5:$AG$196,9,0),0)</f>
        <v>0.8</v>
      </c>
      <c r="N20" s="19">
        <f>IFERROR(VLOOKUP($A20,[2]espondilo!$A$5:$AG$196,16,0),0)</f>
        <v>1</v>
      </c>
      <c r="O20" s="19">
        <f>IFERROR(VLOOKUP($A20,[2]otras!$A$6:$X$216,8,0),0)</f>
        <v>0.4</v>
      </c>
      <c r="P20" s="20">
        <f>IFERROR(VLOOKUP($A20,[2]otras!$A$6:$X$216,15,0),0)</f>
        <v>0.4</v>
      </c>
    </row>
    <row r="21" spans="1:16" x14ac:dyDescent="0.25">
      <c r="A21" t="s">
        <v>30</v>
      </c>
      <c r="B21" s="6">
        <v>938303</v>
      </c>
      <c r="C21" s="7">
        <f>IFERROR(VLOOKUP($A21,[1]artritis!$A$5:$V$260,10,0),0)</f>
        <v>6</v>
      </c>
      <c r="D21" s="8">
        <f>IFERROR(VLOOKUP($A21,[1]artritis!$A$5:$V$260,17,0),0)</f>
        <v>12</v>
      </c>
      <c r="E21" s="8">
        <f>IFERROR(VLOOKUP(A21,'[1]lupus '!$A$5:$U$257,10,0),0)</f>
        <v>0</v>
      </c>
      <c r="F21" s="8">
        <f>IFERROR(VLOOKUP($A21,[1]espondilo!$A$5:$AG$196,10,0),0)</f>
        <v>0</v>
      </c>
      <c r="G21" s="8">
        <f>IFERROR(VLOOKUP($A21,[1]espondilo!$A$5:$AG$196,17,0),0)</f>
        <v>0</v>
      </c>
      <c r="H21" s="8">
        <f>IFERROR(VLOOKUP($A21,[1]otras!$A$6:$X$216,9,0),0)</f>
        <v>0</v>
      </c>
      <c r="I21" s="9">
        <f>IFERROR(VLOOKUP($A21,[1]otras!$A$6:$X$216,16,0),0)</f>
        <v>0</v>
      </c>
      <c r="J21" s="10">
        <f>IFERROR(VLOOKUP($A21,[2]artritis!$A$5:$V$260,9,0),0)</f>
        <v>0.5</v>
      </c>
      <c r="K21" s="11">
        <f>IFERROR(VLOOKUP($A21,[2]artritis!$A$5:$V$260,16,0),0)</f>
        <v>0.5</v>
      </c>
      <c r="L21" s="11">
        <f>IFERROR(VLOOKUP(A21,'[2]lupus '!$A$5:$U$257,9,0),0)</f>
        <v>0</v>
      </c>
      <c r="M21" s="11">
        <f>IFERROR(VLOOKUP($A21,[2]espondilo!$A$5:$AG$196,9,0),0)</f>
        <v>0</v>
      </c>
      <c r="N21" s="11">
        <f>IFERROR(VLOOKUP($A21,[2]espondilo!$A$5:$AG$196,16,0),0)</f>
        <v>0</v>
      </c>
      <c r="O21" s="11">
        <f>IFERROR(VLOOKUP($A21,[2]otras!$A$6:$X$216,8,0),0)</f>
        <v>0</v>
      </c>
      <c r="P21" s="12">
        <f>IFERROR(VLOOKUP($A21,[2]otras!$A$6:$X$216,15,0),0)</f>
        <v>0</v>
      </c>
    </row>
    <row r="22" spans="1:16" x14ac:dyDescent="0.25">
      <c r="A22" s="13" t="s">
        <v>31</v>
      </c>
      <c r="B22" s="14">
        <v>990201</v>
      </c>
      <c r="C22" s="15">
        <f>IFERROR(VLOOKUP($A22,[1]artritis!$A$5:$V$260,10,0),0)</f>
        <v>1</v>
      </c>
      <c r="D22" s="16">
        <f>IFERROR(VLOOKUP($A22,[1]artritis!$A$5:$V$260,17,0),0)</f>
        <v>1</v>
      </c>
      <c r="E22" s="16">
        <f>IFERROR(VLOOKUP(A22,'[1]lupus '!$A$5:$U$257,10,0),0)</f>
        <v>0</v>
      </c>
      <c r="F22" s="16">
        <f>IFERROR(VLOOKUP($A22,[1]espondilo!$A$5:$AG$196,10,0),0)</f>
        <v>0</v>
      </c>
      <c r="G22" s="16">
        <f>IFERROR(VLOOKUP($A22,[1]espondilo!$A$5:$AG$196,17,0),0)</f>
        <v>0</v>
      </c>
      <c r="H22" s="16">
        <f>IFERROR(VLOOKUP($A22,[1]otras!$A$6:$X$216,9,0),0)</f>
        <v>0</v>
      </c>
      <c r="I22" s="17">
        <f>IFERROR(VLOOKUP($A22,[1]otras!$A$6:$X$216,16,0),0)</f>
        <v>0</v>
      </c>
      <c r="J22" s="18">
        <f>IFERROR(VLOOKUP($A22,[2]artritis!$A$5:$V$260,9,0),0)</f>
        <v>1</v>
      </c>
      <c r="K22" s="19">
        <f>IFERROR(VLOOKUP($A22,[2]artritis!$A$5:$V$260,16,0),0)</f>
        <v>1</v>
      </c>
      <c r="L22" s="19">
        <f>IFERROR(VLOOKUP(A22,'[2]lupus '!$A$5:$U$257,9,0),0)</f>
        <v>0</v>
      </c>
      <c r="M22" s="19">
        <f>IFERROR(VLOOKUP($A22,[2]espondilo!$A$5:$AG$196,9,0),0)</f>
        <v>0</v>
      </c>
      <c r="N22" s="19">
        <f>IFERROR(VLOOKUP($A22,[2]espondilo!$A$5:$AG$196,16,0),0)</f>
        <v>0</v>
      </c>
      <c r="O22" s="19">
        <f>IFERROR(VLOOKUP($A22,[2]otras!$A$6:$X$216,8,0),0)</f>
        <v>0</v>
      </c>
      <c r="P22" s="20">
        <f>IFERROR(VLOOKUP($A22,[2]otras!$A$6:$X$216,15,0),0)</f>
        <v>0</v>
      </c>
    </row>
    <row r="23" spans="1:16" x14ac:dyDescent="0.25">
      <c r="A23" t="s">
        <v>32</v>
      </c>
      <c r="B23" s="6">
        <v>890266</v>
      </c>
      <c r="C23" s="7">
        <f>IFERROR(VLOOKUP($A23,[1]artritis!$A$5:$V$260,10,0),0)</f>
        <v>1</v>
      </c>
      <c r="D23" s="8">
        <f>IFERROR(VLOOKUP($A23,[1]artritis!$A$5:$V$260,17,0),0)</f>
        <v>1</v>
      </c>
      <c r="E23" s="8">
        <f>IFERROR(VLOOKUP(A23,'[1]lupus '!$A$5:$U$257,10,0),0)</f>
        <v>1</v>
      </c>
      <c r="F23" s="8">
        <f>IFERROR(VLOOKUP($A23,[1]espondilo!$A$5:$AG$196,10,0),0)</f>
        <v>1</v>
      </c>
      <c r="G23" s="8">
        <f>IFERROR(VLOOKUP($A23,[1]espondilo!$A$5:$AG$196,17,0),0)</f>
        <v>1</v>
      </c>
      <c r="H23" s="8">
        <f>IFERROR(VLOOKUP($A23,[1]otras!$A$6:$X$216,9,0),0)</f>
        <v>0</v>
      </c>
      <c r="I23" s="9">
        <f>IFERROR(VLOOKUP($A23,[1]otras!$A$6:$X$216,16,0),0)</f>
        <v>0</v>
      </c>
      <c r="J23" s="10">
        <f>IFERROR(VLOOKUP($A23,[2]artritis!$A$5:$V$260,9,0),0)</f>
        <v>1.2E-2</v>
      </c>
      <c r="K23" s="11">
        <f>IFERROR(VLOOKUP($A23,[2]artritis!$A$5:$V$260,16,0),0)</f>
        <v>0.05</v>
      </c>
      <c r="L23" s="11">
        <f>IFERROR(VLOOKUP(A23,'[2]lupus '!$A$5:$U$257,9,0),0)</f>
        <v>0.05</v>
      </c>
      <c r="M23" s="11">
        <f>IFERROR(VLOOKUP($A23,[2]espondilo!$A$5:$AG$196,9,0),0)</f>
        <v>0.03</v>
      </c>
      <c r="N23" s="11">
        <f>IFERROR(VLOOKUP($A23,[2]espondilo!$A$5:$AG$196,16,0),0)</f>
        <v>0.02</v>
      </c>
      <c r="O23" s="11">
        <f>IFERROR(VLOOKUP($A23,[2]otras!$A$6:$X$216,8,0),0)</f>
        <v>0</v>
      </c>
      <c r="P23" s="12">
        <f>IFERROR(VLOOKUP($A23,[2]otras!$A$6:$X$216,15,0),0)</f>
        <v>0</v>
      </c>
    </row>
    <row r="24" spans="1:16" x14ac:dyDescent="0.25">
      <c r="A24" s="13" t="s">
        <v>33</v>
      </c>
      <c r="B24" s="14">
        <v>871121</v>
      </c>
      <c r="C24" s="15">
        <f>IFERROR(VLOOKUP($A24,[1]artritis!$A$5:$V$260,10,0),0)</f>
        <v>1</v>
      </c>
      <c r="D24" s="16">
        <f>IFERROR(VLOOKUP($A24,[1]artritis!$A$5:$V$260,17,0),0)</f>
        <v>1</v>
      </c>
      <c r="E24" s="16">
        <f>IFERROR(VLOOKUP(A24,'[1]lupus '!$A$5:$U$257,10,0),0)</f>
        <v>0.5</v>
      </c>
      <c r="F24" s="16">
        <f>IFERROR(VLOOKUP($A24,[1]espondilo!$A$5:$AG$196,10,0),0)</f>
        <v>1</v>
      </c>
      <c r="G24" s="16">
        <f>IFERROR(VLOOKUP($A24,[1]espondilo!$A$5:$AG$196,17,0),0)</f>
        <v>1</v>
      </c>
      <c r="H24" s="16">
        <f>IFERROR(VLOOKUP($A24,[1]otras!$A$6:$X$216,9,0),0)</f>
        <v>0.5</v>
      </c>
      <c r="I24" s="17">
        <f>IFERROR(VLOOKUP($A24,[1]otras!$A$6:$X$216,16,0),0)</f>
        <v>0.5</v>
      </c>
      <c r="J24" s="18">
        <f>IFERROR(VLOOKUP($A24,[2]artritis!$A$5:$V$260,9,0),0)</f>
        <v>0.25</v>
      </c>
      <c r="K24" s="19">
        <f>IFERROR(VLOOKUP($A24,[2]artritis!$A$5:$V$260,16,0),0)</f>
        <v>0.1</v>
      </c>
      <c r="L24" s="19">
        <f>IFERROR(VLOOKUP(A24,'[2]lupus '!$A$5:$U$257,9,0),0)</f>
        <v>0.15</v>
      </c>
      <c r="M24" s="19">
        <f>IFERROR(VLOOKUP($A24,[2]espondilo!$A$5:$AG$196,9,0),0)</f>
        <v>0.3</v>
      </c>
      <c r="N24" s="19">
        <f>IFERROR(VLOOKUP($A24,[2]espondilo!$A$5:$AG$196,16,0),0)</f>
        <v>0.5</v>
      </c>
      <c r="O24" s="19">
        <f>IFERROR(VLOOKUP($A24,[2]otras!$A$6:$X$216,8,0),0)</f>
        <v>0.1</v>
      </c>
      <c r="P24" s="20">
        <f>IFERROR(VLOOKUP($A24,[2]otras!$A$6:$X$216,15,0),0)</f>
        <v>0.15</v>
      </c>
    </row>
    <row r="25" spans="1:16" x14ac:dyDescent="0.25">
      <c r="A25" t="s">
        <v>34</v>
      </c>
      <c r="B25" s="6">
        <v>873333</v>
      </c>
      <c r="C25" s="7">
        <f>IFERROR(VLOOKUP($A25,[1]artritis!$A$5:$V$260,10,0),0)</f>
        <v>1</v>
      </c>
      <c r="D25" s="8">
        <f>IFERROR(VLOOKUP($A25,[1]artritis!$A$5:$V$260,17,0),0)</f>
        <v>1</v>
      </c>
      <c r="E25" s="8">
        <f>IFERROR(VLOOKUP(A25,'[1]lupus '!$A$5:$U$257,10,0),0)</f>
        <v>0.5</v>
      </c>
      <c r="F25" s="8">
        <f>IFERROR(VLOOKUP($A25,[1]espondilo!$A$5:$AG$196,10,0),0)</f>
        <v>1</v>
      </c>
      <c r="G25" s="8">
        <f>IFERROR(VLOOKUP($A25,[1]espondilo!$A$5:$AG$196,17,0),0)</f>
        <v>1</v>
      </c>
      <c r="H25" s="8">
        <f>IFERROR(VLOOKUP($A25,[1]otras!$A$6:$X$216,9,0),0)</f>
        <v>0.5</v>
      </c>
      <c r="I25" s="9">
        <f>IFERROR(VLOOKUP($A25,[1]otras!$A$6:$X$216,16,0),0)</f>
        <v>0.5</v>
      </c>
      <c r="J25" s="10">
        <f>IFERROR(VLOOKUP($A25,[2]artritis!$A$5:$V$260,9,0),0)</f>
        <v>1</v>
      </c>
      <c r="K25" s="11">
        <f>IFERROR(VLOOKUP($A25,[2]artritis!$A$5:$V$260,16,0),0)</f>
        <v>1</v>
      </c>
      <c r="L25" s="11">
        <f>IFERROR(VLOOKUP(A25,'[2]lupus '!$A$5:$U$257,9,0),0)</f>
        <v>0.02</v>
      </c>
      <c r="M25" s="11">
        <f>IFERROR(VLOOKUP($A25,[2]espondilo!$A$5:$AG$196,9,0),0)</f>
        <v>5.0000000000000001E-3</v>
      </c>
      <c r="N25" s="11">
        <f>IFERROR(VLOOKUP($A25,[2]espondilo!$A$5:$AG$196,16,0),0)</f>
        <v>5.0000000000000001E-3</v>
      </c>
      <c r="O25" s="11">
        <f>IFERROR(VLOOKUP($A25,[2]otras!$A$6:$X$216,8,0),0)</f>
        <v>0.02</v>
      </c>
      <c r="P25" s="12">
        <f>IFERROR(VLOOKUP($A25,[2]otras!$A$6:$X$216,15,0),0)</f>
        <v>0.02</v>
      </c>
    </row>
    <row r="26" spans="1:16" x14ac:dyDescent="0.25">
      <c r="A26" s="13" t="s">
        <v>35</v>
      </c>
      <c r="B26" s="14">
        <v>873210</v>
      </c>
      <c r="C26" s="15">
        <f>IFERROR(VLOOKUP($A26,[1]artritis!$A$5:$V$260,10,0),0)</f>
        <v>1</v>
      </c>
      <c r="D26" s="16">
        <f>IFERROR(VLOOKUP($A26,[1]artritis!$A$5:$V$260,17,0),0)</f>
        <v>1</v>
      </c>
      <c r="E26" s="16">
        <f>IFERROR(VLOOKUP(A26,'[1]lupus '!$A$5:$U$257,10,0),0)</f>
        <v>0.5</v>
      </c>
      <c r="F26" s="16">
        <f>IFERROR(VLOOKUP($A26,[1]espondilo!$A$5:$AG$196,10,0),0)</f>
        <v>1</v>
      </c>
      <c r="G26" s="16">
        <f>IFERROR(VLOOKUP($A26,[1]espondilo!$A$5:$AG$196,17,0),0)</f>
        <v>1</v>
      </c>
      <c r="H26" s="16">
        <f>IFERROR(VLOOKUP($A26,[1]otras!$A$6:$X$216,9,0),0)</f>
        <v>1</v>
      </c>
      <c r="I26" s="17">
        <f>IFERROR(VLOOKUP($A26,[1]otras!$A$6:$X$216,16,0),0)</f>
        <v>1</v>
      </c>
      <c r="J26" s="18">
        <f>IFERROR(VLOOKUP($A26,[2]artritis!$A$5:$V$260,9,0),0)</f>
        <v>1</v>
      </c>
      <c r="K26" s="19">
        <f>IFERROR(VLOOKUP($A26,[2]artritis!$A$5:$V$260,16,0),0)</f>
        <v>1</v>
      </c>
      <c r="L26" s="19">
        <f>IFERROR(VLOOKUP(A26,'[2]lupus '!$A$5:$U$257,9,0),0)</f>
        <v>5.033881897386254E-2</v>
      </c>
      <c r="M26" s="19">
        <f>IFERROR(VLOOKUP($A26,[2]espondilo!$A$5:$AG$196,9,0),0)</f>
        <v>4.9999999999999996E-2</v>
      </c>
      <c r="N26" s="19">
        <f>IFERROR(VLOOKUP($A26,[2]espondilo!$A$5:$AG$196,16,0),0)</f>
        <v>0.1497005988023952</v>
      </c>
      <c r="O26" s="19">
        <f>IFERROR(VLOOKUP($A26,[2]otras!$A$6:$X$216,8,0),0)</f>
        <v>0.02</v>
      </c>
      <c r="P26" s="20">
        <f>IFERROR(VLOOKUP($A26,[2]otras!$A$6:$X$216,15,0),0)</f>
        <v>0.05</v>
      </c>
    </row>
    <row r="27" spans="1:16" x14ac:dyDescent="0.25">
      <c r="A27" t="s">
        <v>36</v>
      </c>
      <c r="B27" s="6">
        <v>903866</v>
      </c>
      <c r="C27" s="7">
        <f>IFERROR(VLOOKUP($A27,[1]artritis!$A$5:$V$260,10,0),0)</f>
        <v>4</v>
      </c>
      <c r="D27" s="8">
        <f>IFERROR(VLOOKUP($A27,[1]artritis!$A$5:$V$260,17,0),0)</f>
        <v>4</v>
      </c>
      <c r="E27" s="8">
        <f>IFERROR(VLOOKUP(A27,'[1]lupus '!$A$5:$U$257,10,0),0)</f>
        <v>4</v>
      </c>
      <c r="F27" s="8">
        <f>IFERROR(VLOOKUP($A27,[1]espondilo!$A$5:$AG$196,10,0),0)</f>
        <v>2</v>
      </c>
      <c r="G27" s="8">
        <f>IFERROR(VLOOKUP($A27,[1]espondilo!$A$5:$AG$196,17,0),0)</f>
        <v>2</v>
      </c>
      <c r="H27" s="8">
        <f>IFERROR(VLOOKUP($A27,[1]otras!$A$6:$X$216,9,0),0)</f>
        <v>3</v>
      </c>
      <c r="I27" s="9">
        <f>IFERROR(VLOOKUP($A27,[1]otras!$A$6:$X$216,16,0),0)</f>
        <v>3</v>
      </c>
      <c r="J27" s="10">
        <f>IFERROR(VLOOKUP($A27,[2]artritis!$A$5:$V$260,9,0),0)</f>
        <v>1</v>
      </c>
      <c r="K27" s="11">
        <f>IFERROR(VLOOKUP($A27,[2]artritis!$A$5:$V$260,16,0),0)</f>
        <v>1</v>
      </c>
      <c r="L27" s="11">
        <f>IFERROR(VLOOKUP(A27,'[2]lupus '!$A$5:$U$257,9,0),0)</f>
        <v>1</v>
      </c>
      <c r="M27" s="11">
        <f>IFERROR(VLOOKUP($A27,[2]espondilo!$A$5:$AG$196,9,0),0)</f>
        <v>1</v>
      </c>
      <c r="N27" s="11">
        <f>IFERROR(VLOOKUP($A27,[2]espondilo!$A$5:$AG$196,16,0),0)</f>
        <v>1</v>
      </c>
      <c r="O27" s="11">
        <f>IFERROR(VLOOKUP($A27,[2]otras!$A$6:$X$216,8,0),0)</f>
        <v>1</v>
      </c>
      <c r="P27" s="12">
        <f>IFERROR(VLOOKUP($A27,[2]otras!$A$6:$X$216,15,0),0)</f>
        <v>1</v>
      </c>
    </row>
    <row r="28" spans="1:16" x14ac:dyDescent="0.25">
      <c r="A28" s="13" t="s">
        <v>37</v>
      </c>
      <c r="B28" s="14">
        <v>903867</v>
      </c>
      <c r="C28" s="15">
        <f>IFERROR(VLOOKUP($A28,[1]artritis!$A$5:$V$260,10,0),0)</f>
        <v>4</v>
      </c>
      <c r="D28" s="16">
        <f>IFERROR(VLOOKUP($A28,[1]artritis!$A$5:$V$260,17,0),0)</f>
        <v>4</v>
      </c>
      <c r="E28" s="16">
        <f>IFERROR(VLOOKUP(A28,'[1]lupus '!$A$5:$U$257,10,0),0)</f>
        <v>4</v>
      </c>
      <c r="F28" s="16">
        <f>IFERROR(VLOOKUP($A28,[1]espondilo!$A$5:$AG$196,10,0),0)</f>
        <v>2</v>
      </c>
      <c r="G28" s="16">
        <f>IFERROR(VLOOKUP($A28,[1]espondilo!$A$5:$AG$196,17,0),0)</f>
        <v>2</v>
      </c>
      <c r="H28" s="16">
        <f>IFERROR(VLOOKUP($A28,[1]otras!$A$6:$X$216,9,0),0)</f>
        <v>3</v>
      </c>
      <c r="I28" s="17">
        <f>IFERROR(VLOOKUP($A28,[1]otras!$A$6:$X$216,16,0),0)</f>
        <v>3</v>
      </c>
      <c r="J28" s="18">
        <f>IFERROR(VLOOKUP($A28,[2]artritis!$A$5:$V$260,9,0),0)</f>
        <v>1</v>
      </c>
      <c r="K28" s="19">
        <f>IFERROR(VLOOKUP($A28,[2]artritis!$A$5:$V$260,16,0),0)</f>
        <v>1</v>
      </c>
      <c r="L28" s="19">
        <f>IFERROR(VLOOKUP(A28,'[2]lupus '!$A$5:$U$257,9,0),0)</f>
        <v>1</v>
      </c>
      <c r="M28" s="19">
        <f>IFERROR(VLOOKUP($A28,[2]espondilo!$A$5:$AG$196,9,0),0)</f>
        <v>1</v>
      </c>
      <c r="N28" s="19">
        <f>IFERROR(VLOOKUP($A28,[2]espondilo!$A$5:$AG$196,16,0),0)</f>
        <v>1</v>
      </c>
      <c r="O28" s="19">
        <f>IFERROR(VLOOKUP($A28,[2]otras!$A$6:$X$216,8,0),0)</f>
        <v>1</v>
      </c>
      <c r="P28" s="20">
        <f>IFERROR(VLOOKUP($A28,[2]otras!$A$6:$X$216,15,0),0)</f>
        <v>1</v>
      </c>
    </row>
    <row r="29" spans="1:16" x14ac:dyDescent="0.25">
      <c r="A29" t="s">
        <v>38</v>
      </c>
      <c r="B29" s="6">
        <v>902210</v>
      </c>
      <c r="C29" s="7">
        <f>IFERROR(VLOOKUP($A29,[1]artritis!$A$5:$V$260,10,0),0)</f>
        <v>4</v>
      </c>
      <c r="D29" s="8">
        <f>IFERROR(VLOOKUP($A29,[1]artritis!$A$5:$V$260,17,0),0)</f>
        <v>4</v>
      </c>
      <c r="E29" s="8">
        <f>IFERROR(VLOOKUP(A29,'[1]lupus '!$A$5:$U$257,10,0),0)</f>
        <v>4</v>
      </c>
      <c r="F29" s="8">
        <f>IFERROR(VLOOKUP($A29,[1]espondilo!$A$5:$AG$196,10,0),0)</f>
        <v>3</v>
      </c>
      <c r="G29" s="8">
        <f>IFERROR(VLOOKUP($A29,[1]espondilo!$A$5:$AG$196,17,0),0)</f>
        <v>3</v>
      </c>
      <c r="H29" s="8">
        <f>IFERROR(VLOOKUP($A29,[1]otras!$A$6:$X$216,9,0),0)</f>
        <v>4</v>
      </c>
      <c r="I29" s="9">
        <f>IFERROR(VLOOKUP($A29,[1]otras!$A$6:$X$216,16,0),0)</f>
        <v>4</v>
      </c>
      <c r="J29" s="10">
        <f>IFERROR(VLOOKUP($A29,[2]artritis!$A$5:$V$260,9,0),0)</f>
        <v>1</v>
      </c>
      <c r="K29" s="11">
        <f>IFERROR(VLOOKUP($A29,[2]artritis!$A$5:$V$260,16,0),0)</f>
        <v>1</v>
      </c>
      <c r="L29" s="11">
        <f>IFERROR(VLOOKUP(A29,'[2]lupus '!$A$5:$U$257,9,0),0)</f>
        <v>1</v>
      </c>
      <c r="M29" s="11">
        <f>IFERROR(VLOOKUP($A29,[2]espondilo!$A$5:$AG$196,9,0),0)</f>
        <v>1</v>
      </c>
      <c r="N29" s="11">
        <f>IFERROR(VLOOKUP($A29,[2]espondilo!$A$5:$AG$196,16,0),0)</f>
        <v>1</v>
      </c>
      <c r="O29" s="11">
        <f>IFERROR(VLOOKUP($A29,[2]otras!$A$6:$X$216,8,0),0)</f>
        <v>1</v>
      </c>
      <c r="P29" s="12">
        <f>IFERROR(VLOOKUP($A29,[2]otras!$A$6:$X$216,15,0),0)</f>
        <v>1</v>
      </c>
    </row>
    <row r="30" spans="1:16" x14ac:dyDescent="0.25">
      <c r="A30" s="13" t="s">
        <v>39</v>
      </c>
      <c r="B30" s="14">
        <v>902205</v>
      </c>
      <c r="C30" s="15">
        <f>IFERROR(VLOOKUP($A30,[1]artritis!$A$5:$V$260,10,0),0)</f>
        <v>3</v>
      </c>
      <c r="D30" s="16">
        <f>IFERROR(VLOOKUP($A30,[1]artritis!$A$5:$V$260,17,0),0)</f>
        <v>3</v>
      </c>
      <c r="E30" s="16">
        <f>IFERROR(VLOOKUP(A30,'[1]lupus '!$A$5:$U$257,10,0),0)</f>
        <v>4</v>
      </c>
      <c r="F30" s="16">
        <f>IFERROR(VLOOKUP($A30,[1]espondilo!$A$5:$AG$196,10,0),0)</f>
        <v>3</v>
      </c>
      <c r="G30" s="16">
        <f>IFERROR(VLOOKUP($A30,[1]espondilo!$A$5:$AG$196,17,0),0)</f>
        <v>3</v>
      </c>
      <c r="H30" s="16">
        <f>IFERROR(VLOOKUP($A30,[1]otras!$A$6:$X$216,9,0),0)</f>
        <v>4</v>
      </c>
      <c r="I30" s="17">
        <f>IFERROR(VLOOKUP($A30,[1]otras!$A$6:$X$216,16,0),0)</f>
        <v>4</v>
      </c>
      <c r="J30" s="18">
        <f>IFERROR(VLOOKUP($A30,[2]artritis!$A$5:$V$260,9,0),0)</f>
        <v>1</v>
      </c>
      <c r="K30" s="19">
        <f>IFERROR(VLOOKUP($A30,[2]artritis!$A$5:$V$260,16,0),0)</f>
        <v>1</v>
      </c>
      <c r="L30" s="19">
        <f>IFERROR(VLOOKUP(A30,'[2]lupus '!$A$5:$U$257,9,0),0)</f>
        <v>1</v>
      </c>
      <c r="M30" s="19">
        <f>IFERROR(VLOOKUP($A30,[2]espondilo!$A$5:$AG$196,9,0),0)</f>
        <v>1</v>
      </c>
      <c r="N30" s="19">
        <f>IFERROR(VLOOKUP($A30,[2]espondilo!$A$5:$AG$196,16,0),0)</f>
        <v>1</v>
      </c>
      <c r="O30" s="19">
        <f>IFERROR(VLOOKUP($A30,[2]otras!$A$6:$X$216,8,0),0)</f>
        <v>1</v>
      </c>
      <c r="P30" s="20">
        <f>IFERROR(VLOOKUP($A30,[2]otras!$A$6:$X$216,15,0),0)</f>
        <v>1</v>
      </c>
    </row>
    <row r="31" spans="1:16" x14ac:dyDescent="0.25">
      <c r="A31" t="s">
        <v>40</v>
      </c>
      <c r="B31" s="6">
        <v>903895</v>
      </c>
      <c r="C31" s="7">
        <f>IFERROR(VLOOKUP($A31,[1]artritis!$A$5:$V$260,10,0),0)</f>
        <v>3</v>
      </c>
      <c r="D31" s="8">
        <f>IFERROR(VLOOKUP($A31,[1]artritis!$A$5:$V$260,17,0),0)</f>
        <v>3</v>
      </c>
      <c r="E31" s="8">
        <f>IFERROR(VLOOKUP(A31,'[1]lupus '!$A$5:$U$257,10,0),0)</f>
        <v>4</v>
      </c>
      <c r="F31" s="8">
        <f>IFERROR(VLOOKUP($A31,[1]espondilo!$A$5:$AG$196,10,0),0)</f>
        <v>2</v>
      </c>
      <c r="G31" s="8">
        <f>IFERROR(VLOOKUP($A31,[1]espondilo!$A$5:$AG$196,17,0),0)</f>
        <v>2</v>
      </c>
      <c r="H31" s="8">
        <f>IFERROR(VLOOKUP($A31,[1]otras!$A$6:$X$216,9,0),0)</f>
        <v>4</v>
      </c>
      <c r="I31" s="9">
        <f>IFERROR(VLOOKUP($A31,[1]otras!$A$6:$X$216,16,0),0)</f>
        <v>4</v>
      </c>
      <c r="J31" s="10">
        <f>IFERROR(VLOOKUP($A31,[2]artritis!$A$5:$V$260,9,0),0)</f>
        <v>1</v>
      </c>
      <c r="K31" s="11">
        <f>IFERROR(VLOOKUP($A31,[2]artritis!$A$5:$V$260,16,0),0)</f>
        <v>1</v>
      </c>
      <c r="L31" s="11">
        <f>IFERROR(VLOOKUP(A31,'[2]lupus '!$A$5:$U$257,9,0),0)</f>
        <v>1</v>
      </c>
      <c r="M31" s="11">
        <f>IFERROR(VLOOKUP($A31,[2]espondilo!$A$5:$AG$196,9,0),0)</f>
        <v>1</v>
      </c>
      <c r="N31" s="11">
        <f>IFERROR(VLOOKUP($A31,[2]espondilo!$A$5:$AG$196,16,0),0)</f>
        <v>1</v>
      </c>
      <c r="O31" s="11">
        <f>IFERROR(VLOOKUP($A31,[2]otras!$A$6:$X$216,8,0),0)</f>
        <v>1</v>
      </c>
      <c r="P31" s="12">
        <f>IFERROR(VLOOKUP($A31,[2]otras!$A$6:$X$216,15,0),0)</f>
        <v>1</v>
      </c>
    </row>
    <row r="32" spans="1:16" x14ac:dyDescent="0.25">
      <c r="A32" s="13" t="s">
        <v>41</v>
      </c>
      <c r="B32" s="14">
        <v>906914</v>
      </c>
      <c r="C32" s="15">
        <f>IFERROR(VLOOKUP($A32,[1]artritis!$A$5:$V$260,10,0),0)</f>
        <v>3</v>
      </c>
      <c r="D32" s="16">
        <f>IFERROR(VLOOKUP($A32,[1]artritis!$A$5:$V$260,17,0),0)</f>
        <v>3</v>
      </c>
      <c r="E32" s="16">
        <f>IFERROR(VLOOKUP(A32,'[1]lupus '!$A$5:$U$257,10,0),0)</f>
        <v>4</v>
      </c>
      <c r="F32" s="16">
        <f>IFERROR(VLOOKUP($A32,[1]espondilo!$A$5:$AG$196,10,0),0)</f>
        <v>3</v>
      </c>
      <c r="G32" s="16">
        <f>IFERROR(VLOOKUP($A32,[1]espondilo!$A$5:$AG$196,17,0),0)</f>
        <v>3</v>
      </c>
      <c r="H32" s="16">
        <f>IFERROR(VLOOKUP($A32,[1]otras!$A$6:$X$216,9,0),0)</f>
        <v>4</v>
      </c>
      <c r="I32" s="17">
        <f>IFERROR(VLOOKUP($A32,[1]otras!$A$6:$X$216,16,0),0)</f>
        <v>4</v>
      </c>
      <c r="J32" s="18">
        <f>IFERROR(VLOOKUP($A32,[2]artritis!$A$5:$V$260,9,0),0)</f>
        <v>1</v>
      </c>
      <c r="K32" s="19">
        <f>IFERROR(VLOOKUP($A32,[2]artritis!$A$5:$V$260,16,0),0)</f>
        <v>1</v>
      </c>
      <c r="L32" s="19">
        <f>IFERROR(VLOOKUP(A32,'[2]lupus '!$A$5:$U$257,9,0),0)</f>
        <v>1</v>
      </c>
      <c r="M32" s="19">
        <f>IFERROR(VLOOKUP($A32,[2]espondilo!$A$5:$AG$196,9,0),0)</f>
        <v>1</v>
      </c>
      <c r="N32" s="19">
        <f>IFERROR(VLOOKUP($A32,[2]espondilo!$A$5:$AG$196,16,0),0)</f>
        <v>1</v>
      </c>
      <c r="O32" s="19">
        <f>IFERROR(VLOOKUP($A32,[2]otras!$A$6:$X$216,8,0),0)</f>
        <v>1</v>
      </c>
      <c r="P32" s="20">
        <f>IFERROR(VLOOKUP($A32,[2]otras!$A$6:$X$216,15,0),0)</f>
        <v>1</v>
      </c>
    </row>
    <row r="33" spans="1:16" x14ac:dyDescent="0.25">
      <c r="A33" t="s">
        <v>42</v>
      </c>
      <c r="B33" s="6">
        <v>907106</v>
      </c>
      <c r="C33" s="7">
        <f>IFERROR(VLOOKUP($A33,[1]artritis!$A$5:$V$260,10,0),0)</f>
        <v>2</v>
      </c>
      <c r="D33" s="8">
        <f>IFERROR(VLOOKUP($A33,[1]artritis!$A$5:$V$260,17,0),0)</f>
        <v>3</v>
      </c>
      <c r="E33" s="8">
        <f>IFERROR(VLOOKUP(A33,'[1]lupus '!$A$5:$U$257,10,0),0)</f>
        <v>4</v>
      </c>
      <c r="F33" s="8">
        <f>IFERROR(VLOOKUP($A33,[1]espondilo!$A$5:$AG$196,10,0),0)</f>
        <v>2</v>
      </c>
      <c r="G33" s="8">
        <f>IFERROR(VLOOKUP($A33,[1]espondilo!$A$5:$AG$196,17,0),0)</f>
        <v>2</v>
      </c>
      <c r="H33" s="8">
        <f>IFERROR(VLOOKUP($A33,[1]otras!$A$6:$X$216,9,0),0)</f>
        <v>3</v>
      </c>
      <c r="I33" s="9">
        <f>IFERROR(VLOOKUP($A33,[1]otras!$A$6:$X$216,16,0),0)</f>
        <v>3</v>
      </c>
      <c r="J33" s="10">
        <f>IFERROR(VLOOKUP($A33,[2]artritis!$A$5:$V$260,9,0),0)</f>
        <v>1</v>
      </c>
      <c r="K33" s="11">
        <f>IFERROR(VLOOKUP($A33,[2]artritis!$A$5:$V$260,16,0),0)</f>
        <v>1</v>
      </c>
      <c r="L33" s="11">
        <f>IFERROR(VLOOKUP(A33,'[2]lupus '!$A$5:$U$257,9,0),0)</f>
        <v>1</v>
      </c>
      <c r="M33" s="11">
        <f>IFERROR(VLOOKUP($A33,[2]espondilo!$A$5:$AG$196,9,0),0)</f>
        <v>1</v>
      </c>
      <c r="N33" s="11">
        <f>IFERROR(VLOOKUP($A33,[2]espondilo!$A$5:$AG$196,16,0),0)</f>
        <v>1</v>
      </c>
      <c r="O33" s="11">
        <f>IFERROR(VLOOKUP($A33,[2]otras!$A$6:$X$216,8,0),0)</f>
        <v>1</v>
      </c>
      <c r="P33" s="12">
        <f>IFERROR(VLOOKUP($A33,[2]otras!$A$6:$X$216,15,0),0)</f>
        <v>1</v>
      </c>
    </row>
    <row r="34" spans="1:16" x14ac:dyDescent="0.25">
      <c r="A34" s="13" t="s">
        <v>43</v>
      </c>
      <c r="B34" s="14">
        <v>906466</v>
      </c>
      <c r="C34" s="15">
        <f>IFERROR(VLOOKUP($A34,[1]artritis!$A$5:$V$260,10,0),0)</f>
        <v>1</v>
      </c>
      <c r="D34" s="16">
        <f>IFERROR(VLOOKUP($A34,[1]artritis!$A$5:$V$260,17,0),0)</f>
        <v>1</v>
      </c>
      <c r="E34" s="16">
        <f>IFERROR(VLOOKUP(A34,'[1]lupus '!$A$5:$U$257,10,0),0)</f>
        <v>1</v>
      </c>
      <c r="F34" s="16">
        <f>IFERROR(VLOOKUP($A34,[1]espondilo!$A$5:$AG$196,10,0),0)</f>
        <v>1</v>
      </c>
      <c r="G34" s="16">
        <f>IFERROR(VLOOKUP($A34,[1]espondilo!$A$5:$AG$196,17,0),0)</f>
        <v>1</v>
      </c>
      <c r="H34" s="16">
        <f>IFERROR(VLOOKUP($A34,[1]otras!$A$6:$X$216,9,0),0)</f>
        <v>1</v>
      </c>
      <c r="I34" s="17">
        <f>IFERROR(VLOOKUP($A34,[1]otras!$A$6:$X$216,16,0),0)</f>
        <v>1</v>
      </c>
      <c r="J34" s="18">
        <f>IFERROR(VLOOKUP($A34,[2]artritis!$A$5:$V$260,9,0),0)</f>
        <v>1</v>
      </c>
      <c r="K34" s="19">
        <f>IFERROR(VLOOKUP($A34,[2]artritis!$A$5:$V$260,16,0),0)</f>
        <v>1</v>
      </c>
      <c r="L34" s="19">
        <f>IFERROR(VLOOKUP(A34,'[2]lupus '!$A$5:$U$257,9,0),0)</f>
        <v>5.033881897386254E-2</v>
      </c>
      <c r="M34" s="19">
        <f>IFERROR(VLOOKUP($A34,[2]espondilo!$A$5:$AG$196,9,0),0)</f>
        <v>0.03</v>
      </c>
      <c r="N34" s="19">
        <f>IFERROR(VLOOKUP($A34,[2]espondilo!$A$5:$AG$196,16,0),0)</f>
        <v>0.05</v>
      </c>
      <c r="O34" s="19">
        <f>IFERROR(VLOOKUP($A34,[2]otras!$A$6:$X$216,8,0),0)</f>
        <v>0.02</v>
      </c>
      <c r="P34" s="20">
        <f>IFERROR(VLOOKUP($A34,[2]otras!$A$6:$X$216,15,0),0)</f>
        <v>0.05</v>
      </c>
    </row>
    <row r="35" spans="1:16" x14ac:dyDescent="0.25">
      <c r="A35" t="s">
        <v>44</v>
      </c>
      <c r="B35" s="6">
        <v>906910</v>
      </c>
      <c r="C35" s="7">
        <f>IFERROR(VLOOKUP($A35,[1]artritis!$A$5:$V$260,10,0),0)</f>
        <v>1</v>
      </c>
      <c r="D35" s="8">
        <f>IFERROR(VLOOKUP($A35,[1]artritis!$A$5:$V$260,17,0),0)</f>
        <v>1</v>
      </c>
      <c r="E35" s="8">
        <f>IFERROR(VLOOKUP(A35,'[1]lupus '!$A$5:$U$257,10,0),0)</f>
        <v>1</v>
      </c>
      <c r="F35" s="8">
        <f>IFERROR(VLOOKUP($A35,[1]espondilo!$A$5:$AG$196,10,0),0)</f>
        <v>1</v>
      </c>
      <c r="G35" s="8">
        <f>IFERROR(VLOOKUP($A35,[1]espondilo!$A$5:$AG$196,17,0),0)</f>
        <v>1</v>
      </c>
      <c r="H35" s="8">
        <f>IFERROR(VLOOKUP($A35,[1]otras!$A$6:$X$216,9,0),0)</f>
        <v>1</v>
      </c>
      <c r="I35" s="9">
        <f>IFERROR(VLOOKUP($A35,[1]otras!$A$6:$X$216,16,0),0)</f>
        <v>1</v>
      </c>
      <c r="J35" s="10">
        <f>IFERROR(VLOOKUP($A35,[2]artritis!$A$5:$V$260,9,0),0)</f>
        <v>1</v>
      </c>
      <c r="K35" s="11">
        <f>IFERROR(VLOOKUP($A35,[2]artritis!$A$5:$V$260,16,0),0)</f>
        <v>1</v>
      </c>
      <c r="L35" s="11">
        <f>IFERROR(VLOOKUP(A35,'[2]lupus '!$A$5:$U$257,9,0),0)</f>
        <v>0.05</v>
      </c>
      <c r="M35" s="11">
        <f>IFERROR(VLOOKUP($A35,[2]espondilo!$A$5:$AG$196,9,0),0)</f>
        <v>0.3</v>
      </c>
      <c r="N35" s="11">
        <f>IFERROR(VLOOKUP($A35,[2]espondilo!$A$5:$AG$196,16,0),0)</f>
        <v>9.9999999999999992E-2</v>
      </c>
      <c r="O35" s="11">
        <f>IFERROR(VLOOKUP($A35,[2]otras!$A$6:$X$216,8,0),0)</f>
        <v>0.05</v>
      </c>
      <c r="P35" s="12">
        <f>IFERROR(VLOOKUP($A35,[2]otras!$A$6:$X$216,15,0),0)</f>
        <v>0.05</v>
      </c>
    </row>
    <row r="36" spans="1:16" x14ac:dyDescent="0.25">
      <c r="A36" s="13" t="s">
        <v>45</v>
      </c>
      <c r="B36" s="14">
        <v>883512</v>
      </c>
      <c r="C36" s="15">
        <f>IFERROR(VLOOKUP($A36,[1]artritis!$A$5:$V$260,10,0),0)</f>
        <v>1</v>
      </c>
      <c r="D36" s="16">
        <f>IFERROR(VLOOKUP($A36,[1]artritis!$A$5:$V$260,17,0),0)</f>
        <v>1</v>
      </c>
      <c r="E36" s="16">
        <f>IFERROR(VLOOKUP(A36,'[1]lupus '!$A$5:$U$257,10,0),0)</f>
        <v>0</v>
      </c>
      <c r="F36" s="16">
        <f>IFERROR(VLOOKUP($A36,[1]espondilo!$A$5:$AG$196,10,0),0)</f>
        <v>0</v>
      </c>
      <c r="G36" s="16">
        <f>IFERROR(VLOOKUP($A36,[1]espondilo!$A$5:$AG$196,17,0),0)</f>
        <v>0</v>
      </c>
      <c r="H36" s="16">
        <f>IFERROR(VLOOKUP($A36,[1]otras!$A$6:$X$216,9,0),0)</f>
        <v>0</v>
      </c>
      <c r="I36" s="17">
        <f>IFERROR(VLOOKUP($A36,[1]otras!$A$6:$X$216,16,0),0)</f>
        <v>0</v>
      </c>
      <c r="J36" s="18">
        <f>IFERROR(VLOOKUP($A36,[2]artritis!$A$5:$V$260,9,0),0)</f>
        <v>0.05</v>
      </c>
      <c r="K36" s="19">
        <f>IFERROR(VLOOKUP($A36,[2]artritis!$A$5:$V$260,16,0),0)</f>
        <v>0.1</v>
      </c>
      <c r="L36" s="19">
        <f>IFERROR(VLOOKUP(A36,'[2]lupus '!$A$5:$U$257,9,0),0)</f>
        <v>0</v>
      </c>
      <c r="M36" s="19">
        <f>IFERROR(VLOOKUP($A36,[2]espondilo!$A$5:$AG$196,9,0),0)</f>
        <v>0</v>
      </c>
      <c r="N36" s="19">
        <f>IFERROR(VLOOKUP($A36,[2]espondilo!$A$5:$AG$196,16,0),0)</f>
        <v>0</v>
      </c>
      <c r="O36" s="19">
        <f>IFERROR(VLOOKUP($A36,[2]otras!$A$6:$X$216,8,0),0)</f>
        <v>0</v>
      </c>
      <c r="P36" s="20">
        <f>IFERROR(VLOOKUP($A36,[2]otras!$A$6:$X$216,15,0),0)</f>
        <v>0</v>
      </c>
    </row>
    <row r="37" spans="1:16" x14ac:dyDescent="0.25">
      <c r="A37" t="s">
        <v>46</v>
      </c>
      <c r="B37" s="6">
        <v>883522</v>
      </c>
      <c r="C37" s="7">
        <f>IFERROR(VLOOKUP($A37,[1]artritis!$A$5:$V$260,10,0),0)</f>
        <v>1</v>
      </c>
      <c r="D37" s="8">
        <f>IFERROR(VLOOKUP($A37,[1]artritis!$A$5:$V$260,17,0),0)</f>
        <v>1</v>
      </c>
      <c r="E37" s="8">
        <f>IFERROR(VLOOKUP(A37,'[1]lupus '!$A$5:$U$257,10,0),0)</f>
        <v>0</v>
      </c>
      <c r="F37" s="8">
        <f>IFERROR(VLOOKUP($A37,[1]espondilo!$A$5:$AG$196,10,0),0)</f>
        <v>0</v>
      </c>
      <c r="G37" s="8">
        <f>IFERROR(VLOOKUP($A37,[1]espondilo!$A$5:$AG$196,17,0),0)</f>
        <v>0</v>
      </c>
      <c r="H37" s="8">
        <f>IFERROR(VLOOKUP($A37,[1]otras!$A$6:$X$216,9,0),0)</f>
        <v>0</v>
      </c>
      <c r="I37" s="9">
        <f>IFERROR(VLOOKUP($A37,[1]otras!$A$6:$X$216,16,0),0)</f>
        <v>0</v>
      </c>
      <c r="J37" s="10">
        <f>IFERROR(VLOOKUP($A37,[2]artritis!$A$5:$V$260,9,0),0)</f>
        <v>0.05</v>
      </c>
      <c r="K37" s="11">
        <f>IFERROR(VLOOKUP($A37,[2]artritis!$A$5:$V$260,16,0),0)</f>
        <v>0.1</v>
      </c>
      <c r="L37" s="11">
        <f>IFERROR(VLOOKUP(A37,'[2]lupus '!$A$5:$U$257,9,0),0)</f>
        <v>0</v>
      </c>
      <c r="M37" s="11">
        <f>IFERROR(VLOOKUP($A37,[2]espondilo!$A$5:$AG$196,9,0),0)</f>
        <v>0</v>
      </c>
      <c r="N37" s="11">
        <f>IFERROR(VLOOKUP($A37,[2]espondilo!$A$5:$AG$196,16,0),0)</f>
        <v>0</v>
      </c>
      <c r="O37" s="11">
        <f>IFERROR(VLOOKUP($A37,[2]otras!$A$6:$X$216,8,0),0)</f>
        <v>0</v>
      </c>
      <c r="P37" s="12">
        <f>IFERROR(VLOOKUP($A37,[2]otras!$A$6:$X$216,15,0),0)</f>
        <v>0</v>
      </c>
    </row>
    <row r="38" spans="1:16" x14ac:dyDescent="0.25">
      <c r="A38" s="13" t="s">
        <v>47</v>
      </c>
      <c r="B38" s="14">
        <v>890276</v>
      </c>
      <c r="C38" s="15">
        <f>IFERROR(VLOOKUP($A38,[1]artritis!$A$5:$V$260,10,0),0)</f>
        <v>1</v>
      </c>
      <c r="D38" s="16">
        <f>IFERROR(VLOOKUP($A38,[1]artritis!$A$5:$V$260,17,0),0)</f>
        <v>1</v>
      </c>
      <c r="E38" s="16">
        <f>IFERROR(VLOOKUP(A38,'[1]lupus '!$A$5:$U$257,10,0),0)</f>
        <v>1</v>
      </c>
      <c r="F38" s="16">
        <f>IFERROR(VLOOKUP($A38,[1]espondilo!$A$5:$AG$196,10,0),0)</f>
        <v>0</v>
      </c>
      <c r="G38" s="16">
        <f>IFERROR(VLOOKUP($A38,[1]espondilo!$A$5:$AG$196,17,0),0)</f>
        <v>0</v>
      </c>
      <c r="H38" s="16">
        <f>IFERROR(VLOOKUP($A38,[1]otras!$A$6:$X$216,9,0),0)</f>
        <v>1</v>
      </c>
      <c r="I38" s="17">
        <f>IFERROR(VLOOKUP($A38,[1]otras!$A$6:$X$216,16,0),0)</f>
        <v>1</v>
      </c>
      <c r="J38" s="18">
        <f>IFERROR(VLOOKUP($A38,[2]artritis!$A$5:$V$260,9,0),0)</f>
        <v>1.2E-2</v>
      </c>
      <c r="K38" s="19">
        <f>IFERROR(VLOOKUP($A38,[2]artritis!$A$5:$V$260,16,0),0)</f>
        <v>0.4</v>
      </c>
      <c r="L38" s="19">
        <f>IFERROR(VLOOKUP(A38,'[2]lupus '!$A$5:$U$257,9,0),0)</f>
        <v>1</v>
      </c>
      <c r="M38" s="19">
        <f>IFERROR(VLOOKUP($A38,[2]espondilo!$A$5:$AG$196,9,0),0)</f>
        <v>0</v>
      </c>
      <c r="N38" s="19">
        <f>IFERROR(VLOOKUP($A38,[2]espondilo!$A$5:$AG$196,16,0),0)</f>
        <v>0</v>
      </c>
      <c r="O38" s="19">
        <f>IFERROR(VLOOKUP($A38,[2]otras!$A$6:$X$216,8,0),0)</f>
        <v>4.0000000000000001E-3</v>
      </c>
      <c r="P38" s="20">
        <f>IFERROR(VLOOKUP($A38,[2]otras!$A$6:$X$216,15,0),0)</f>
        <v>4.0000000000000001E-3</v>
      </c>
    </row>
    <row r="39" spans="1:16" x14ac:dyDescent="0.25">
      <c r="A39" t="s">
        <v>48</v>
      </c>
      <c r="B39" s="6">
        <v>890376</v>
      </c>
      <c r="C39" s="7">
        <f>IFERROR(VLOOKUP($A39,[1]artritis!$A$5:$V$260,10,0),0)</f>
        <v>1</v>
      </c>
      <c r="D39" s="8">
        <f>IFERROR(VLOOKUP($A39,[1]artritis!$A$5:$V$260,17,0),0)</f>
        <v>1</v>
      </c>
      <c r="E39" s="8">
        <f>IFERROR(VLOOKUP(A39,'[1]lupus '!$A$5:$U$257,10,0),0)</f>
        <v>1</v>
      </c>
      <c r="F39" s="8">
        <f>IFERROR(VLOOKUP($A39,[1]espondilo!$A$5:$AG$196,10,0),0)</f>
        <v>1</v>
      </c>
      <c r="G39" s="8">
        <f>IFERROR(VLOOKUP($A39,[1]espondilo!$A$5:$AG$196,17,0),0)</f>
        <v>1</v>
      </c>
      <c r="H39" s="8">
        <f>IFERROR(VLOOKUP($A39,[1]otras!$A$6:$X$216,9,0),0)</f>
        <v>0.5</v>
      </c>
      <c r="I39" s="9">
        <f>IFERROR(VLOOKUP($A39,[1]otras!$A$6:$X$216,16,0),0)</f>
        <v>0.5</v>
      </c>
      <c r="J39" s="10">
        <f>IFERROR(VLOOKUP($A39,[2]artritis!$A$5:$V$260,9,0),0)</f>
        <v>1</v>
      </c>
      <c r="K39" s="11">
        <f>IFERROR(VLOOKUP($A39,[2]artritis!$A$5:$V$260,16,0),0)</f>
        <v>1</v>
      </c>
      <c r="L39" s="11">
        <f>IFERROR(VLOOKUP(A39,'[2]lupus '!$A$5:$U$257,9,0),0)</f>
        <v>0.4</v>
      </c>
      <c r="M39" s="11">
        <f>IFERROR(VLOOKUP($A39,[2]espondilo!$A$5:$AG$196,9,0),0)</f>
        <v>0.5</v>
      </c>
      <c r="N39" s="11">
        <f>IFERROR(VLOOKUP($A39,[2]espondilo!$A$5:$AG$196,16,0),0)</f>
        <v>0.5</v>
      </c>
      <c r="O39" s="11">
        <f>IFERROR(VLOOKUP($A39,[2]otras!$A$6:$X$216,8,0),0)</f>
        <v>0.6</v>
      </c>
      <c r="P39" s="12">
        <f>IFERROR(VLOOKUP($A39,[2]otras!$A$6:$X$216,15,0),0)</f>
        <v>1</v>
      </c>
    </row>
    <row r="40" spans="1:16" x14ac:dyDescent="0.25">
      <c r="A40" s="13" t="s">
        <v>49</v>
      </c>
      <c r="B40" s="14">
        <v>890242</v>
      </c>
      <c r="C40" s="15">
        <f>IFERROR(VLOOKUP($A40,[1]artritis!$A$5:$V$260,10,0),0)</f>
        <v>1</v>
      </c>
      <c r="D40" s="16">
        <f>IFERROR(VLOOKUP($A40,[1]artritis!$A$5:$V$260,17,0),0)</f>
        <v>1</v>
      </c>
      <c r="E40" s="16">
        <f>IFERROR(VLOOKUP(A40,'[1]lupus '!$A$5:$U$257,10,0),0)</f>
        <v>1</v>
      </c>
      <c r="F40" s="16">
        <f>IFERROR(VLOOKUP($A40,[1]espondilo!$A$5:$AG$196,10,0),0)</f>
        <v>1</v>
      </c>
      <c r="G40" s="16">
        <f>IFERROR(VLOOKUP($A40,[1]espondilo!$A$5:$AG$196,17,0),0)</f>
        <v>1</v>
      </c>
      <c r="H40" s="16">
        <f>IFERROR(VLOOKUP($A40,[1]otras!$A$6:$X$216,9,0),0)</f>
        <v>1</v>
      </c>
      <c r="I40" s="17">
        <f>IFERROR(VLOOKUP($A40,[1]otras!$A$6:$X$216,16,0),0)</f>
        <v>1</v>
      </c>
      <c r="J40" s="18">
        <f>IFERROR(VLOOKUP($A40,[2]artritis!$A$5:$V$260,9,0),0)</f>
        <v>1.2E-2</v>
      </c>
      <c r="K40" s="19">
        <f>IFERROR(VLOOKUP($A40,[2]artritis!$A$5:$V$260,16,0),0)</f>
        <v>0.05</v>
      </c>
      <c r="L40" s="19">
        <f>IFERROR(VLOOKUP(A40,'[2]lupus '!$A$5:$U$257,9,0),0)</f>
        <v>0.4</v>
      </c>
      <c r="M40" s="19">
        <f>IFERROR(VLOOKUP($A40,[2]espondilo!$A$5:$AG$196,9,0),0)</f>
        <v>0.3</v>
      </c>
      <c r="N40" s="19">
        <f>IFERROR(VLOOKUP($A40,[2]espondilo!$A$5:$AG$196,16,0),0)</f>
        <v>0.3</v>
      </c>
      <c r="O40" s="19">
        <f>IFERROR(VLOOKUP($A40,[2]otras!$A$6:$X$216,8,0),0)</f>
        <v>4.0000000000000001E-3</v>
      </c>
      <c r="P40" s="20">
        <f>IFERROR(VLOOKUP($A40,[2]otras!$A$6:$X$216,15,0),0)</f>
        <v>4.0000000000000001E-3</v>
      </c>
    </row>
    <row r="41" spans="1:16" x14ac:dyDescent="0.25">
      <c r="A41" t="s">
        <v>50</v>
      </c>
      <c r="B41" s="6">
        <v>890342</v>
      </c>
      <c r="C41" s="7">
        <f>IFERROR(VLOOKUP($A41,[1]artritis!$A$5:$V$260,10,0),0)</f>
        <v>1</v>
      </c>
      <c r="D41" s="8">
        <f>IFERROR(VLOOKUP($A41,[1]artritis!$A$5:$V$260,17,0),0)</f>
        <v>1</v>
      </c>
      <c r="E41" s="8">
        <f>IFERROR(VLOOKUP(A41,'[1]lupus '!$A$5:$U$257,10,0),0)</f>
        <v>1</v>
      </c>
      <c r="F41" s="8">
        <f>IFERROR(VLOOKUP($A41,[1]espondilo!$A$5:$AG$196,10,0),0)</f>
        <v>1</v>
      </c>
      <c r="G41" s="8">
        <f>IFERROR(VLOOKUP($A41,[1]espondilo!$A$5:$AG$196,17,0),0)</f>
        <v>1</v>
      </c>
      <c r="H41" s="8">
        <f>IFERROR(VLOOKUP($A41,[1]otras!$A$6:$X$216,9,0),0)</f>
        <v>1</v>
      </c>
      <c r="I41" s="9">
        <f>IFERROR(VLOOKUP($A41,[1]otras!$A$6:$X$216,16,0),0)</f>
        <v>1</v>
      </c>
      <c r="J41" s="10">
        <f>IFERROR(VLOOKUP($A41,[2]artritis!$A$5:$V$260,9,0),0)</f>
        <v>0.03</v>
      </c>
      <c r="K41" s="11">
        <f>IFERROR(VLOOKUP($A41,[2]artritis!$A$5:$V$260,16,0),0)</f>
        <v>0.03</v>
      </c>
      <c r="L41" s="11">
        <f>IFERROR(VLOOKUP(A41,'[2]lupus '!$A$5:$U$257,9,0),0)</f>
        <v>0.2</v>
      </c>
      <c r="M41" s="11">
        <f>IFERROR(VLOOKUP($A41,[2]espondilo!$A$5:$AG$196,9,0),0)</f>
        <v>0.15</v>
      </c>
      <c r="N41" s="11">
        <f>IFERROR(VLOOKUP($A41,[2]espondilo!$A$5:$AG$196,16,0),0)</f>
        <v>0.15</v>
      </c>
      <c r="O41" s="11">
        <f>IFERROR(VLOOKUP($A41,[2]otras!$A$6:$X$216,8,0),0)</f>
        <v>0.05</v>
      </c>
      <c r="P41" s="12">
        <f>IFERROR(VLOOKUP($A41,[2]otras!$A$6:$X$216,15,0),0)</f>
        <v>0.1</v>
      </c>
    </row>
    <row r="42" spans="1:16" x14ac:dyDescent="0.25">
      <c r="A42" s="13" t="s">
        <v>51</v>
      </c>
      <c r="B42" s="14">
        <v>890264</v>
      </c>
      <c r="C42" s="15">
        <f>IFERROR(VLOOKUP($A42,[1]artritis!$A$5:$V$260,10,0),0)</f>
        <v>1</v>
      </c>
      <c r="D42" s="16">
        <f>IFERROR(VLOOKUP($A42,[1]artritis!$A$5:$V$260,17,0),0)</f>
        <v>1</v>
      </c>
      <c r="E42" s="16">
        <f>IFERROR(VLOOKUP(A42,'[1]lupus '!$A$5:$U$257,10,0),0)</f>
        <v>1</v>
      </c>
      <c r="F42" s="16">
        <f>IFERROR(VLOOKUP($A42,[1]espondilo!$A$5:$AG$196,10,0),0)</f>
        <v>1</v>
      </c>
      <c r="G42" s="16">
        <f>IFERROR(VLOOKUP($A42,[1]espondilo!$A$5:$AG$196,17,0),0)</f>
        <v>1</v>
      </c>
      <c r="H42" s="16">
        <f>IFERROR(VLOOKUP($A42,[1]otras!$A$6:$X$216,9,0),0)</f>
        <v>1</v>
      </c>
      <c r="I42" s="17">
        <f>IFERROR(VLOOKUP($A42,[1]otras!$A$6:$X$216,16,0),0)</f>
        <v>1</v>
      </c>
      <c r="J42" s="18">
        <f>IFERROR(VLOOKUP($A42,[2]artritis!$A$5:$V$260,9,0),0)</f>
        <v>1.2E-2</v>
      </c>
      <c r="K42" s="19">
        <f>IFERROR(VLOOKUP($A42,[2]artritis!$A$5:$V$260,16,0),0)</f>
        <v>0.5</v>
      </c>
      <c r="L42" s="19">
        <f>IFERROR(VLOOKUP(A42,'[2]lupus '!$A$5:$U$257,9,0),0)</f>
        <v>0.1</v>
      </c>
      <c r="M42" s="19">
        <f>IFERROR(VLOOKUP($A42,[2]espondilo!$A$5:$AG$196,9,0),0)</f>
        <v>0.4</v>
      </c>
      <c r="N42" s="19">
        <f>IFERROR(VLOOKUP($A42,[2]espondilo!$A$5:$AG$196,16,0),0)</f>
        <v>0.2</v>
      </c>
      <c r="O42" s="19">
        <f>IFERROR(VLOOKUP($A42,[2]otras!$A$6:$X$216,8,0),0)</f>
        <v>0.01</v>
      </c>
      <c r="P42" s="20">
        <f>IFERROR(VLOOKUP($A42,[2]otras!$A$6:$X$216,15,0),0)</f>
        <v>0.03</v>
      </c>
    </row>
    <row r="43" spans="1:16" x14ac:dyDescent="0.25">
      <c r="A43" t="s">
        <v>52</v>
      </c>
      <c r="B43" s="6">
        <v>890364</v>
      </c>
      <c r="C43" s="7">
        <f>IFERROR(VLOOKUP($A43,[1]artritis!$A$5:$V$260,10,0),0)</f>
        <v>1.5</v>
      </c>
      <c r="D43" s="8">
        <f>IFERROR(VLOOKUP($A43,[1]artritis!$A$5:$V$260,17,0),0)</f>
        <v>1</v>
      </c>
      <c r="E43" s="8">
        <f>IFERROR(VLOOKUP(A43,'[1]lupus '!$A$5:$U$257,10,0),0)</f>
        <v>1</v>
      </c>
      <c r="F43" s="8">
        <f>IFERROR(VLOOKUP($A43,[1]espondilo!$A$5:$AG$196,10,0),0)</f>
        <v>1</v>
      </c>
      <c r="G43" s="8">
        <f>IFERROR(VLOOKUP($A43,[1]espondilo!$A$5:$AG$196,17,0),0)</f>
        <v>1</v>
      </c>
      <c r="H43" s="8">
        <f>IFERROR(VLOOKUP($A43,[1]otras!$A$6:$X$216,9,0),0)</f>
        <v>0.5</v>
      </c>
      <c r="I43" s="9">
        <f>IFERROR(VLOOKUP($A43,[1]otras!$A$6:$X$216,16,0),0)</f>
        <v>0.5</v>
      </c>
      <c r="J43" s="10">
        <f>IFERROR(VLOOKUP($A43,[2]artritis!$A$5:$V$260,9,0),0)</f>
        <v>0.3</v>
      </c>
      <c r="K43" s="11">
        <f>IFERROR(VLOOKUP($A43,[2]artritis!$A$5:$V$260,16,0),0)</f>
        <v>0.3</v>
      </c>
      <c r="L43" s="11">
        <f>IFERROR(VLOOKUP(A43,'[2]lupus '!$A$5:$U$257,9,0),0)</f>
        <v>0.05</v>
      </c>
      <c r="M43" s="11">
        <f>IFERROR(VLOOKUP($A43,[2]espondilo!$A$5:$AG$196,9,0),0)</f>
        <v>0.2</v>
      </c>
      <c r="N43" s="11">
        <f>IFERROR(VLOOKUP($A43,[2]espondilo!$A$5:$AG$196,16,0),0)</f>
        <v>0.2</v>
      </c>
      <c r="O43" s="11">
        <f>IFERROR(VLOOKUP($A43,[2]otras!$A$6:$X$216,8,0),0)</f>
        <v>0.3</v>
      </c>
      <c r="P43" s="12">
        <f>IFERROR(VLOOKUP($A43,[2]otras!$A$6:$X$216,15,0),0)</f>
        <v>0.2</v>
      </c>
    </row>
    <row r="44" spans="1:16" x14ac:dyDescent="0.25">
      <c r="A44" s="13" t="s">
        <v>53</v>
      </c>
      <c r="B44" s="14">
        <v>890243</v>
      </c>
      <c r="C44" s="15">
        <f>IFERROR(VLOOKUP($A44,[1]artritis!$A$5:$V$260,10,0),0)</f>
        <v>1</v>
      </c>
      <c r="D44" s="16">
        <f>IFERROR(VLOOKUP($A44,[1]artritis!$A$5:$V$260,17,0),0)</f>
        <v>1</v>
      </c>
      <c r="E44" s="16">
        <f>IFERROR(VLOOKUP(A44,'[1]lupus '!$A$5:$U$257,10,0),0)</f>
        <v>1</v>
      </c>
      <c r="F44" s="16">
        <f>IFERROR(VLOOKUP($A44,[1]espondilo!$A$5:$AG$196,10,0),0)</f>
        <v>0</v>
      </c>
      <c r="G44" s="16">
        <f>IFERROR(VLOOKUP($A44,[1]espondilo!$A$5:$AG$196,17,0),0)</f>
        <v>0</v>
      </c>
      <c r="H44" s="16">
        <f>IFERROR(VLOOKUP($A44,[1]otras!$A$6:$X$216,9,0),0)</f>
        <v>1</v>
      </c>
      <c r="I44" s="17">
        <f>IFERROR(VLOOKUP($A44,[1]otras!$A$6:$X$216,16,0),0)</f>
        <v>1</v>
      </c>
      <c r="J44" s="18">
        <f>IFERROR(VLOOKUP($A44,[2]artritis!$A$5:$V$260,9,0),0)</f>
        <v>0</v>
      </c>
      <c r="K44" s="19">
        <f>IFERROR(VLOOKUP($A44,[2]artritis!$A$5:$V$260,16,0),0)</f>
        <v>0.15</v>
      </c>
      <c r="L44" s="19">
        <f>IFERROR(VLOOKUP(A44,'[2]lupus '!$A$5:$U$257,9,0),0)</f>
        <v>0.05</v>
      </c>
      <c r="M44" s="19">
        <f>IFERROR(VLOOKUP($A44,[2]espondilo!$A$5:$AG$196,9,0),0)</f>
        <v>0</v>
      </c>
      <c r="N44" s="19">
        <f>IFERROR(VLOOKUP($A44,[2]espondilo!$A$5:$AG$196,16,0),0)</f>
        <v>0</v>
      </c>
      <c r="O44" s="19">
        <f>IFERROR(VLOOKUP($A44,[2]otras!$A$6:$X$216,8,0),0)</f>
        <v>5.0000000000000001E-3</v>
      </c>
      <c r="P44" s="20">
        <f>IFERROR(VLOOKUP($A44,[2]otras!$A$6:$X$216,15,0),0)</f>
        <v>0.03</v>
      </c>
    </row>
    <row r="45" spans="1:16" x14ac:dyDescent="0.25">
      <c r="A45" t="s">
        <v>54</v>
      </c>
      <c r="B45" s="6">
        <v>890343</v>
      </c>
      <c r="C45" s="7">
        <f>IFERROR(VLOOKUP($A45,[1]artritis!$A$5:$V$260,10,0),0)</f>
        <v>1.5</v>
      </c>
      <c r="D45" s="8">
        <f>IFERROR(VLOOKUP($A45,[1]artritis!$A$5:$V$260,17,0),0)</f>
        <v>1</v>
      </c>
      <c r="E45" s="8">
        <f>IFERROR(VLOOKUP(A45,'[1]lupus '!$A$5:$U$257,10,0),0)</f>
        <v>1</v>
      </c>
      <c r="F45" s="8">
        <f>IFERROR(VLOOKUP($A45,[1]espondilo!$A$5:$AG$196,10,0),0)</f>
        <v>1</v>
      </c>
      <c r="G45" s="8">
        <f>IFERROR(VLOOKUP($A45,[1]espondilo!$A$5:$AG$196,17,0),0)</f>
        <v>1</v>
      </c>
      <c r="H45" s="8">
        <f>IFERROR(VLOOKUP($A45,[1]otras!$A$6:$X$216,9,0),0)</f>
        <v>1</v>
      </c>
      <c r="I45" s="9">
        <f>IFERROR(VLOOKUP($A45,[1]otras!$A$6:$X$216,16,0),0)</f>
        <v>1</v>
      </c>
      <c r="J45" s="10">
        <f>IFERROR(VLOOKUP($A45,[2]artritis!$A$5:$V$260,9,0),0)</f>
        <v>0.05</v>
      </c>
      <c r="K45" s="11">
        <f>IFERROR(VLOOKUP($A45,[2]artritis!$A$5:$V$260,16,0),0)</f>
        <v>0.05</v>
      </c>
      <c r="L45" s="11">
        <f>IFERROR(VLOOKUP(A45,'[2]lupus '!$A$5:$U$257,9,0),0)</f>
        <v>0.02</v>
      </c>
      <c r="M45" s="11">
        <f>IFERROR(VLOOKUP($A45,[2]espondilo!$A$5:$AG$196,9,0),0)</f>
        <v>0.05</v>
      </c>
      <c r="N45" s="11">
        <f>IFERROR(VLOOKUP($A45,[2]espondilo!$A$5:$AG$196,16,0),0)</f>
        <v>0.1</v>
      </c>
      <c r="O45" s="11">
        <f>IFERROR(VLOOKUP($A45,[2]otras!$A$6:$X$216,8,0),0)</f>
        <v>0.05</v>
      </c>
      <c r="P45" s="12">
        <f>IFERROR(VLOOKUP($A45,[2]otras!$A$6:$X$216,15,0),0)</f>
        <v>0.05</v>
      </c>
    </row>
    <row r="46" spans="1:16" x14ac:dyDescent="0.25">
      <c r="A46" s="13" t="s">
        <v>55</v>
      </c>
      <c r="B46" s="14">
        <v>890284</v>
      </c>
      <c r="C46" s="15">
        <f>IFERROR(VLOOKUP($A46,[1]artritis!$A$5:$V$260,10,0),0)</f>
        <v>1</v>
      </c>
      <c r="D46" s="16">
        <f>IFERROR(VLOOKUP($A46,[1]artritis!$A$5:$V$260,17,0),0)</f>
        <v>1</v>
      </c>
      <c r="E46" s="16">
        <f>IFERROR(VLOOKUP(A46,'[1]lupus '!$A$5:$U$257,10,0),0)</f>
        <v>0</v>
      </c>
      <c r="F46" s="16">
        <f>IFERROR(VLOOKUP($A46,[1]espondilo!$A$5:$AG$196,10,0),0)</f>
        <v>0</v>
      </c>
      <c r="G46" s="16">
        <f>IFERROR(VLOOKUP($A46,[1]espondilo!$A$5:$AG$196,17,0),0)</f>
        <v>0</v>
      </c>
      <c r="H46" s="16">
        <f>IFERROR(VLOOKUP($A46,[1]otras!$A$6:$X$216,9,0),0)</f>
        <v>0</v>
      </c>
      <c r="I46" s="17">
        <f>IFERROR(VLOOKUP($A46,[1]otras!$A$6:$X$216,16,0),0)</f>
        <v>0</v>
      </c>
      <c r="J46" s="18">
        <f>IFERROR(VLOOKUP($A46,[2]artritis!$A$5:$V$260,9,0),0)</f>
        <v>0</v>
      </c>
      <c r="K46" s="19">
        <f>IFERROR(VLOOKUP($A46,[2]artritis!$A$5:$V$260,16,0),0)</f>
        <v>0.2</v>
      </c>
      <c r="L46" s="19">
        <f>IFERROR(VLOOKUP(A46,'[2]lupus '!$A$5:$U$257,9,0),0)</f>
        <v>0</v>
      </c>
      <c r="M46" s="19">
        <f>IFERROR(VLOOKUP($A46,[2]espondilo!$A$5:$AG$196,9,0),0)</f>
        <v>0</v>
      </c>
      <c r="N46" s="19">
        <f>IFERROR(VLOOKUP($A46,[2]espondilo!$A$5:$AG$196,16,0),0)</f>
        <v>0</v>
      </c>
      <c r="O46" s="19">
        <f>IFERROR(VLOOKUP($A46,[2]otras!$A$6:$X$216,8,0),0)</f>
        <v>0</v>
      </c>
      <c r="P46" s="20">
        <f>IFERROR(VLOOKUP($A46,[2]otras!$A$6:$X$216,15,0),0)</f>
        <v>0</v>
      </c>
    </row>
    <row r="47" spans="1:16" x14ac:dyDescent="0.25">
      <c r="A47" t="s">
        <v>56</v>
      </c>
      <c r="B47" s="6">
        <v>890384</v>
      </c>
      <c r="C47" s="7">
        <f>IFERROR(VLOOKUP($A47,[1]artritis!$A$5:$V$260,10,0),0)</f>
        <v>1.5</v>
      </c>
      <c r="D47" s="8">
        <f>IFERROR(VLOOKUP($A47,[1]artritis!$A$5:$V$260,17,0),0)</f>
        <v>1</v>
      </c>
      <c r="E47" s="8">
        <f>IFERROR(VLOOKUP(A47,'[1]lupus '!$A$5:$U$257,10,0),0)</f>
        <v>0</v>
      </c>
      <c r="F47" s="8">
        <f>IFERROR(VLOOKUP($A47,[1]espondilo!$A$5:$AG$196,10,0),0)</f>
        <v>1</v>
      </c>
      <c r="G47" s="8">
        <f>IFERROR(VLOOKUP($A47,[1]espondilo!$A$5:$AG$196,17,0),0)</f>
        <v>1</v>
      </c>
      <c r="H47" s="8">
        <f>IFERROR(VLOOKUP($A47,[1]otras!$A$6:$X$216,9,0),0)</f>
        <v>1</v>
      </c>
      <c r="I47" s="9">
        <f>IFERROR(VLOOKUP($A47,[1]otras!$A$6:$X$216,16,0),0)</f>
        <v>1</v>
      </c>
      <c r="J47" s="10">
        <f>IFERROR(VLOOKUP($A47,[2]artritis!$A$5:$V$260,9,0),0)</f>
        <v>0.05</v>
      </c>
      <c r="K47" s="11">
        <f>IFERROR(VLOOKUP($A47,[2]artritis!$A$5:$V$260,16,0),0)</f>
        <v>0.1</v>
      </c>
      <c r="L47" s="11">
        <f>IFERROR(VLOOKUP(A47,'[2]lupus '!$A$5:$U$257,9,0),0)</f>
        <v>0.3</v>
      </c>
      <c r="M47" s="11">
        <f>IFERROR(VLOOKUP($A47,[2]espondilo!$A$5:$AG$196,9,0),0)</f>
        <v>0.1</v>
      </c>
      <c r="N47" s="11">
        <f>IFERROR(VLOOKUP($A47,[2]espondilo!$A$5:$AG$196,16,0),0)</f>
        <v>0.25149700598802394</v>
      </c>
      <c r="O47" s="11">
        <f>IFERROR(VLOOKUP($A47,[2]otras!$A$6:$X$216,8,0),0)</f>
        <v>0.5</v>
      </c>
      <c r="P47" s="12">
        <f>IFERROR(VLOOKUP($A47,[2]otras!$A$6:$X$216,15,0),0)</f>
        <v>0.5</v>
      </c>
    </row>
    <row r="48" spans="1:16" x14ac:dyDescent="0.25">
      <c r="A48" s="13" t="s">
        <v>57</v>
      </c>
      <c r="B48" s="14">
        <v>890306</v>
      </c>
      <c r="C48" s="15">
        <f>IFERROR(VLOOKUP($A48,[1]artritis!$A$5:$V$260,10,0),0)</f>
        <v>1</v>
      </c>
      <c r="D48" s="16">
        <f>IFERROR(VLOOKUP($A48,[1]artritis!$A$5:$V$260,17,0),0)</f>
        <v>1</v>
      </c>
      <c r="E48" s="16">
        <f>IFERROR(VLOOKUP(A48,'[1]lupus '!$A$5:$U$257,10,0),0)</f>
        <v>0</v>
      </c>
      <c r="F48" s="16">
        <f>IFERROR(VLOOKUP($A48,[1]espondilo!$A$5:$AG$196,10,0),0)</f>
        <v>0</v>
      </c>
      <c r="G48" s="16">
        <f>IFERROR(VLOOKUP($A48,[1]espondilo!$A$5:$AG$196,17,0),0)</f>
        <v>0</v>
      </c>
      <c r="H48" s="16">
        <f>IFERROR(VLOOKUP($A48,[1]otras!$A$6:$X$216,9,0),0)</f>
        <v>1</v>
      </c>
      <c r="I48" s="17">
        <f>IFERROR(VLOOKUP($A48,[1]otras!$A$6:$X$216,16,0),0)</f>
        <v>1</v>
      </c>
      <c r="J48" s="18">
        <f>IFERROR(VLOOKUP($A48,[2]artritis!$A$5:$V$260,9,0),0)</f>
        <v>0.5</v>
      </c>
      <c r="K48" s="19">
        <f>IFERROR(VLOOKUP($A48,[2]artritis!$A$5:$V$260,16,0),0)</f>
        <v>0.5</v>
      </c>
      <c r="L48" s="19">
        <f>IFERROR(VLOOKUP(A48,'[2]lupus '!$A$5:$U$257,9,0),0)</f>
        <v>0</v>
      </c>
      <c r="M48" s="19">
        <f>IFERROR(VLOOKUP($A48,[2]espondilo!$A$5:$AG$196,9,0),0)</f>
        <v>0</v>
      </c>
      <c r="N48" s="19">
        <f>IFERROR(VLOOKUP($A48,[2]espondilo!$A$5:$AG$196,16,0),0)</f>
        <v>0</v>
      </c>
      <c r="O48" s="19">
        <f>IFERROR(VLOOKUP($A48,[2]otras!$A$6:$X$216,8,0),0)</f>
        <v>0.5</v>
      </c>
      <c r="P48" s="20">
        <f>IFERROR(VLOOKUP($A48,[2]otras!$A$6:$X$216,15,0),0)</f>
        <v>0.5</v>
      </c>
    </row>
    <row r="49" spans="1:16" x14ac:dyDescent="0.25">
      <c r="A49" t="s">
        <v>58</v>
      </c>
      <c r="B49" s="6">
        <v>890268</v>
      </c>
      <c r="C49" s="7">
        <f>IFERROR(VLOOKUP($A49,[1]artritis!$A$5:$V$260,10,0),0)</f>
        <v>1</v>
      </c>
      <c r="D49" s="8">
        <f>IFERROR(VLOOKUP($A49,[1]artritis!$A$5:$V$260,17,0),0)</f>
        <v>1</v>
      </c>
      <c r="E49" s="8">
        <f>IFERROR(VLOOKUP(A49,'[1]lupus '!$A$5:$U$257,10,0),0)</f>
        <v>1</v>
      </c>
      <c r="F49" s="8">
        <f>IFERROR(VLOOKUP($A49,[1]espondilo!$A$5:$AG$196,10,0),0)</f>
        <v>0</v>
      </c>
      <c r="G49" s="8">
        <f>IFERROR(VLOOKUP($A49,[1]espondilo!$A$5:$AG$196,17,0),0)</f>
        <v>0</v>
      </c>
      <c r="H49" s="8">
        <f>IFERROR(VLOOKUP($A49,[1]otras!$A$6:$X$216,9,0),0)</f>
        <v>0</v>
      </c>
      <c r="I49" s="9">
        <f>IFERROR(VLOOKUP($A49,[1]otras!$A$6:$X$216,16,0),0)</f>
        <v>0</v>
      </c>
      <c r="J49" s="10">
        <f>IFERROR(VLOOKUP($A49,[2]artritis!$A$5:$V$260,9,0),0)</f>
        <v>0</v>
      </c>
      <c r="K49" s="11">
        <f>IFERROR(VLOOKUP($A49,[2]artritis!$A$5:$V$260,16,0),0)</f>
        <v>0.01</v>
      </c>
      <c r="L49" s="11">
        <f>IFERROR(VLOOKUP(A49,'[2]lupus '!$A$5:$U$257,9,0),0)</f>
        <v>0.2</v>
      </c>
      <c r="M49" s="11">
        <f>IFERROR(VLOOKUP($A49,[2]espondilo!$A$5:$AG$196,9,0),0)</f>
        <v>0</v>
      </c>
      <c r="N49" s="11">
        <f>IFERROR(VLOOKUP($A49,[2]espondilo!$A$5:$AG$196,16,0),0)</f>
        <v>0</v>
      </c>
      <c r="O49" s="11">
        <f>IFERROR(VLOOKUP($A49,[2]otras!$A$6:$X$216,8,0),0)</f>
        <v>0</v>
      </c>
      <c r="P49" s="12">
        <f>IFERROR(VLOOKUP($A49,[2]otras!$A$6:$X$216,15,0),0)</f>
        <v>0</v>
      </c>
    </row>
    <row r="50" spans="1:16" x14ac:dyDescent="0.25">
      <c r="A50" s="13" t="s">
        <v>59</v>
      </c>
      <c r="B50" s="14">
        <v>890368</v>
      </c>
      <c r="C50" s="15">
        <f>IFERROR(VLOOKUP($A50,[1]artritis!$A$5:$V$260,10,0),0)</f>
        <v>1</v>
      </c>
      <c r="D50" s="16">
        <f>IFERROR(VLOOKUP($A50,[1]artritis!$A$5:$V$260,17,0),0)</f>
        <v>1</v>
      </c>
      <c r="E50" s="16">
        <f>IFERROR(VLOOKUP(A50,'[1]lupus '!$A$5:$U$257,10,0),0)</f>
        <v>1</v>
      </c>
      <c r="F50" s="16">
        <f>IFERROR(VLOOKUP($A50,[1]espondilo!$A$5:$AG$196,10,0),0)</f>
        <v>0</v>
      </c>
      <c r="G50" s="16">
        <f>IFERROR(VLOOKUP($A50,[1]espondilo!$A$5:$AG$196,17,0),0)</f>
        <v>0</v>
      </c>
      <c r="H50" s="16">
        <f>IFERROR(VLOOKUP($A50,[1]otras!$A$6:$X$216,9,0),0)</f>
        <v>0</v>
      </c>
      <c r="I50" s="17">
        <f>IFERROR(VLOOKUP($A50,[1]otras!$A$6:$X$216,16,0),0)</f>
        <v>0</v>
      </c>
      <c r="J50" s="18">
        <f>IFERROR(VLOOKUP($A50,[2]artritis!$A$5:$V$260,9,0),0)</f>
        <v>0.01</v>
      </c>
      <c r="K50" s="19">
        <f>IFERROR(VLOOKUP($A50,[2]artritis!$A$5:$V$260,16,0),0)</f>
        <v>5.0000000000000001E-3</v>
      </c>
      <c r="L50" s="19">
        <f>IFERROR(VLOOKUP(A50,'[2]lupus '!$A$5:$U$257,9,0),0)</f>
        <v>0.1</v>
      </c>
      <c r="M50" s="19">
        <f>IFERROR(VLOOKUP($A50,[2]espondilo!$A$5:$AG$196,9,0),0)</f>
        <v>0</v>
      </c>
      <c r="N50" s="19">
        <f>IFERROR(VLOOKUP($A50,[2]espondilo!$A$5:$AG$196,16,0),0)</f>
        <v>0</v>
      </c>
      <c r="O50" s="19">
        <f>IFERROR(VLOOKUP($A50,[2]otras!$A$6:$X$216,8,0),0)</f>
        <v>0</v>
      </c>
      <c r="P50" s="20">
        <f>IFERROR(VLOOKUP($A50,[2]otras!$A$6:$X$216,15,0),0)</f>
        <v>0</v>
      </c>
    </row>
    <row r="51" spans="1:16" x14ac:dyDescent="0.25">
      <c r="A51" t="s">
        <v>60</v>
      </c>
      <c r="B51" s="6">
        <v>890209</v>
      </c>
      <c r="C51" s="7">
        <f>IFERROR(VLOOKUP($A51,[1]artritis!$A$5:$V$260,10,0),0)</f>
        <v>1</v>
      </c>
      <c r="D51" s="8">
        <f>IFERROR(VLOOKUP($A51,[1]artritis!$A$5:$V$260,17,0),0)</f>
        <v>1</v>
      </c>
      <c r="E51" s="8">
        <f>IFERROR(VLOOKUP(A51,'[1]lupus '!$A$5:$U$257,10,0),0)</f>
        <v>1</v>
      </c>
      <c r="F51" s="8">
        <f>IFERROR(VLOOKUP($A51,[1]espondilo!$A$5:$AG$196,10,0),0)</f>
        <v>1</v>
      </c>
      <c r="G51" s="8">
        <f>IFERROR(VLOOKUP($A51,[1]espondilo!$A$5:$AG$196,17,0),0)</f>
        <v>1</v>
      </c>
      <c r="H51" s="8">
        <f>IFERROR(VLOOKUP($A51,[1]otras!$A$6:$X$216,9,0),0)</f>
        <v>0</v>
      </c>
      <c r="I51" s="9">
        <f>IFERROR(VLOOKUP($A51,[1]otras!$A$6:$X$216,16,0),0)</f>
        <v>0</v>
      </c>
      <c r="J51" s="10">
        <f>IFERROR(VLOOKUP($A51,[2]artritis!$A$5:$V$260,9,0),0)</f>
        <v>0</v>
      </c>
      <c r="K51" s="11">
        <f>IFERROR(VLOOKUP($A51,[2]artritis!$A$5:$V$260,16,0),0)</f>
        <v>0.4</v>
      </c>
      <c r="L51" s="11">
        <f>IFERROR(VLOOKUP(A51,'[2]lupus '!$A$5:$U$257,9,0),0)</f>
        <v>0.4</v>
      </c>
      <c r="M51" s="11">
        <f>IFERROR(VLOOKUP($A51,[2]espondilo!$A$5:$AG$196,9,0),0)</f>
        <v>0.2</v>
      </c>
      <c r="N51" s="11">
        <f>IFERROR(VLOOKUP($A51,[2]espondilo!$A$5:$AG$196,16,0),0)</f>
        <v>0.4</v>
      </c>
      <c r="O51" s="11">
        <f>IFERROR(VLOOKUP($A51,[2]otras!$A$6:$X$216,8,0),0)</f>
        <v>0</v>
      </c>
      <c r="P51" s="12">
        <f>IFERROR(VLOOKUP($A51,[2]otras!$A$6:$X$216,15,0),0)</f>
        <v>0</v>
      </c>
    </row>
    <row r="52" spans="1:16" x14ac:dyDescent="0.25">
      <c r="A52" s="13" t="s">
        <v>61</v>
      </c>
      <c r="B52" s="14">
        <v>890309</v>
      </c>
      <c r="C52" s="15">
        <f>IFERROR(VLOOKUP($A52,[1]artritis!$A$5:$V$260,10,0),0)</f>
        <v>1</v>
      </c>
      <c r="D52" s="16">
        <f>IFERROR(VLOOKUP($A52,[1]artritis!$A$5:$V$260,17,0),0)</f>
        <v>1</v>
      </c>
      <c r="E52" s="16">
        <f>IFERROR(VLOOKUP(A52,'[1]lupus '!$A$5:$U$257,10,0),0)</f>
        <v>1</v>
      </c>
      <c r="F52" s="16">
        <f>IFERROR(VLOOKUP($A52,[1]espondilo!$A$5:$AG$196,10,0),0)</f>
        <v>1</v>
      </c>
      <c r="G52" s="16">
        <f>IFERROR(VLOOKUP($A52,[1]espondilo!$A$5:$AG$196,17,0),0)</f>
        <v>1</v>
      </c>
      <c r="H52" s="16">
        <f>IFERROR(VLOOKUP($A52,[1]otras!$A$6:$X$216,9,0),0)</f>
        <v>0</v>
      </c>
      <c r="I52" s="17">
        <f>IFERROR(VLOOKUP($A52,[1]otras!$A$6:$X$216,16,0),0)</f>
        <v>0</v>
      </c>
      <c r="J52" s="18">
        <f>IFERROR(VLOOKUP($A52,[2]artritis!$A$5:$V$260,9,0),0)</f>
        <v>0.1</v>
      </c>
      <c r="K52" s="19">
        <f>IFERROR(VLOOKUP($A52,[2]artritis!$A$5:$V$260,16,0),0)</f>
        <v>0.1</v>
      </c>
      <c r="L52" s="19">
        <f>IFERROR(VLOOKUP(A52,'[2]lupus '!$A$5:$U$257,9,0),0)</f>
        <v>0.2</v>
      </c>
      <c r="M52" s="19">
        <f>IFERROR(VLOOKUP($A52,[2]espondilo!$A$5:$AG$196,9,0),0)</f>
        <v>0.1</v>
      </c>
      <c r="N52" s="19">
        <f>IFERROR(VLOOKUP($A52,[2]espondilo!$A$5:$AG$196,16,0),0)</f>
        <v>0.1</v>
      </c>
      <c r="O52" s="19">
        <f>IFERROR(VLOOKUP($A52,[2]otras!$A$6:$X$216,8,0),0)</f>
        <v>0</v>
      </c>
      <c r="P52" s="20">
        <f>IFERROR(VLOOKUP($A52,[2]otras!$A$6:$X$216,15,0),0)</f>
        <v>0</v>
      </c>
    </row>
    <row r="53" spans="1:16" x14ac:dyDescent="0.25">
      <c r="A53" t="s">
        <v>62</v>
      </c>
      <c r="B53" s="6">
        <v>890328</v>
      </c>
      <c r="C53" s="7">
        <f>IFERROR(VLOOKUP($A53,[1]artritis!$A$5:$V$260,10,0),0)</f>
        <v>1</v>
      </c>
      <c r="D53" s="8">
        <f>IFERROR(VLOOKUP($A53,[1]artritis!$A$5:$V$260,17,0),0)</f>
        <v>1</v>
      </c>
      <c r="E53" s="8">
        <f>IFERROR(VLOOKUP(A53,'[1]lupus '!$A$5:$U$257,10,0),0)</f>
        <v>1</v>
      </c>
      <c r="F53" s="8">
        <f>IFERROR(VLOOKUP($A53,[1]espondilo!$A$5:$AG$196,10,0),0)</f>
        <v>0</v>
      </c>
      <c r="G53" s="8">
        <f>IFERROR(VLOOKUP($A53,[1]espondilo!$A$5:$AG$196,17,0),0)</f>
        <v>0</v>
      </c>
      <c r="H53" s="8">
        <f>IFERROR(VLOOKUP($A53,[1]otras!$A$6:$X$216,9,0),0)</f>
        <v>1</v>
      </c>
      <c r="I53" s="9">
        <f>IFERROR(VLOOKUP($A53,[1]otras!$A$6:$X$216,16,0),0)</f>
        <v>1</v>
      </c>
      <c r="J53" s="10">
        <f>IFERROR(VLOOKUP($A53,[2]artritis!$A$5:$V$260,9,0),0)</f>
        <v>0.4</v>
      </c>
      <c r="K53" s="11">
        <f>IFERROR(VLOOKUP($A53,[2]artritis!$A$5:$V$260,16,0),0)</f>
        <v>0.4</v>
      </c>
      <c r="L53" s="11">
        <f>IFERROR(VLOOKUP(A53,'[2]lupus '!$A$5:$U$257,9,0),0)</f>
        <v>9.9709583736689256E-2</v>
      </c>
      <c r="M53" s="11">
        <f>IFERROR(VLOOKUP($A53,[2]espondilo!$A$5:$AG$196,9,0),0)</f>
        <v>0</v>
      </c>
      <c r="N53" s="11">
        <f>IFERROR(VLOOKUP($A53,[2]espondilo!$A$5:$AG$196,16,0),0)</f>
        <v>0</v>
      </c>
      <c r="O53" s="11">
        <f>IFERROR(VLOOKUP($A53,[2]otras!$A$6:$X$216,8,0),0)</f>
        <v>0.2</v>
      </c>
      <c r="P53" s="12">
        <f>IFERROR(VLOOKUP($A53,[2]otras!$A$6:$X$216,15,0),0)</f>
        <v>0.15</v>
      </c>
    </row>
    <row r="54" spans="1:16" x14ac:dyDescent="0.25">
      <c r="A54" s="13" t="s">
        <v>63</v>
      </c>
      <c r="B54" s="14">
        <v>890351</v>
      </c>
      <c r="C54" s="15">
        <f>IFERROR(VLOOKUP($A54,[1]artritis!$A$5:$V$260,10,0),0)</f>
        <v>1</v>
      </c>
      <c r="D54" s="16">
        <f>IFERROR(VLOOKUP($A54,[1]artritis!$A$5:$V$260,17,0),0)</f>
        <v>1</v>
      </c>
      <c r="E54" s="16">
        <f>IFERROR(VLOOKUP(A54,'[1]lupus '!$A$5:$U$257,10,0),0)</f>
        <v>1</v>
      </c>
      <c r="F54" s="16">
        <f>IFERROR(VLOOKUP($A54,[1]espondilo!$A$5:$AG$196,10,0),0)</f>
        <v>0</v>
      </c>
      <c r="G54" s="16">
        <f>IFERROR(VLOOKUP($A54,[1]espondilo!$A$5:$AG$196,17,0),0)</f>
        <v>0</v>
      </c>
      <c r="H54" s="16">
        <f>IFERROR(VLOOKUP($A54,[1]otras!$A$6:$X$216,9,0),0)</f>
        <v>1</v>
      </c>
      <c r="I54" s="17">
        <f>IFERROR(VLOOKUP($A54,[1]otras!$A$6:$X$216,16,0),0)</f>
        <v>1</v>
      </c>
      <c r="J54" s="18">
        <f>IFERROR(VLOOKUP($A54,[2]artritis!$A$5:$V$260,9,0),0)</f>
        <v>0.03</v>
      </c>
      <c r="K54" s="19">
        <f>IFERROR(VLOOKUP($A54,[2]artritis!$A$5:$V$260,16,0),0)</f>
        <v>2.9574861367837338E-2</v>
      </c>
      <c r="L54" s="19">
        <f>IFERROR(VLOOKUP(A54,'[2]lupus '!$A$5:$U$257,9,0),0)</f>
        <v>0.15004840271055178</v>
      </c>
      <c r="M54" s="19">
        <f>IFERROR(VLOOKUP($A54,[2]espondilo!$A$5:$AG$196,9,0),0)</f>
        <v>0</v>
      </c>
      <c r="N54" s="19">
        <f>IFERROR(VLOOKUP($A54,[2]espondilo!$A$5:$AG$196,16,0),0)</f>
        <v>0</v>
      </c>
      <c r="O54" s="19">
        <f>IFERROR(VLOOKUP($A54,[2]otras!$A$6:$X$216,8,0),0)</f>
        <v>0.05</v>
      </c>
      <c r="P54" s="20">
        <f>IFERROR(VLOOKUP($A54,[2]otras!$A$6:$X$216,15,0),0)</f>
        <v>0.1</v>
      </c>
    </row>
    <row r="55" spans="1:16" x14ac:dyDescent="0.25">
      <c r="A55" t="s">
        <v>64</v>
      </c>
      <c r="B55" s="6">
        <v>890208</v>
      </c>
      <c r="C55" s="7">
        <f>IFERROR(VLOOKUP($A55,[1]artritis!$A$5:$V$260,10,0),0)</f>
        <v>1</v>
      </c>
      <c r="D55" s="8">
        <f>IFERROR(VLOOKUP($A55,[1]artritis!$A$5:$V$260,17,0),0)</f>
        <v>1</v>
      </c>
      <c r="E55" s="8">
        <f>IFERROR(VLOOKUP(A55,'[1]lupus '!$A$5:$U$257,10,0),0)</f>
        <v>1</v>
      </c>
      <c r="F55" s="8">
        <f>IFERROR(VLOOKUP($A55,[1]espondilo!$A$5:$AG$196,10,0),0)</f>
        <v>1</v>
      </c>
      <c r="G55" s="8">
        <f>IFERROR(VLOOKUP($A55,[1]espondilo!$A$5:$AG$196,17,0),0)</f>
        <v>1</v>
      </c>
      <c r="H55" s="8">
        <f>IFERROR(VLOOKUP($A55,[1]otras!$A$6:$X$216,9,0),0)</f>
        <v>1</v>
      </c>
      <c r="I55" s="9">
        <f>IFERROR(VLOOKUP($A55,[1]otras!$A$6:$X$216,16,0),0)</f>
        <v>1</v>
      </c>
      <c r="J55" s="10">
        <f>IFERROR(VLOOKUP($A55,[2]artritis!$A$5:$V$260,9,0),0)</f>
        <v>1.2E-2</v>
      </c>
      <c r="K55" s="11">
        <f>IFERROR(VLOOKUP($A55,[2]artritis!$A$5:$V$260,16,0),0)</f>
        <v>1</v>
      </c>
      <c r="L55" s="11">
        <f>IFERROR(VLOOKUP(A55,'[2]lupus '!$A$5:$U$257,9,0),0)</f>
        <v>1</v>
      </c>
      <c r="M55" s="11">
        <f>IFERROR(VLOOKUP($A55,[2]espondilo!$A$5:$AG$196,9,0),0)</f>
        <v>1</v>
      </c>
      <c r="N55" s="11">
        <f>IFERROR(VLOOKUP($A55,[2]espondilo!$A$5:$AG$196,16,0),0)</f>
        <v>1</v>
      </c>
      <c r="O55" s="11">
        <f>IFERROR(VLOOKUP($A55,[2]otras!$A$6:$X$216,8,0),0)</f>
        <v>4.0000000000000001E-3</v>
      </c>
      <c r="P55" s="12">
        <f>IFERROR(VLOOKUP($A55,[2]otras!$A$6:$X$216,15,0),0)</f>
        <v>4.0000000000000001E-3</v>
      </c>
    </row>
    <row r="56" spans="1:16" x14ac:dyDescent="0.25">
      <c r="A56" s="13" t="s">
        <v>65</v>
      </c>
      <c r="B56" s="14">
        <v>890308</v>
      </c>
      <c r="C56" s="15">
        <f>IFERROR(VLOOKUP($A56,[1]artritis!$A$5:$V$260,10,0),0)</f>
        <v>1</v>
      </c>
      <c r="D56" s="16">
        <f>IFERROR(VLOOKUP($A56,[1]artritis!$A$5:$V$260,17,0),0)</f>
        <v>1</v>
      </c>
      <c r="E56" s="16">
        <f>IFERROR(VLOOKUP(A56,'[1]lupus '!$A$5:$U$257,10,0),0)</f>
        <v>1</v>
      </c>
      <c r="F56" s="16">
        <f>IFERROR(VLOOKUP($A56,[1]espondilo!$A$5:$AG$196,10,0),0)</f>
        <v>0</v>
      </c>
      <c r="G56" s="16">
        <f>IFERROR(VLOOKUP($A56,[1]espondilo!$A$5:$AG$196,17,0),0)</f>
        <v>0</v>
      </c>
      <c r="H56" s="16">
        <f>IFERROR(VLOOKUP($A56,[1]otras!$A$6:$X$216,9,0),0)</f>
        <v>1</v>
      </c>
      <c r="I56" s="17">
        <f>IFERROR(VLOOKUP($A56,[1]otras!$A$6:$X$216,16,0),0)</f>
        <v>1</v>
      </c>
      <c r="J56" s="18">
        <f>IFERROR(VLOOKUP($A56,[2]artritis!$A$5:$V$260,9,0),0)</f>
        <v>1</v>
      </c>
      <c r="K56" s="19">
        <f>IFERROR(VLOOKUP($A56,[2]artritis!$A$5:$V$260,16,0),0)</f>
        <v>0.2</v>
      </c>
      <c r="L56" s="19">
        <f>IFERROR(VLOOKUP(A56,'[2]lupus '!$A$5:$U$257,9,0),0)</f>
        <v>0.4</v>
      </c>
      <c r="M56" s="19">
        <f>IFERROR(VLOOKUP($A56,[2]espondilo!$A$5:$AG$196,9,0),0)</f>
        <v>0</v>
      </c>
      <c r="N56" s="19">
        <f>IFERROR(VLOOKUP($A56,[2]espondilo!$A$5:$AG$196,16,0),0)</f>
        <v>0</v>
      </c>
      <c r="O56" s="19">
        <f>IFERROR(VLOOKUP($A56,[2]otras!$A$6:$X$216,8,0),0)</f>
        <v>1</v>
      </c>
      <c r="P56" s="20">
        <f>IFERROR(VLOOKUP($A56,[2]otras!$A$6:$X$216,15,0),0)</f>
        <v>1</v>
      </c>
    </row>
    <row r="57" spans="1:16" x14ac:dyDescent="0.25">
      <c r="A57" t="s">
        <v>66</v>
      </c>
      <c r="B57" s="6">
        <v>886012</v>
      </c>
      <c r="C57" s="7">
        <f>IFERROR(VLOOKUP($A57,[1]artritis!$A$5:$V$260,10,0),0)</f>
        <v>1</v>
      </c>
      <c r="D57" s="8">
        <f>IFERROR(VLOOKUP($A57,[1]artritis!$A$5:$V$260,17,0),0)</f>
        <v>1</v>
      </c>
      <c r="E57" s="8">
        <f>IFERROR(VLOOKUP(A57,'[1]lupus '!$A$5:$U$257,10,0),0)</f>
        <v>1</v>
      </c>
      <c r="F57" s="8">
        <f>IFERROR(VLOOKUP($A57,[1]espondilo!$A$5:$AG$196,10,0),0)</f>
        <v>1</v>
      </c>
      <c r="G57" s="8">
        <f>IFERROR(VLOOKUP($A57,[1]espondilo!$A$5:$AG$196,17,0),0)</f>
        <v>1</v>
      </c>
      <c r="H57" s="8">
        <f>IFERROR(VLOOKUP($A57,[1]otras!$A$6:$X$216,9,0),0)</f>
        <v>0.5</v>
      </c>
      <c r="I57" s="9">
        <f>IFERROR(VLOOKUP($A57,[1]otras!$A$6:$X$216,16,0),0)</f>
        <v>0.5</v>
      </c>
      <c r="J57" s="10">
        <f>IFERROR(VLOOKUP($A57,[2]artritis!$A$5:$V$260,9,0),0)</f>
        <v>0.5</v>
      </c>
      <c r="K57" s="11">
        <f>IFERROR(VLOOKUP($A57,[2]artritis!$A$5:$V$260,16,0),0)</f>
        <v>0.5</v>
      </c>
      <c r="L57" s="11">
        <f>IFERROR(VLOOKUP(A57,'[2]lupus '!$A$5:$U$257,9,0),0)</f>
        <v>0.5</v>
      </c>
      <c r="M57" s="11">
        <f>IFERROR(VLOOKUP($A57,[2]espondilo!$A$5:$AG$196,9,0),0)</f>
        <v>0.5</v>
      </c>
      <c r="N57" s="11">
        <f>IFERROR(VLOOKUP($A57,[2]espondilo!$A$5:$AG$196,16,0),0)</f>
        <v>0.5</v>
      </c>
      <c r="O57" s="11">
        <f>IFERROR(VLOOKUP($A57,[2]otras!$A$6:$X$216,8,0),0)</f>
        <v>0.5</v>
      </c>
      <c r="P57" s="12">
        <f>IFERROR(VLOOKUP($A57,[2]otras!$A$6:$X$216,15,0),0)</f>
        <v>0.5</v>
      </c>
    </row>
    <row r="58" spans="1:16" x14ac:dyDescent="0.25">
      <c r="A58" s="13" t="s">
        <v>67</v>
      </c>
      <c r="B58" s="14">
        <v>873412</v>
      </c>
      <c r="C58" s="15">
        <f>IFERROR(VLOOKUP($A58,[1]artritis!$A$5:$V$260,10,0),0)</f>
        <v>1</v>
      </c>
      <c r="D58" s="16">
        <f>IFERROR(VLOOKUP($A58,[1]artritis!$A$5:$V$260,17,0),0)</f>
        <v>1</v>
      </c>
      <c r="E58" s="16">
        <f>IFERROR(VLOOKUP(A58,'[1]lupus '!$A$5:$U$257,10,0),0)</f>
        <v>1</v>
      </c>
      <c r="F58" s="16">
        <f>IFERROR(VLOOKUP($A58,[1]espondilo!$A$5:$AG$196,10,0),0)</f>
        <v>1</v>
      </c>
      <c r="G58" s="16">
        <f>IFERROR(VLOOKUP($A58,[1]espondilo!$A$5:$AG$196,17,0),0)</f>
        <v>1</v>
      </c>
      <c r="H58" s="16">
        <f>IFERROR(VLOOKUP($A58,[1]otras!$A$6:$X$216,9,0),0)</f>
        <v>1</v>
      </c>
      <c r="I58" s="17">
        <f>IFERROR(VLOOKUP($A58,[1]otras!$A$6:$X$216,16,0),0)</f>
        <v>1</v>
      </c>
      <c r="J58" s="18">
        <f>IFERROR(VLOOKUP($A58,[2]artritis!$A$5:$V$260,9,0),0)</f>
        <v>0.02</v>
      </c>
      <c r="K58" s="19">
        <f>IFERROR(VLOOKUP($A58,[2]artritis!$A$5:$V$260,16,0),0)</f>
        <v>0.01</v>
      </c>
      <c r="L58" s="19">
        <f>IFERROR(VLOOKUP(A58,'[2]lupus '!$A$5:$U$257,9,0),0)</f>
        <v>0.03</v>
      </c>
      <c r="M58" s="19">
        <f>IFERROR(VLOOKUP($A58,[2]espondilo!$A$5:$AG$196,9,0),0)</f>
        <v>5.0000000000000001E-3</v>
      </c>
      <c r="N58" s="19">
        <f>IFERROR(VLOOKUP($A58,[2]espondilo!$A$5:$AG$196,16,0),0)</f>
        <v>5.0000000000000001E-3</v>
      </c>
      <c r="O58" s="19">
        <f>IFERROR(VLOOKUP($A58,[2]otras!$A$6:$X$216,8,0),0)</f>
        <v>0.02</v>
      </c>
      <c r="P58" s="20">
        <f>IFERROR(VLOOKUP($A58,[2]otras!$A$6:$X$216,15,0),0)</f>
        <v>0.01</v>
      </c>
    </row>
    <row r="59" spans="1:16" x14ac:dyDescent="0.25">
      <c r="A59" t="s">
        <v>68</v>
      </c>
      <c r="B59" s="6">
        <v>871030</v>
      </c>
      <c r="C59" s="7">
        <f>IFERROR(VLOOKUP($A59,[1]artritis!$A$5:$V$260,10,0),0)</f>
        <v>1</v>
      </c>
      <c r="D59" s="8">
        <f>IFERROR(VLOOKUP($A59,[1]artritis!$A$5:$V$260,17,0),0)</f>
        <v>1</v>
      </c>
      <c r="E59" s="8">
        <f>IFERROR(VLOOKUP(A59,'[1]lupus '!$A$5:$U$257,10,0),0)</f>
        <v>1</v>
      </c>
      <c r="F59" s="8">
        <f>IFERROR(VLOOKUP($A59,[1]espondilo!$A$5:$AG$196,10,0),0)</f>
        <v>1</v>
      </c>
      <c r="G59" s="8">
        <f>IFERROR(VLOOKUP($A59,[1]espondilo!$A$5:$AG$196,17,0),0)</f>
        <v>1</v>
      </c>
      <c r="H59" s="8">
        <f>IFERROR(VLOOKUP($A59,[1]otras!$A$6:$X$216,9,0),0)</f>
        <v>1</v>
      </c>
      <c r="I59" s="9">
        <f>IFERROR(VLOOKUP($A59,[1]otras!$A$6:$X$216,16,0),0)</f>
        <v>1</v>
      </c>
      <c r="J59" s="10">
        <f>IFERROR(VLOOKUP($A59,[2]artritis!$A$5:$V$260,9,0),0)</f>
        <v>0.1</v>
      </c>
      <c r="K59" s="11">
        <f>IFERROR(VLOOKUP($A59,[2]artritis!$A$5:$V$260,16,0),0)</f>
        <v>0.1</v>
      </c>
      <c r="L59" s="11">
        <f>IFERROR(VLOOKUP(A59,'[2]lupus '!$A$5:$U$257,9,0),0)</f>
        <v>0.05</v>
      </c>
      <c r="M59" s="11">
        <f>IFERROR(VLOOKUP($A59,[2]espondilo!$A$5:$AG$196,9,0),0)</f>
        <v>0.2</v>
      </c>
      <c r="N59" s="11">
        <f>IFERROR(VLOOKUP($A59,[2]espondilo!$A$5:$AG$196,16,0),0)</f>
        <v>0.2</v>
      </c>
      <c r="O59" s="11">
        <f>IFERROR(VLOOKUP($A59,[2]otras!$A$6:$X$216,8,0),0)</f>
        <v>0.05</v>
      </c>
      <c r="P59" s="12">
        <f>IFERROR(VLOOKUP($A59,[2]otras!$A$6:$X$216,15,0),0)</f>
        <v>0.1</v>
      </c>
    </row>
    <row r="60" spans="1:16" x14ac:dyDescent="0.25">
      <c r="A60" s="13" t="s">
        <v>69</v>
      </c>
      <c r="B60" s="14">
        <v>873422</v>
      </c>
      <c r="C60" s="15">
        <f>IFERROR(VLOOKUP($A60,[1]artritis!$A$5:$V$260,10,0),0)</f>
        <v>1</v>
      </c>
      <c r="D60" s="16">
        <f>IFERROR(VLOOKUP($A60,[1]artritis!$A$5:$V$260,17,0),0)</f>
        <v>1</v>
      </c>
      <c r="E60" s="16">
        <f>IFERROR(VLOOKUP(A60,'[1]lupus '!$A$5:$U$257,10,0),0)</f>
        <v>1</v>
      </c>
      <c r="F60" s="16">
        <f>IFERROR(VLOOKUP($A60,[1]espondilo!$A$5:$AG$196,10,0),0)</f>
        <v>1</v>
      </c>
      <c r="G60" s="16">
        <f>IFERROR(VLOOKUP($A60,[1]espondilo!$A$5:$AG$196,17,0),0)</f>
        <v>1</v>
      </c>
      <c r="H60" s="16">
        <f>IFERROR(VLOOKUP($A60,[1]otras!$A$6:$X$216,9,0),0)</f>
        <v>1</v>
      </c>
      <c r="I60" s="17">
        <f>IFERROR(VLOOKUP($A60,[1]otras!$A$6:$X$216,16,0),0)</f>
        <v>1</v>
      </c>
      <c r="J60" s="18">
        <f>IFERROR(VLOOKUP($A60,[2]artritis!$A$5:$V$260,9,0),0)</f>
        <v>0.05</v>
      </c>
      <c r="K60" s="19">
        <f>IFERROR(VLOOKUP($A60,[2]artritis!$A$5:$V$260,16,0),0)</f>
        <v>0.05</v>
      </c>
      <c r="L60" s="19">
        <f>IFERROR(VLOOKUP(A60,'[2]lupus '!$A$5:$U$257,9,0),0)</f>
        <v>0.05</v>
      </c>
      <c r="M60" s="19">
        <f>IFERROR(VLOOKUP($A60,[2]espondilo!$A$5:$AG$196,9,0),0)</f>
        <v>0.03</v>
      </c>
      <c r="N60" s="19">
        <f>IFERROR(VLOOKUP($A60,[2]espondilo!$A$5:$AG$196,16,0),0)</f>
        <v>0.05</v>
      </c>
      <c r="O60" s="19">
        <f>IFERROR(VLOOKUP($A60,[2]otras!$A$6:$X$216,8,0),0)</f>
        <v>0.01</v>
      </c>
      <c r="P60" s="20">
        <f>IFERROR(VLOOKUP($A60,[2]otras!$A$6:$X$216,15,0),0)</f>
        <v>0.02</v>
      </c>
    </row>
    <row r="61" spans="1:16" x14ac:dyDescent="0.25">
      <c r="A61" t="s">
        <v>70</v>
      </c>
      <c r="B61" s="6">
        <v>873420</v>
      </c>
      <c r="C61" s="7">
        <f>IFERROR(VLOOKUP($A61,[1]artritis!$A$5:$V$260,10,0),0)</f>
        <v>1</v>
      </c>
      <c r="D61" s="8">
        <f>IFERROR(VLOOKUP($A61,[1]artritis!$A$5:$V$260,17,0),0)</f>
        <v>1</v>
      </c>
      <c r="E61" s="8">
        <f>IFERROR(VLOOKUP(A61,'[1]lupus '!$A$5:$U$257,10,0),0)</f>
        <v>1</v>
      </c>
      <c r="F61" s="8">
        <f>IFERROR(VLOOKUP($A61,[1]espondilo!$A$5:$AG$196,10,0),0)</f>
        <v>1</v>
      </c>
      <c r="G61" s="8">
        <f>IFERROR(VLOOKUP($A61,[1]espondilo!$A$5:$AG$196,17,0),0)</f>
        <v>1</v>
      </c>
      <c r="H61" s="8">
        <f>IFERROR(VLOOKUP($A61,[1]otras!$A$6:$X$216,9,0),0)</f>
        <v>1</v>
      </c>
      <c r="I61" s="9">
        <f>IFERROR(VLOOKUP($A61,[1]otras!$A$6:$X$216,16,0),0)</f>
        <v>1</v>
      </c>
      <c r="J61" s="10">
        <f>IFERROR(VLOOKUP($A61,[2]artritis!$A$5:$V$260,9,0),0)</f>
        <v>0.1</v>
      </c>
      <c r="K61" s="11">
        <f>IFERROR(VLOOKUP($A61,[2]artritis!$A$5:$V$260,16,0),0)</f>
        <v>0.05</v>
      </c>
      <c r="L61" s="11">
        <f>IFERROR(VLOOKUP(A61,'[2]lupus '!$A$5:$U$257,9,0),0)</f>
        <v>0.02</v>
      </c>
      <c r="M61" s="11">
        <f>IFERROR(VLOOKUP($A61,[2]espondilo!$A$5:$AG$196,9,0),0)</f>
        <v>5.0000000000000001E-3</v>
      </c>
      <c r="N61" s="11">
        <f>IFERROR(VLOOKUP($A61,[2]espondilo!$A$5:$AG$196,16,0),0)</f>
        <v>5.0000000000000001E-3</v>
      </c>
      <c r="O61" s="11">
        <f>IFERROR(VLOOKUP($A61,[2]otras!$A$6:$X$216,8,0),0)</f>
        <v>0.01</v>
      </c>
      <c r="P61" s="12">
        <f>IFERROR(VLOOKUP($A61,[2]otras!$A$6:$X$216,15,0),0)</f>
        <v>0.01</v>
      </c>
    </row>
    <row r="62" spans="1:16" x14ac:dyDescent="0.25">
      <c r="A62" s="13" t="s">
        <v>71</v>
      </c>
      <c r="B62" s="14">
        <v>930860</v>
      </c>
      <c r="C62" s="15">
        <f>IFERROR(VLOOKUP($A62,[1]artritis!$A$5:$V$260,10,0),0)</f>
        <v>1</v>
      </c>
      <c r="D62" s="16">
        <f>IFERROR(VLOOKUP($A62,[1]artritis!$A$5:$V$260,17,0),0)</f>
        <v>1</v>
      </c>
      <c r="E62" s="16">
        <f>IFERROR(VLOOKUP(A62,'[1]lupus '!$A$5:$U$257,10,0),0)</f>
        <v>1</v>
      </c>
      <c r="F62" s="16">
        <f>IFERROR(VLOOKUP($A62,[1]espondilo!$A$5:$AG$196,10,0),0)</f>
        <v>1</v>
      </c>
      <c r="G62" s="16">
        <f>IFERROR(VLOOKUP($A62,[1]espondilo!$A$5:$AG$196,17,0),0)</f>
        <v>1</v>
      </c>
      <c r="H62" s="16">
        <f>IFERROR(VLOOKUP($A62,[1]otras!$A$6:$X$216,9,0),0)</f>
        <v>1</v>
      </c>
      <c r="I62" s="17">
        <f>IFERROR(VLOOKUP($A62,[1]otras!$A$6:$X$216,16,0),0)</f>
        <v>1</v>
      </c>
      <c r="J62" s="18">
        <f>IFERROR(VLOOKUP($A62,[2]artritis!$A$5:$V$260,9,0),0)</f>
        <v>0.1</v>
      </c>
      <c r="K62" s="19">
        <f>IFERROR(VLOOKUP($A62,[2]artritis!$A$5:$V$260,16,0),0)</f>
        <v>0.05</v>
      </c>
      <c r="L62" s="19">
        <f>IFERROR(VLOOKUP(A62,'[2]lupus '!$A$5:$U$257,9,0),0)</f>
        <v>0.1</v>
      </c>
      <c r="M62" s="19">
        <f>IFERROR(VLOOKUP($A62,[2]espondilo!$A$5:$AG$196,9,0),0)</f>
        <v>0.3</v>
      </c>
      <c r="N62" s="19">
        <f>IFERROR(VLOOKUP($A62,[2]espondilo!$A$5:$AG$196,16,0),0)</f>
        <v>0.3</v>
      </c>
      <c r="O62" s="19">
        <f>IFERROR(VLOOKUP($A62,[2]otras!$A$6:$X$216,8,0),0)</f>
        <v>0.05</v>
      </c>
      <c r="P62" s="20">
        <f>IFERROR(VLOOKUP($A62,[2]otras!$A$6:$X$216,15,0),0)</f>
        <v>0.1</v>
      </c>
    </row>
    <row r="63" spans="1:16" x14ac:dyDescent="0.25">
      <c r="A63" t="s">
        <v>72</v>
      </c>
      <c r="B63" s="6">
        <v>871091</v>
      </c>
      <c r="C63" s="7">
        <f>IFERROR(VLOOKUP($A63,[1]artritis!$A$5:$V$260,10,0),0)</f>
        <v>1</v>
      </c>
      <c r="D63" s="8">
        <f>IFERROR(VLOOKUP($A63,[1]artritis!$A$5:$V$260,17,0),0)</f>
        <v>1</v>
      </c>
      <c r="E63" s="8">
        <f>IFERROR(VLOOKUP(A63,'[1]lupus '!$A$5:$U$257,10,0),0)</f>
        <v>1</v>
      </c>
      <c r="F63" s="8">
        <f>IFERROR(VLOOKUP($A63,[1]espondilo!$A$5:$AG$196,10,0),0)</f>
        <v>1</v>
      </c>
      <c r="G63" s="8">
        <f>IFERROR(VLOOKUP($A63,[1]espondilo!$A$5:$AG$196,17,0),0)</f>
        <v>1</v>
      </c>
      <c r="H63" s="8">
        <f>IFERROR(VLOOKUP($A63,[1]otras!$A$6:$X$216,9,0),0)</f>
        <v>1</v>
      </c>
      <c r="I63" s="9">
        <f>IFERROR(VLOOKUP($A63,[1]otras!$A$6:$X$216,16,0),0)</f>
        <v>1</v>
      </c>
      <c r="J63" s="10">
        <f>IFERROR(VLOOKUP($A63,[2]artritis!$A$5:$V$260,9,0),0)</f>
        <v>0.03</v>
      </c>
      <c r="K63" s="11">
        <f>IFERROR(VLOOKUP($A63,[2]artritis!$A$5:$V$260,16,0),0)</f>
        <v>0.03</v>
      </c>
      <c r="L63" s="11">
        <f>IFERROR(VLOOKUP(A63,'[2]lupus '!$A$5:$U$257,9,0),0)</f>
        <v>0.01</v>
      </c>
      <c r="M63" s="11">
        <f>IFERROR(VLOOKUP($A63,[2]espondilo!$A$5:$AG$196,9,0),0)</f>
        <v>0.3</v>
      </c>
      <c r="N63" s="11">
        <f>IFERROR(VLOOKUP($A63,[2]espondilo!$A$5:$AG$196,16,0),0)</f>
        <v>0.3</v>
      </c>
      <c r="O63" s="11">
        <f>IFERROR(VLOOKUP($A63,[2]otras!$A$6:$X$216,8,0),0)</f>
        <v>0.15</v>
      </c>
      <c r="P63" s="12">
        <f>IFERROR(VLOOKUP($A63,[2]otras!$A$6:$X$216,15,0),0)</f>
        <v>0.15</v>
      </c>
    </row>
    <row r="64" spans="1:16" x14ac:dyDescent="0.25">
      <c r="A64" s="13" t="s">
        <v>73</v>
      </c>
      <c r="B64" s="14">
        <v>879301</v>
      </c>
      <c r="C64" s="15">
        <f>IFERROR(VLOOKUP($A64,[1]artritis!$A$5:$V$260,10,0),0)</f>
        <v>1</v>
      </c>
      <c r="D64" s="16">
        <f>IFERROR(VLOOKUP($A64,[1]artritis!$A$5:$V$260,17,0),0)</f>
        <v>1</v>
      </c>
      <c r="E64" s="16">
        <f>IFERROR(VLOOKUP(A64,'[1]lupus '!$A$5:$U$257,10,0),0)</f>
        <v>1</v>
      </c>
      <c r="F64" s="16">
        <f>IFERROR(VLOOKUP($A64,[1]espondilo!$A$5:$AG$196,10,0),0)</f>
        <v>1</v>
      </c>
      <c r="G64" s="16">
        <f>IFERROR(VLOOKUP($A64,[1]espondilo!$A$5:$AG$196,17,0),0)</f>
        <v>1</v>
      </c>
      <c r="H64" s="16">
        <f>IFERROR(VLOOKUP($A64,[1]otras!$A$6:$X$216,9,0),0)</f>
        <v>1</v>
      </c>
      <c r="I64" s="17">
        <f>IFERROR(VLOOKUP($A64,[1]otras!$A$6:$X$216,16,0),0)</f>
        <v>1</v>
      </c>
      <c r="J64" s="18">
        <f>IFERROR(VLOOKUP($A64,[2]artritis!$A$5:$V$260,9,0),0)</f>
        <v>0.05</v>
      </c>
      <c r="K64" s="19">
        <f>IFERROR(VLOOKUP($A64,[2]artritis!$A$5:$V$260,16,0),0)</f>
        <v>9.9815157116451017E-2</v>
      </c>
      <c r="L64" s="19">
        <f>IFERROR(VLOOKUP(A64,'[2]lupus '!$A$5:$U$257,9,0),0)</f>
        <v>9.9709583736689256E-2</v>
      </c>
      <c r="M64" s="19">
        <f>IFERROR(VLOOKUP($A64,[2]espondilo!$A$5:$AG$196,9,0),0)</f>
        <v>4.9999999999999996E-2</v>
      </c>
      <c r="N64" s="19">
        <f>IFERROR(VLOOKUP($A64,[2]espondilo!$A$5:$AG$196,16,0),0)</f>
        <v>9.9999999999999992E-2</v>
      </c>
      <c r="O64" s="19">
        <f>IFERROR(VLOOKUP($A64,[2]otras!$A$6:$X$216,8,0),0)</f>
        <v>0.25</v>
      </c>
      <c r="P64" s="20">
        <f>IFERROR(VLOOKUP($A64,[2]otras!$A$6:$X$216,15,0),0)</f>
        <v>0.25</v>
      </c>
    </row>
    <row r="65" spans="1:16" x14ac:dyDescent="0.25">
      <c r="A65" t="s">
        <v>74</v>
      </c>
      <c r="B65" s="6">
        <v>441302</v>
      </c>
      <c r="C65" s="7">
        <f>IFERROR(VLOOKUP($A65,[1]artritis!$A$5:$V$260,10,0),0)</f>
        <v>1</v>
      </c>
      <c r="D65" s="8">
        <f>IFERROR(VLOOKUP($A65,[1]artritis!$A$5:$V$260,17,0),0)</f>
        <v>1</v>
      </c>
      <c r="E65" s="8">
        <f>IFERROR(VLOOKUP(A65,'[1]lupus '!$A$5:$U$257,10,0),0)</f>
        <v>1</v>
      </c>
      <c r="F65" s="8">
        <f>IFERROR(VLOOKUP($A65,[1]espondilo!$A$5:$AG$196,10,0),0)</f>
        <v>1</v>
      </c>
      <c r="G65" s="8">
        <f>IFERROR(VLOOKUP($A65,[1]espondilo!$A$5:$AG$196,17,0),0)</f>
        <v>1</v>
      </c>
      <c r="H65" s="8">
        <f>IFERROR(VLOOKUP($A65,[1]otras!$A$6:$X$216,9,0),0)</f>
        <v>1</v>
      </c>
      <c r="I65" s="9">
        <f>IFERROR(VLOOKUP($A65,[1]otras!$A$6:$X$216,16,0),0)</f>
        <v>1</v>
      </c>
      <c r="J65" s="10">
        <f>IFERROR(VLOOKUP($A65,[2]artritis!$A$5:$V$260,9,0),0)</f>
        <v>0.02</v>
      </c>
      <c r="K65" s="11">
        <f>IFERROR(VLOOKUP($A65,[2]artritis!$A$5:$V$260,16,0),0)</f>
        <v>0.02</v>
      </c>
      <c r="L65" s="11">
        <f>IFERROR(VLOOKUP(A65,'[2]lupus '!$A$5:$U$257,9,0),0)</f>
        <v>5.033881897386254E-2</v>
      </c>
      <c r="M65" s="11">
        <f>IFERROR(VLOOKUP($A65,[2]espondilo!$A$5:$AG$196,9,0),0)</f>
        <v>4.9999999999999996E-2</v>
      </c>
      <c r="N65" s="11">
        <f>IFERROR(VLOOKUP($A65,[2]espondilo!$A$5:$AG$196,16,0),0)</f>
        <v>0.1</v>
      </c>
      <c r="O65" s="11">
        <f>IFERROR(VLOOKUP($A65,[2]otras!$A$6:$X$216,8,0),0)</f>
        <v>0.05</v>
      </c>
      <c r="P65" s="12">
        <f>IFERROR(VLOOKUP($A65,[2]otras!$A$6:$X$216,15,0),0)</f>
        <v>0.05</v>
      </c>
    </row>
    <row r="66" spans="1:16" x14ac:dyDescent="0.25">
      <c r="A66" s="13" t="s">
        <v>75</v>
      </c>
      <c r="B66" s="14">
        <v>881610</v>
      </c>
      <c r="C66" s="15">
        <f>IFERROR(VLOOKUP($A66,[1]artritis!$A$5:$V$260,10,0),0)</f>
        <v>1</v>
      </c>
      <c r="D66" s="16">
        <f>IFERROR(VLOOKUP($A66,[1]artritis!$A$5:$V$260,17,0),0)</f>
        <v>1</v>
      </c>
      <c r="E66" s="16">
        <f>IFERROR(VLOOKUP(A66,'[1]lupus '!$A$5:$U$257,10,0),0)</f>
        <v>1</v>
      </c>
      <c r="F66" s="16">
        <f>IFERROR(VLOOKUP($A66,[1]espondilo!$A$5:$AG$196,10,0),0)</f>
        <v>1</v>
      </c>
      <c r="G66" s="16">
        <f>IFERROR(VLOOKUP($A66,[1]espondilo!$A$5:$AG$196,17,0),0)</f>
        <v>1</v>
      </c>
      <c r="H66" s="16">
        <f>IFERROR(VLOOKUP($A66,[1]otras!$A$6:$X$216,9,0),0)</f>
        <v>1</v>
      </c>
      <c r="I66" s="17">
        <f>IFERROR(VLOOKUP($A66,[1]otras!$A$6:$X$216,16,0),0)</f>
        <v>1</v>
      </c>
      <c r="J66" s="18">
        <f>IFERROR(VLOOKUP($A66,[2]artritis!$A$5:$V$260,9,0),0)</f>
        <v>0.03</v>
      </c>
      <c r="K66" s="19">
        <f>IFERROR(VLOOKUP($A66,[2]artritis!$A$5:$V$260,16,0),0)</f>
        <v>2.9574861367837338E-2</v>
      </c>
      <c r="L66" s="19">
        <f>IFERROR(VLOOKUP(A66,'[2]lupus '!$A$5:$U$257,9,0),0)</f>
        <v>0.02</v>
      </c>
      <c r="M66" s="19">
        <f>IFERROR(VLOOKUP($A66,[2]espondilo!$A$5:$AG$196,9,0),0)</f>
        <v>0.02</v>
      </c>
      <c r="N66" s="19">
        <f>IFERROR(VLOOKUP($A66,[2]espondilo!$A$5:$AG$196,16,0),0)</f>
        <v>0.05</v>
      </c>
      <c r="O66" s="19">
        <f>IFERROR(VLOOKUP($A66,[2]otras!$A$6:$X$216,8,0),0)</f>
        <v>0.05</v>
      </c>
      <c r="P66" s="20">
        <f>IFERROR(VLOOKUP($A66,[2]otras!$A$6:$X$216,15,0),0)</f>
        <v>0.05</v>
      </c>
    </row>
    <row r="67" spans="1:16" x14ac:dyDescent="0.25">
      <c r="A67" t="s">
        <v>76</v>
      </c>
      <c r="B67" s="6">
        <v>871010</v>
      </c>
      <c r="C67" s="7">
        <f>IFERROR(VLOOKUP($A67,[1]artritis!$A$5:$V$260,10,0),0)</f>
        <v>1</v>
      </c>
      <c r="D67" s="8">
        <f>IFERROR(VLOOKUP($A67,[1]artritis!$A$5:$V$260,17,0),0)</f>
        <v>1</v>
      </c>
      <c r="E67" s="8">
        <f>IFERROR(VLOOKUP(A67,'[1]lupus '!$A$5:$U$257,10,0),0)</f>
        <v>1</v>
      </c>
      <c r="F67" s="8">
        <f>IFERROR(VLOOKUP($A67,[1]espondilo!$A$5:$AG$196,10,0),0)</f>
        <v>1</v>
      </c>
      <c r="G67" s="8">
        <f>IFERROR(VLOOKUP($A67,[1]espondilo!$A$5:$AG$196,17,0),0)</f>
        <v>1</v>
      </c>
      <c r="H67" s="8">
        <f>IFERROR(VLOOKUP($A67,[1]otras!$A$6:$X$216,9,0),0)</f>
        <v>1</v>
      </c>
      <c r="I67" s="9">
        <f>IFERROR(VLOOKUP($A67,[1]otras!$A$6:$X$216,16,0),0)</f>
        <v>1</v>
      </c>
      <c r="J67" s="10">
        <f>IFERROR(VLOOKUP($A67,[2]artritis!$A$5:$V$260,9,0),0)</f>
        <v>0.02</v>
      </c>
      <c r="K67" s="11">
        <f>IFERROR(VLOOKUP($A67,[2]artritis!$A$5:$V$260,16,0),0)</f>
        <v>0.02</v>
      </c>
      <c r="L67" s="11">
        <f>IFERROR(VLOOKUP(A67,'[2]lupus '!$A$5:$U$257,9,0),0)</f>
        <v>5.0000000000000001E-3</v>
      </c>
      <c r="M67" s="11">
        <f>IFERROR(VLOOKUP($A67,[2]espondilo!$A$5:$AG$196,9,0),0)</f>
        <v>0.2</v>
      </c>
      <c r="N67" s="11">
        <f>IFERROR(VLOOKUP($A67,[2]espondilo!$A$5:$AG$196,16,0),0)</f>
        <v>0.19999999999999998</v>
      </c>
      <c r="O67" s="11">
        <f>IFERROR(VLOOKUP($A67,[2]otras!$A$6:$X$216,8,0),0)</f>
        <v>0.01</v>
      </c>
      <c r="P67" s="12">
        <f>IFERROR(VLOOKUP($A67,[2]otras!$A$6:$X$216,15,0),0)</f>
        <v>0.01</v>
      </c>
    </row>
    <row r="68" spans="1:16" x14ac:dyDescent="0.25">
      <c r="A68" s="13" t="s">
        <v>77</v>
      </c>
      <c r="B68" s="14">
        <v>881302</v>
      </c>
      <c r="C68" s="15">
        <f>IFERROR(VLOOKUP($A68,[1]artritis!$A$5:$V$260,10,0),0)</f>
        <v>1</v>
      </c>
      <c r="D68" s="16">
        <f>IFERROR(VLOOKUP($A68,[1]artritis!$A$5:$V$260,17,0),0)</f>
        <v>1</v>
      </c>
      <c r="E68" s="16">
        <f>IFERROR(VLOOKUP(A68,'[1]lupus '!$A$5:$U$257,10,0),0)</f>
        <v>1</v>
      </c>
      <c r="F68" s="16">
        <f>IFERROR(VLOOKUP($A68,[1]espondilo!$A$5:$AG$196,10,0),0)</f>
        <v>1</v>
      </c>
      <c r="G68" s="16">
        <f>IFERROR(VLOOKUP($A68,[1]espondilo!$A$5:$AG$196,17,0),0)</f>
        <v>1</v>
      </c>
      <c r="H68" s="16">
        <f>IFERROR(VLOOKUP($A68,[1]otras!$A$6:$X$216,9,0),0)</f>
        <v>1</v>
      </c>
      <c r="I68" s="17">
        <f>IFERROR(VLOOKUP($A68,[1]otras!$A$6:$X$216,16,0),0)</f>
        <v>1</v>
      </c>
      <c r="J68" s="18">
        <f>IFERROR(VLOOKUP($A68,[2]artritis!$A$5:$V$260,9,0),0)</f>
        <v>0.03</v>
      </c>
      <c r="K68" s="19">
        <f>IFERROR(VLOOKUP($A68,[2]artritis!$A$5:$V$260,16,0),0)</f>
        <v>2.9574861367837338E-2</v>
      </c>
      <c r="L68" s="19">
        <f>IFERROR(VLOOKUP(A68,'[2]lupus '!$A$5:$U$257,9,0),0)</f>
        <v>0.03</v>
      </c>
      <c r="M68" s="19">
        <f>IFERROR(VLOOKUP($A68,[2]espondilo!$A$5:$AG$196,9,0),0)</f>
        <v>5.0000000000000001E-3</v>
      </c>
      <c r="N68" s="19">
        <f>IFERROR(VLOOKUP($A68,[2]espondilo!$A$5:$AG$196,16,0),0)</f>
        <v>5.0000000000000001E-3</v>
      </c>
      <c r="O68" s="19">
        <f>IFERROR(VLOOKUP($A68,[2]otras!$A$6:$X$216,8,0),0)</f>
        <v>0.02</v>
      </c>
      <c r="P68" s="20">
        <f>IFERROR(VLOOKUP($A68,[2]otras!$A$6:$X$216,15,0),0)</f>
        <v>0.02</v>
      </c>
    </row>
    <row r="69" spans="1:16" x14ac:dyDescent="0.25">
      <c r="A69" t="s">
        <v>78</v>
      </c>
      <c r="B69" s="6">
        <v>882317</v>
      </c>
      <c r="C69" s="7">
        <f>IFERROR(VLOOKUP($A69,[1]artritis!$A$5:$V$260,10,0),0)</f>
        <v>1</v>
      </c>
      <c r="D69" s="8">
        <f>IFERROR(VLOOKUP($A69,[1]artritis!$A$5:$V$260,17,0),0)</f>
        <v>1</v>
      </c>
      <c r="E69" s="8">
        <f>IFERROR(VLOOKUP(A69,'[1]lupus '!$A$5:$U$257,10,0),0)</f>
        <v>1</v>
      </c>
      <c r="F69" s="8">
        <f>IFERROR(VLOOKUP($A69,[1]espondilo!$A$5:$AG$196,10,0),0)</f>
        <v>1</v>
      </c>
      <c r="G69" s="8">
        <f>IFERROR(VLOOKUP($A69,[1]espondilo!$A$5:$AG$196,17,0),0)</f>
        <v>1</v>
      </c>
      <c r="H69" s="8">
        <f>IFERROR(VLOOKUP($A69,[1]otras!$A$6:$X$216,9,0),0)</f>
        <v>1</v>
      </c>
      <c r="I69" s="9">
        <f>IFERROR(VLOOKUP($A69,[1]otras!$A$6:$X$216,16,0),0)</f>
        <v>1</v>
      </c>
      <c r="J69" s="10">
        <f>IFERROR(VLOOKUP($A69,[2]artritis!$A$5:$V$260,9,0),0)</f>
        <v>2.0047169811320754E-2</v>
      </c>
      <c r="K69" s="11">
        <f>IFERROR(VLOOKUP($A69,[2]artritis!$A$5:$V$260,16,0),0)</f>
        <v>9.9815157116451017E-2</v>
      </c>
      <c r="L69" s="11">
        <f>IFERROR(VLOOKUP(A69,'[2]lupus '!$A$5:$U$257,9,0),0)</f>
        <v>0.03</v>
      </c>
      <c r="M69" s="11">
        <f>IFERROR(VLOOKUP($A69,[2]espondilo!$A$5:$AG$196,9,0),0)</f>
        <v>9.9999999999999992E-2</v>
      </c>
      <c r="N69" s="11">
        <f>IFERROR(VLOOKUP($A69,[2]espondilo!$A$5:$AG$196,16,0),0)</f>
        <v>9.9999999999999992E-2</v>
      </c>
      <c r="O69" s="11">
        <f>IFERROR(VLOOKUP($A69,[2]otras!$A$6:$X$216,8,0),0)</f>
        <v>0.02</v>
      </c>
      <c r="P69" s="12">
        <f>IFERROR(VLOOKUP($A69,[2]otras!$A$6:$X$216,15,0),0)</f>
        <v>0.03</v>
      </c>
    </row>
    <row r="70" spans="1:16" x14ac:dyDescent="0.25">
      <c r="A70" s="13" t="s">
        <v>79</v>
      </c>
      <c r="B70" s="14">
        <v>881202</v>
      </c>
      <c r="C70" s="15">
        <f>IFERROR(VLOOKUP($A70,[1]artritis!$A$5:$V$260,10,0),0)</f>
        <v>1</v>
      </c>
      <c r="D70" s="16">
        <f>IFERROR(VLOOKUP($A70,[1]artritis!$A$5:$V$260,17,0),0)</f>
        <v>1</v>
      </c>
      <c r="E70" s="16">
        <f>IFERROR(VLOOKUP(A70,'[1]lupus '!$A$5:$U$257,10,0),0)</f>
        <v>1</v>
      </c>
      <c r="F70" s="16">
        <f>IFERROR(VLOOKUP($A70,[1]espondilo!$A$5:$AG$196,10,0),0)</f>
        <v>1</v>
      </c>
      <c r="G70" s="16">
        <f>IFERROR(VLOOKUP($A70,[1]espondilo!$A$5:$AG$196,17,0),0)</f>
        <v>1</v>
      </c>
      <c r="H70" s="16">
        <f>IFERROR(VLOOKUP($A70,[1]otras!$A$6:$X$216,9,0),0)</f>
        <v>1</v>
      </c>
      <c r="I70" s="17">
        <f>IFERROR(VLOOKUP($A70,[1]otras!$A$6:$X$216,16,0),0)</f>
        <v>1</v>
      </c>
      <c r="J70" s="18">
        <f>IFERROR(VLOOKUP($A70,[2]artritis!$A$5:$V$260,9,0),0)</f>
        <v>0.05</v>
      </c>
      <c r="K70" s="19">
        <f>IFERROR(VLOOKUP($A70,[2]artritis!$A$5:$V$260,16,0),0)</f>
        <v>9.9815157116451017E-2</v>
      </c>
      <c r="L70" s="19">
        <f>IFERROR(VLOOKUP(A70,'[2]lupus '!$A$5:$U$257,9,0),0)</f>
        <v>0.1</v>
      </c>
      <c r="M70" s="19">
        <f>IFERROR(VLOOKUP($A70,[2]espondilo!$A$5:$AG$196,9,0),0)</f>
        <v>0.03</v>
      </c>
      <c r="N70" s="19">
        <f>IFERROR(VLOOKUP($A70,[2]espondilo!$A$5:$AG$196,16,0),0)</f>
        <v>0.1</v>
      </c>
      <c r="O70" s="19">
        <f>IFERROR(VLOOKUP($A70,[2]otras!$A$6:$X$216,8,0),0)</f>
        <v>0.05</v>
      </c>
      <c r="P70" s="20">
        <f>IFERROR(VLOOKUP($A70,[2]otras!$A$6:$X$216,15,0),0)</f>
        <v>0.15</v>
      </c>
    </row>
    <row r="71" spans="1:16" x14ac:dyDescent="0.25">
      <c r="A71" t="s">
        <v>80</v>
      </c>
      <c r="B71" s="6">
        <v>452301</v>
      </c>
      <c r="C71" s="7">
        <f>IFERROR(VLOOKUP($A71,[1]artritis!$A$5:$V$260,10,0),0)</f>
        <v>1</v>
      </c>
      <c r="D71" s="8">
        <f>IFERROR(VLOOKUP($A71,[1]artritis!$A$5:$V$260,17,0),0)</f>
        <v>1</v>
      </c>
      <c r="E71" s="8">
        <f>IFERROR(VLOOKUP(A71,'[1]lupus '!$A$5:$U$257,10,0),0)</f>
        <v>1</v>
      </c>
      <c r="F71" s="8">
        <f>IFERROR(VLOOKUP($A71,[1]espondilo!$A$5:$AG$196,10,0),0)</f>
        <v>1</v>
      </c>
      <c r="G71" s="8">
        <f>IFERROR(VLOOKUP($A71,[1]espondilo!$A$5:$AG$196,17,0),0)</f>
        <v>1</v>
      </c>
      <c r="H71" s="8">
        <f>IFERROR(VLOOKUP($A71,[1]otras!$A$6:$X$216,9,0),0)</f>
        <v>1</v>
      </c>
      <c r="I71" s="9">
        <f>IFERROR(VLOOKUP($A71,[1]otras!$A$6:$X$216,16,0),0)</f>
        <v>1</v>
      </c>
      <c r="J71" s="10">
        <f>IFERROR(VLOOKUP($A71,[2]artritis!$A$5:$V$260,9,0),0)</f>
        <v>0.02</v>
      </c>
      <c r="K71" s="11">
        <f>IFERROR(VLOOKUP($A71,[2]artritis!$A$5:$V$260,16,0),0)</f>
        <v>0.02</v>
      </c>
      <c r="L71" s="11">
        <f>IFERROR(VLOOKUP(A71,'[2]lupus '!$A$5:$U$257,9,0),0)</f>
        <v>0.02</v>
      </c>
      <c r="M71" s="11">
        <f>IFERROR(VLOOKUP($A71,[2]espondilo!$A$5:$AG$196,9,0),0)</f>
        <v>4.9999999999999996E-2</v>
      </c>
      <c r="N71" s="11">
        <f>IFERROR(VLOOKUP($A71,[2]espondilo!$A$5:$AG$196,16,0),0)</f>
        <v>0.1</v>
      </c>
      <c r="O71" s="11">
        <f>IFERROR(VLOOKUP($A71,[2]otras!$A$6:$X$216,8,0),0)</f>
        <v>0.05</v>
      </c>
      <c r="P71" s="12">
        <f>IFERROR(VLOOKUP($A71,[2]otras!$A$6:$X$216,15,0),0)</f>
        <v>0.05</v>
      </c>
    </row>
    <row r="72" spans="1:16" x14ac:dyDescent="0.25">
      <c r="A72" s="13" t="s">
        <v>81</v>
      </c>
      <c r="B72" s="14">
        <v>881306</v>
      </c>
      <c r="C72" s="15">
        <f>IFERROR(VLOOKUP($A72,[1]artritis!$A$5:$V$260,10,0),0)</f>
        <v>1</v>
      </c>
      <c r="D72" s="16">
        <f>IFERROR(VLOOKUP($A72,[1]artritis!$A$5:$V$260,17,0),0)</f>
        <v>1</v>
      </c>
      <c r="E72" s="16">
        <f>IFERROR(VLOOKUP(A72,'[1]lupus '!$A$5:$U$257,10,0),0)</f>
        <v>1</v>
      </c>
      <c r="F72" s="16">
        <f>IFERROR(VLOOKUP($A72,[1]espondilo!$A$5:$AG$196,10,0),0)</f>
        <v>1</v>
      </c>
      <c r="G72" s="16">
        <f>IFERROR(VLOOKUP($A72,[1]espondilo!$A$5:$AG$196,17,0),0)</f>
        <v>1</v>
      </c>
      <c r="H72" s="16">
        <f>IFERROR(VLOOKUP($A72,[1]otras!$A$6:$X$216,9,0),0)</f>
        <v>1</v>
      </c>
      <c r="I72" s="17">
        <f>IFERROR(VLOOKUP($A72,[1]otras!$A$6:$X$216,16,0),0)</f>
        <v>1</v>
      </c>
      <c r="J72" s="18">
        <f>IFERROR(VLOOKUP($A72,[2]artritis!$A$5:$V$260,9,0),0)</f>
        <v>0.03</v>
      </c>
      <c r="K72" s="19">
        <f>IFERROR(VLOOKUP($A72,[2]artritis!$A$5:$V$260,16,0),0)</f>
        <v>2.9574861367837338E-2</v>
      </c>
      <c r="L72" s="19">
        <f>IFERROR(VLOOKUP(A72,'[2]lupus '!$A$5:$U$257,9,0),0)</f>
        <v>3.0009680542110357E-2</v>
      </c>
      <c r="M72" s="19">
        <f>IFERROR(VLOOKUP($A72,[2]espondilo!$A$5:$AG$196,9,0),0)</f>
        <v>4.9999999999999996E-2</v>
      </c>
      <c r="N72" s="19">
        <f>IFERROR(VLOOKUP($A72,[2]espondilo!$A$5:$AG$196,16,0),0)</f>
        <v>5.0299401197604794E-2</v>
      </c>
      <c r="O72" s="19">
        <f>IFERROR(VLOOKUP($A72,[2]otras!$A$6:$X$216,8,0),0)</f>
        <v>0.05</v>
      </c>
      <c r="P72" s="20">
        <f>IFERROR(VLOOKUP($A72,[2]otras!$A$6:$X$216,15,0),0)</f>
        <v>5.040322580645161E-2</v>
      </c>
    </row>
    <row r="73" spans="1:16" x14ac:dyDescent="0.25">
      <c r="A73" t="s">
        <v>82</v>
      </c>
      <c r="B73" s="6">
        <v>873204</v>
      </c>
      <c r="C73" s="7">
        <f>IFERROR(VLOOKUP($A73,[1]artritis!$A$5:$V$260,10,0),0)</f>
        <v>1</v>
      </c>
      <c r="D73" s="8">
        <f>IFERROR(VLOOKUP($A73,[1]artritis!$A$5:$V$260,17,0),0)</f>
        <v>1</v>
      </c>
      <c r="E73" s="8">
        <f>IFERROR(VLOOKUP(A73,'[1]lupus '!$A$5:$U$257,10,0),0)</f>
        <v>1</v>
      </c>
      <c r="F73" s="8">
        <f>IFERROR(VLOOKUP($A73,[1]espondilo!$A$5:$AG$196,10,0),0)</f>
        <v>0</v>
      </c>
      <c r="G73" s="8">
        <f>IFERROR(VLOOKUP($A73,[1]espondilo!$A$5:$AG$196,17,0),0)</f>
        <v>0</v>
      </c>
      <c r="H73" s="8">
        <f>IFERROR(VLOOKUP($A73,[1]otras!$A$6:$X$216,9,0),0)</f>
        <v>0</v>
      </c>
      <c r="I73" s="9">
        <f>IFERROR(VLOOKUP($A73,[1]otras!$A$6:$X$216,16,0),0)</f>
        <v>0</v>
      </c>
      <c r="J73" s="10">
        <f>IFERROR(VLOOKUP($A73,[2]artritis!$A$5:$V$260,9,0),0)</f>
        <v>0.01</v>
      </c>
      <c r="K73" s="11">
        <f>IFERROR(VLOOKUP($A73,[2]artritis!$A$5:$V$260,16,0),0)</f>
        <v>0.01</v>
      </c>
      <c r="L73" s="11">
        <f>IFERROR(VLOOKUP(A73,'[2]lupus '!$A$5:$U$257,9,0),0)</f>
        <v>5.0000000000000001E-3</v>
      </c>
      <c r="M73" s="11">
        <f>IFERROR(VLOOKUP($A73,[2]espondilo!$A$5:$AG$196,9,0),0)</f>
        <v>0</v>
      </c>
      <c r="N73" s="11">
        <f>IFERROR(VLOOKUP($A73,[2]espondilo!$A$5:$AG$196,16,0),0)</f>
        <v>0</v>
      </c>
      <c r="O73" s="11">
        <f>IFERROR(VLOOKUP($A73,[2]otras!$A$6:$X$216,8,0),0)</f>
        <v>0</v>
      </c>
      <c r="P73" s="12">
        <f>IFERROR(VLOOKUP($A73,[2]otras!$A$6:$X$216,15,0),0)</f>
        <v>0</v>
      </c>
    </row>
    <row r="74" spans="1:16" x14ac:dyDescent="0.25">
      <c r="A74" s="13" t="s">
        <v>83</v>
      </c>
      <c r="B74" s="14">
        <v>893808</v>
      </c>
      <c r="C74" s="15">
        <f>IFERROR(VLOOKUP($A74,[1]artritis!$A$5:$V$260,10,0),0)</f>
        <v>1</v>
      </c>
      <c r="D74" s="16">
        <f>IFERROR(VLOOKUP($A74,[1]artritis!$A$5:$V$260,17,0),0)</f>
        <v>1</v>
      </c>
      <c r="E74" s="16">
        <f>IFERROR(VLOOKUP(A74,'[1]lupus '!$A$5:$U$257,10,0),0)</f>
        <v>1</v>
      </c>
      <c r="F74" s="16">
        <f>IFERROR(VLOOKUP($A74,[1]espondilo!$A$5:$AG$196,10,0),0)</f>
        <v>0</v>
      </c>
      <c r="G74" s="16">
        <f>IFERROR(VLOOKUP($A74,[1]espondilo!$A$5:$AG$196,17,0),0)</f>
        <v>0</v>
      </c>
      <c r="H74" s="16">
        <f>IFERROR(VLOOKUP($A74,[1]otras!$A$6:$X$216,9,0),0)</f>
        <v>1</v>
      </c>
      <c r="I74" s="17">
        <f>IFERROR(VLOOKUP($A74,[1]otras!$A$6:$X$216,16,0),0)</f>
        <v>1</v>
      </c>
      <c r="J74" s="18">
        <f>IFERROR(VLOOKUP($A74,[2]artritis!$A$5:$V$260,9,0),0)</f>
        <v>0.05</v>
      </c>
      <c r="K74" s="19">
        <f>IFERROR(VLOOKUP($A74,[2]artritis!$A$5:$V$260,16,0),0)</f>
        <v>9.9815157116451017E-2</v>
      </c>
      <c r="L74" s="19">
        <f>IFERROR(VLOOKUP(A74,'[2]lupus '!$A$5:$U$257,9,0),0)</f>
        <v>0.15004840271055178</v>
      </c>
      <c r="M74" s="19">
        <f>IFERROR(VLOOKUP($A74,[2]espondilo!$A$5:$AG$196,9,0),0)</f>
        <v>0</v>
      </c>
      <c r="N74" s="19">
        <f>IFERROR(VLOOKUP($A74,[2]espondilo!$A$5:$AG$196,16,0),0)</f>
        <v>0</v>
      </c>
      <c r="O74" s="19">
        <f>IFERROR(VLOOKUP($A74,[2]otras!$A$6:$X$216,8,0),0)</f>
        <v>0.05</v>
      </c>
      <c r="P74" s="20">
        <f>IFERROR(VLOOKUP($A74,[2]otras!$A$6:$X$216,15,0),0)</f>
        <v>0.05</v>
      </c>
    </row>
    <row r="75" spans="1:16" x14ac:dyDescent="0.25">
      <c r="A75" t="s">
        <v>84</v>
      </c>
      <c r="B75" s="6">
        <v>873411</v>
      </c>
      <c r="C75" s="7">
        <f>IFERROR(VLOOKUP($A75,[1]artritis!$A$5:$V$260,10,0),0)</f>
        <v>1</v>
      </c>
      <c r="D75" s="8">
        <f>IFERROR(VLOOKUP($A75,[1]artritis!$A$5:$V$260,17,0),0)</f>
        <v>1</v>
      </c>
      <c r="E75" s="8">
        <f>IFERROR(VLOOKUP(A75,'[1]lupus '!$A$5:$U$257,10,0),0)</f>
        <v>1</v>
      </c>
      <c r="F75" s="8">
        <f>IFERROR(VLOOKUP($A75,[1]espondilo!$A$5:$AG$196,10,0),0)</f>
        <v>1</v>
      </c>
      <c r="G75" s="8">
        <f>IFERROR(VLOOKUP($A75,[1]espondilo!$A$5:$AG$196,17,0),0)</f>
        <v>1</v>
      </c>
      <c r="H75" s="8">
        <f>IFERROR(VLOOKUP($A75,[1]otras!$A$6:$X$216,9,0),0)</f>
        <v>1</v>
      </c>
      <c r="I75" s="9">
        <f>IFERROR(VLOOKUP($A75,[1]otras!$A$6:$X$216,16,0),0)</f>
        <v>1</v>
      </c>
      <c r="J75" s="10">
        <f>IFERROR(VLOOKUP($A75,[2]artritis!$A$5:$V$260,9,0),0)</f>
        <v>0.01</v>
      </c>
      <c r="K75" s="11">
        <f>IFERROR(VLOOKUP($A75,[2]artritis!$A$5:$V$260,16,0),0)</f>
        <v>0.01</v>
      </c>
      <c r="L75" s="11">
        <f>IFERROR(VLOOKUP(A75,'[2]lupus '!$A$5:$U$257,9,0),0)</f>
        <v>5.0000000000000001E-3</v>
      </c>
      <c r="M75" s="11">
        <f>IFERROR(VLOOKUP($A75,[2]espondilo!$A$5:$AG$196,9,0),0)</f>
        <v>5.0000000000000001E-3</v>
      </c>
      <c r="N75" s="11">
        <f>IFERROR(VLOOKUP($A75,[2]espondilo!$A$5:$AG$196,16,0),0)</f>
        <v>5.0000000000000001E-3</v>
      </c>
      <c r="O75" s="11">
        <f>IFERROR(VLOOKUP($A75,[2]otras!$A$6:$X$216,8,0),0)</f>
        <v>0.05</v>
      </c>
      <c r="P75" s="12">
        <f>IFERROR(VLOOKUP($A75,[2]otras!$A$6:$X$216,15,0),0)</f>
        <v>0.05</v>
      </c>
    </row>
    <row r="76" spans="1:16" x14ac:dyDescent="0.25">
      <c r="A76" s="13" t="s">
        <v>85</v>
      </c>
      <c r="B76" s="14">
        <v>873431</v>
      </c>
      <c r="C76" s="15">
        <f>IFERROR(VLOOKUP($A76,[1]artritis!$A$5:$V$260,10,0),0)</f>
        <v>1</v>
      </c>
      <c r="D76" s="16">
        <f>IFERROR(VLOOKUP($A76,[1]artritis!$A$5:$V$260,17,0),0)</f>
        <v>1</v>
      </c>
      <c r="E76" s="16">
        <f>IFERROR(VLOOKUP(A76,'[1]lupus '!$A$5:$U$257,10,0),0)</f>
        <v>1</v>
      </c>
      <c r="F76" s="16">
        <f>IFERROR(VLOOKUP($A76,[1]espondilo!$A$5:$AG$196,10,0),0)</f>
        <v>1</v>
      </c>
      <c r="G76" s="16">
        <f>IFERROR(VLOOKUP($A76,[1]espondilo!$A$5:$AG$196,17,0),0)</f>
        <v>1</v>
      </c>
      <c r="H76" s="16">
        <f>IFERROR(VLOOKUP($A76,[1]otras!$A$6:$X$216,9,0),0)</f>
        <v>0</v>
      </c>
      <c r="I76" s="17">
        <f>IFERROR(VLOOKUP($A76,[1]otras!$A$6:$X$216,16,0),0)</f>
        <v>0</v>
      </c>
      <c r="J76" s="18">
        <f>IFERROR(VLOOKUP($A76,[2]artritis!$A$5:$V$260,9,0),0)</f>
        <v>0.01</v>
      </c>
      <c r="K76" s="19">
        <f>IFERROR(VLOOKUP($A76,[2]artritis!$A$5:$V$260,16,0),0)</f>
        <v>0.01</v>
      </c>
      <c r="L76" s="19">
        <f>IFERROR(VLOOKUP(A76,'[2]lupus '!$A$5:$U$257,9,0),0)</f>
        <v>0.01</v>
      </c>
      <c r="M76" s="19">
        <f>IFERROR(VLOOKUP($A76,[2]espondilo!$A$5:$AG$196,9,0),0)</f>
        <v>5.0000000000000001E-3</v>
      </c>
      <c r="N76" s="19">
        <f>IFERROR(VLOOKUP($A76,[2]espondilo!$A$5:$AG$196,16,0),0)</f>
        <v>5.0000000000000001E-3</v>
      </c>
      <c r="O76" s="19">
        <f>IFERROR(VLOOKUP($A76,[2]otras!$A$6:$X$216,8,0),0)</f>
        <v>0</v>
      </c>
      <c r="P76" s="20">
        <f>IFERROR(VLOOKUP($A76,[2]otras!$A$6:$X$216,15,0),0)</f>
        <v>0</v>
      </c>
    </row>
    <row r="77" spans="1:16" x14ac:dyDescent="0.25">
      <c r="A77" t="s">
        <v>86</v>
      </c>
      <c r="B77" s="6">
        <v>881620</v>
      </c>
      <c r="C77" s="7">
        <f>IFERROR(VLOOKUP($A77,[1]artritis!$A$5:$V$260,10,0),0)</f>
        <v>1</v>
      </c>
      <c r="D77" s="8">
        <f>IFERROR(VLOOKUP($A77,[1]artritis!$A$5:$V$260,17,0),0)</f>
        <v>1</v>
      </c>
      <c r="E77" s="8">
        <f>IFERROR(VLOOKUP(A77,'[1]lupus '!$A$5:$U$257,10,0),0)</f>
        <v>1</v>
      </c>
      <c r="F77" s="8">
        <f>IFERROR(VLOOKUP($A77,[1]espondilo!$A$5:$AG$196,10,0),0)</f>
        <v>0</v>
      </c>
      <c r="G77" s="8">
        <f>IFERROR(VLOOKUP($A77,[1]espondilo!$A$5:$AG$196,17,0),0)</f>
        <v>0</v>
      </c>
      <c r="H77" s="8">
        <f>IFERROR(VLOOKUP($A77,[1]otras!$A$6:$X$216,9,0),0)</f>
        <v>0</v>
      </c>
      <c r="I77" s="9">
        <f>IFERROR(VLOOKUP($A77,[1]otras!$A$6:$X$216,16,0),0)</f>
        <v>0</v>
      </c>
      <c r="J77" s="10">
        <f>IFERROR(VLOOKUP($A77,[2]artritis!$A$5:$V$260,9,0),0)</f>
        <v>2.0047169811320754E-2</v>
      </c>
      <c r="K77" s="11">
        <f>IFERROR(VLOOKUP($A77,[2]artritis!$A$5:$V$260,16,0),0)</f>
        <v>2.9574861367837338E-2</v>
      </c>
      <c r="L77" s="11">
        <f>IFERROR(VLOOKUP(A77,'[2]lupus '!$A$5:$U$257,9,0),0)</f>
        <v>5.0000000000000001E-3</v>
      </c>
      <c r="M77" s="11">
        <f>IFERROR(VLOOKUP($A77,[2]espondilo!$A$5:$AG$196,9,0),0)</f>
        <v>0</v>
      </c>
      <c r="N77" s="11">
        <f>IFERROR(VLOOKUP($A77,[2]espondilo!$A$5:$AG$196,16,0),0)</f>
        <v>0</v>
      </c>
      <c r="O77" s="11">
        <f>IFERROR(VLOOKUP($A77,[2]otras!$A$6:$X$216,8,0),0)</f>
        <v>0</v>
      </c>
      <c r="P77" s="12">
        <f>IFERROR(VLOOKUP($A77,[2]otras!$A$6:$X$216,15,0),0)</f>
        <v>0</v>
      </c>
    </row>
    <row r="78" spans="1:16" x14ac:dyDescent="0.25">
      <c r="A78" s="13" t="s">
        <v>87</v>
      </c>
      <c r="B78" s="14">
        <v>881602</v>
      </c>
      <c r="C78" s="15">
        <f>IFERROR(VLOOKUP($A78,[1]artritis!$A$5:$V$260,10,0),0)</f>
        <v>1</v>
      </c>
      <c r="D78" s="16">
        <f>IFERROR(VLOOKUP($A78,[1]artritis!$A$5:$V$260,17,0),0)</f>
        <v>1</v>
      </c>
      <c r="E78" s="16">
        <f>IFERROR(VLOOKUP(A78,'[1]lupus '!$A$5:$U$257,10,0),0)</f>
        <v>1</v>
      </c>
      <c r="F78" s="16">
        <f>IFERROR(VLOOKUP($A78,[1]espondilo!$A$5:$AG$196,10,0),0)</f>
        <v>0</v>
      </c>
      <c r="G78" s="16">
        <f>IFERROR(VLOOKUP($A78,[1]espondilo!$A$5:$AG$196,17,0),0)</f>
        <v>0</v>
      </c>
      <c r="H78" s="16">
        <f>IFERROR(VLOOKUP($A78,[1]otras!$A$6:$X$216,9,0),0)</f>
        <v>0</v>
      </c>
      <c r="I78" s="17">
        <f>IFERROR(VLOOKUP($A78,[1]otras!$A$6:$X$216,16,0),0)</f>
        <v>0</v>
      </c>
      <c r="J78" s="18">
        <f>IFERROR(VLOOKUP($A78,[2]artritis!$A$5:$V$260,9,0),0)</f>
        <v>0.01</v>
      </c>
      <c r="K78" s="19">
        <f>IFERROR(VLOOKUP($A78,[2]artritis!$A$5:$V$260,16,0),0)</f>
        <v>0.01</v>
      </c>
      <c r="L78" s="19">
        <f>IFERROR(VLOOKUP(A78,'[2]lupus '!$A$5:$U$257,9,0),0)</f>
        <v>5.0000000000000001E-3</v>
      </c>
      <c r="M78" s="19">
        <f>IFERROR(VLOOKUP($A78,[2]espondilo!$A$5:$AG$196,9,0),0)</f>
        <v>0</v>
      </c>
      <c r="N78" s="19">
        <f>IFERROR(VLOOKUP($A78,[2]espondilo!$A$5:$AG$196,16,0),0)</f>
        <v>0</v>
      </c>
      <c r="O78" s="19">
        <f>IFERROR(VLOOKUP($A78,[2]otras!$A$6:$X$216,8,0),0)</f>
        <v>0</v>
      </c>
      <c r="P78" s="20">
        <f>IFERROR(VLOOKUP($A78,[2]otras!$A$6:$X$216,15,0),0)</f>
        <v>0</v>
      </c>
    </row>
    <row r="79" spans="1:16" x14ac:dyDescent="0.25">
      <c r="A79" t="s">
        <v>88</v>
      </c>
      <c r="B79" s="6">
        <v>871040</v>
      </c>
      <c r="C79" s="7">
        <f>IFERROR(VLOOKUP($A79,[1]artritis!$A$5:$V$260,10,0),0)</f>
        <v>1</v>
      </c>
      <c r="D79" s="8">
        <f>IFERROR(VLOOKUP($A79,[1]artritis!$A$5:$V$260,17,0),0)</f>
        <v>1</v>
      </c>
      <c r="E79" s="8">
        <f>IFERROR(VLOOKUP(A79,'[1]lupus '!$A$5:$U$257,10,0),0)</f>
        <v>1</v>
      </c>
      <c r="F79" s="8">
        <f>IFERROR(VLOOKUP($A79,[1]espondilo!$A$5:$AG$196,10,0),0)</f>
        <v>1</v>
      </c>
      <c r="G79" s="8">
        <f>IFERROR(VLOOKUP($A79,[1]espondilo!$A$5:$AG$196,17,0),0)</f>
        <v>1</v>
      </c>
      <c r="H79" s="8">
        <f>IFERROR(VLOOKUP($A79,[1]otras!$A$6:$X$216,9,0),0)</f>
        <v>1</v>
      </c>
      <c r="I79" s="9">
        <f>IFERROR(VLOOKUP($A79,[1]otras!$A$6:$X$216,16,0),0)</f>
        <v>1</v>
      </c>
      <c r="J79" s="10">
        <f>IFERROR(VLOOKUP($A79,[2]artritis!$A$5:$V$260,9,0),0)</f>
        <v>2.0047169811320754E-2</v>
      </c>
      <c r="K79" s="11">
        <f>IFERROR(VLOOKUP($A79,[2]artritis!$A$5:$V$260,16,0),0)</f>
        <v>2.9574861367837338E-2</v>
      </c>
      <c r="L79" s="11">
        <f>IFERROR(VLOOKUP(A79,'[2]lupus '!$A$5:$U$257,9,0),0)</f>
        <v>0.05</v>
      </c>
      <c r="M79" s="11">
        <f>IFERROR(VLOOKUP($A79,[2]espondilo!$A$5:$AG$196,9,0),0)</f>
        <v>0.3</v>
      </c>
      <c r="N79" s="11">
        <f>IFERROR(VLOOKUP($A79,[2]espondilo!$A$5:$AG$196,16,0),0)</f>
        <v>0.3</v>
      </c>
      <c r="O79" s="11">
        <f>IFERROR(VLOOKUP($A79,[2]otras!$A$6:$X$216,8,0),0)</f>
        <v>0.02</v>
      </c>
      <c r="P79" s="12">
        <f>IFERROR(VLOOKUP($A79,[2]otras!$A$6:$X$216,15,0),0)</f>
        <v>0.03</v>
      </c>
    </row>
    <row r="80" spans="1:16" x14ac:dyDescent="0.25">
      <c r="A80" s="13" t="s">
        <v>89</v>
      </c>
      <c r="B80" s="14">
        <v>871111</v>
      </c>
      <c r="C80" s="15">
        <f>IFERROR(VLOOKUP($A80,[1]artritis!$A$5:$V$260,10,0),0)</f>
        <v>1</v>
      </c>
      <c r="D80" s="16">
        <f>IFERROR(VLOOKUP($A80,[1]artritis!$A$5:$V$260,17,0),0)</f>
        <v>1</v>
      </c>
      <c r="E80" s="16">
        <f>IFERROR(VLOOKUP(A80,'[1]lupus '!$A$5:$U$257,10,0),0)</f>
        <v>0</v>
      </c>
      <c r="F80" s="16">
        <f>IFERROR(VLOOKUP($A80,[1]espondilo!$A$5:$AG$196,10,0),0)</f>
        <v>0</v>
      </c>
      <c r="G80" s="16">
        <f>IFERROR(VLOOKUP($A80,[1]espondilo!$A$5:$AG$196,17,0),0)</f>
        <v>0</v>
      </c>
      <c r="H80" s="16">
        <f>IFERROR(VLOOKUP($A80,[1]otras!$A$6:$X$216,9,0),0)</f>
        <v>0</v>
      </c>
      <c r="I80" s="17">
        <f>IFERROR(VLOOKUP($A80,[1]otras!$A$6:$X$216,16,0),0)</f>
        <v>0</v>
      </c>
      <c r="J80" s="18">
        <f>IFERROR(VLOOKUP($A80,[2]artritis!$A$5:$V$260,9,0),0)</f>
        <v>2.0047169811320754E-2</v>
      </c>
      <c r="K80" s="19">
        <f>IFERROR(VLOOKUP($A80,[2]artritis!$A$5:$V$260,16,0),0)</f>
        <v>2.9574861367837338E-2</v>
      </c>
      <c r="L80" s="19">
        <f>IFERROR(VLOOKUP(A80,'[2]lupus '!$A$5:$U$257,9,0),0)</f>
        <v>0</v>
      </c>
      <c r="M80" s="19">
        <f>IFERROR(VLOOKUP($A80,[2]espondilo!$A$5:$AG$196,9,0),0)</f>
        <v>0</v>
      </c>
      <c r="N80" s="19">
        <f>IFERROR(VLOOKUP($A80,[2]espondilo!$A$5:$AG$196,16,0),0)</f>
        <v>0</v>
      </c>
      <c r="O80" s="19">
        <f>IFERROR(VLOOKUP($A80,[2]otras!$A$6:$X$216,8,0),0)</f>
        <v>0</v>
      </c>
      <c r="P80" s="20">
        <f>IFERROR(VLOOKUP($A80,[2]otras!$A$6:$X$216,15,0),0)</f>
        <v>0</v>
      </c>
    </row>
    <row r="81" spans="1:16" x14ac:dyDescent="0.25">
      <c r="A81" t="s">
        <v>90</v>
      </c>
      <c r="B81" s="6">
        <v>871070</v>
      </c>
      <c r="C81" s="7">
        <f>IFERROR(VLOOKUP($A81,[1]artritis!$A$5:$V$260,10,0),0)</f>
        <v>1</v>
      </c>
      <c r="D81" s="8">
        <f>IFERROR(VLOOKUP($A81,[1]artritis!$A$5:$V$260,17,0),0)</f>
        <v>1</v>
      </c>
      <c r="E81" s="8">
        <f>IFERROR(VLOOKUP(A81,'[1]lupus '!$A$5:$U$257,10,0),0)</f>
        <v>0</v>
      </c>
      <c r="F81" s="8">
        <f>IFERROR(VLOOKUP($A81,[1]espondilo!$A$5:$AG$196,10,0),0)</f>
        <v>0</v>
      </c>
      <c r="G81" s="8">
        <f>IFERROR(VLOOKUP($A81,[1]espondilo!$A$5:$AG$196,17,0),0)</f>
        <v>0</v>
      </c>
      <c r="H81" s="8">
        <f>IFERROR(VLOOKUP($A81,[1]otras!$A$6:$X$216,9,0),0)</f>
        <v>0</v>
      </c>
      <c r="I81" s="9">
        <f>IFERROR(VLOOKUP($A81,[1]otras!$A$6:$X$216,16,0),0)</f>
        <v>0</v>
      </c>
      <c r="J81" s="10">
        <f>IFERROR(VLOOKUP($A81,[2]artritis!$A$5:$V$260,9,0),0)</f>
        <v>0.01</v>
      </c>
      <c r="K81" s="11">
        <f>IFERROR(VLOOKUP($A81,[2]artritis!$A$5:$V$260,16,0),0)</f>
        <v>0.01</v>
      </c>
      <c r="L81" s="11">
        <f>IFERROR(VLOOKUP(A81,'[2]lupus '!$A$5:$U$257,9,0),0)</f>
        <v>0</v>
      </c>
      <c r="M81" s="11">
        <f>IFERROR(VLOOKUP($A81,[2]espondilo!$A$5:$AG$196,9,0),0)</f>
        <v>0</v>
      </c>
      <c r="N81" s="11">
        <f>IFERROR(VLOOKUP($A81,[2]espondilo!$A$5:$AG$196,16,0),0)</f>
        <v>0</v>
      </c>
      <c r="O81" s="11">
        <f>IFERROR(VLOOKUP($A81,[2]otras!$A$6:$X$216,8,0),0)</f>
        <v>0</v>
      </c>
      <c r="P81" s="12">
        <f>IFERROR(VLOOKUP($A81,[2]otras!$A$6:$X$216,15,0),0)</f>
        <v>0</v>
      </c>
    </row>
    <row r="82" spans="1:16" x14ac:dyDescent="0.25">
      <c r="A82" s="13" t="s">
        <v>91</v>
      </c>
      <c r="B82" s="14">
        <v>882308</v>
      </c>
      <c r="C82" s="15">
        <f>IFERROR(VLOOKUP($A82,[1]artritis!$A$5:$V$260,10,0),0)</f>
        <v>1</v>
      </c>
      <c r="D82" s="16">
        <f>IFERROR(VLOOKUP($A82,[1]artritis!$A$5:$V$260,17,0),0)</f>
        <v>1</v>
      </c>
      <c r="E82" s="16">
        <f>IFERROR(VLOOKUP(A82,'[1]lupus '!$A$5:$U$257,10,0),0)</f>
        <v>0</v>
      </c>
      <c r="F82" s="16">
        <f>IFERROR(VLOOKUP($A82,[1]espondilo!$A$5:$AG$196,10,0),0)</f>
        <v>0</v>
      </c>
      <c r="G82" s="16">
        <f>IFERROR(VLOOKUP($A82,[1]espondilo!$A$5:$AG$196,17,0),0)</f>
        <v>0</v>
      </c>
      <c r="H82" s="16">
        <f>IFERROR(VLOOKUP($A82,[1]otras!$A$6:$X$216,9,0),0)</f>
        <v>0</v>
      </c>
      <c r="I82" s="17">
        <f>IFERROR(VLOOKUP($A82,[1]otras!$A$6:$X$216,16,0),0)</f>
        <v>0</v>
      </c>
      <c r="J82" s="18">
        <f>IFERROR(VLOOKUP($A82,[2]artritis!$A$5:$V$260,9,0),0)</f>
        <v>2.0047169811320754E-2</v>
      </c>
      <c r="K82" s="19">
        <f>IFERROR(VLOOKUP($A82,[2]artritis!$A$5:$V$260,16,0),0)</f>
        <v>9.9815157116451017E-2</v>
      </c>
      <c r="L82" s="19">
        <f>IFERROR(VLOOKUP(A82,'[2]lupus '!$A$5:$U$257,9,0),0)</f>
        <v>0</v>
      </c>
      <c r="M82" s="19">
        <f>IFERROR(VLOOKUP($A82,[2]espondilo!$A$5:$AG$196,9,0),0)</f>
        <v>0</v>
      </c>
      <c r="N82" s="19">
        <f>IFERROR(VLOOKUP($A82,[2]espondilo!$A$5:$AG$196,16,0),0)</f>
        <v>0</v>
      </c>
      <c r="O82" s="19">
        <f>IFERROR(VLOOKUP($A82,[2]otras!$A$6:$X$216,8,0),0)</f>
        <v>0</v>
      </c>
      <c r="P82" s="20">
        <f>IFERROR(VLOOKUP($A82,[2]otras!$A$6:$X$216,15,0),0)</f>
        <v>0</v>
      </c>
    </row>
    <row r="83" spans="1:16" x14ac:dyDescent="0.25">
      <c r="A83" t="s">
        <v>92</v>
      </c>
      <c r="B83" s="6">
        <v>873205</v>
      </c>
      <c r="C83" s="7">
        <f>IFERROR(VLOOKUP($A83,[1]artritis!$A$5:$V$260,10,0),0)</f>
        <v>1</v>
      </c>
      <c r="D83" s="8">
        <f>IFERROR(VLOOKUP($A83,[1]artritis!$A$5:$V$260,17,0),0)</f>
        <v>1</v>
      </c>
      <c r="E83" s="8">
        <f>IFERROR(VLOOKUP(A83,'[1]lupus '!$A$5:$U$257,10,0),0)</f>
        <v>1</v>
      </c>
      <c r="F83" s="8">
        <f>IFERROR(VLOOKUP($A83,[1]espondilo!$A$5:$AG$196,10,0),0)</f>
        <v>0</v>
      </c>
      <c r="G83" s="8">
        <f>IFERROR(VLOOKUP($A83,[1]espondilo!$A$5:$AG$196,17,0),0)</f>
        <v>0</v>
      </c>
      <c r="H83" s="8">
        <f>IFERROR(VLOOKUP($A83,[1]otras!$A$6:$X$216,9,0),0)</f>
        <v>0</v>
      </c>
      <c r="I83" s="9">
        <f>IFERROR(VLOOKUP($A83,[1]otras!$A$6:$X$216,16,0),0)</f>
        <v>0</v>
      </c>
      <c r="J83" s="10">
        <f>IFERROR(VLOOKUP($A83,[2]artritis!$A$5:$V$260,9,0),0)</f>
        <v>0.01</v>
      </c>
      <c r="K83" s="11">
        <f>IFERROR(VLOOKUP($A83,[2]artritis!$A$5:$V$260,16,0),0)</f>
        <v>0.01</v>
      </c>
      <c r="L83" s="11">
        <f>IFERROR(VLOOKUP(A83,'[2]lupus '!$A$5:$U$257,9,0),0)</f>
        <v>5.0000000000000001E-3</v>
      </c>
      <c r="M83" s="11">
        <f>IFERROR(VLOOKUP($A83,[2]espondilo!$A$5:$AG$196,9,0),0)</f>
        <v>0</v>
      </c>
      <c r="N83" s="11">
        <f>IFERROR(VLOOKUP($A83,[2]espondilo!$A$5:$AG$196,16,0),0)</f>
        <v>0</v>
      </c>
      <c r="O83" s="11">
        <f>IFERROR(VLOOKUP($A83,[2]otras!$A$6:$X$216,8,0),0)</f>
        <v>0</v>
      </c>
      <c r="P83" s="12">
        <f>IFERROR(VLOOKUP($A83,[2]otras!$A$6:$X$216,15,0),0)</f>
        <v>0</v>
      </c>
    </row>
    <row r="84" spans="1:16" x14ac:dyDescent="0.25">
      <c r="A84" s="13" t="s">
        <v>93</v>
      </c>
      <c r="B84" s="14">
        <v>873002</v>
      </c>
      <c r="C84" s="15">
        <f>IFERROR(VLOOKUP($A84,[1]artritis!$A$5:$V$260,10,0),0)</f>
        <v>1</v>
      </c>
      <c r="D84" s="16">
        <f>IFERROR(VLOOKUP($A84,[1]artritis!$A$5:$V$260,17,0),0)</f>
        <v>1</v>
      </c>
      <c r="E84" s="16">
        <f>IFERROR(VLOOKUP(A84,'[1]lupus '!$A$5:$U$257,10,0),0)</f>
        <v>0</v>
      </c>
      <c r="F84" s="16">
        <f>IFERROR(VLOOKUP($A84,[1]espondilo!$A$5:$AG$196,10,0),0)</f>
        <v>0</v>
      </c>
      <c r="G84" s="16">
        <f>IFERROR(VLOOKUP($A84,[1]espondilo!$A$5:$AG$196,17,0),0)</f>
        <v>0</v>
      </c>
      <c r="H84" s="16">
        <f>IFERROR(VLOOKUP($A84,[1]otras!$A$6:$X$216,9,0),0)</f>
        <v>0</v>
      </c>
      <c r="I84" s="17">
        <f>IFERROR(VLOOKUP($A84,[1]otras!$A$6:$X$216,16,0),0)</f>
        <v>0</v>
      </c>
      <c r="J84" s="18">
        <f>IFERROR(VLOOKUP($A84,[2]artritis!$A$5:$V$260,9,0),0)</f>
        <v>2.0047169811320754E-2</v>
      </c>
      <c r="K84" s="19">
        <f>IFERROR(VLOOKUP($A84,[2]artritis!$A$5:$V$260,16,0),0)</f>
        <v>2.9574861367837338E-2</v>
      </c>
      <c r="L84" s="19">
        <f>IFERROR(VLOOKUP(A84,'[2]lupus '!$A$5:$U$257,9,0),0)</f>
        <v>0</v>
      </c>
      <c r="M84" s="19">
        <f>IFERROR(VLOOKUP($A84,[2]espondilo!$A$5:$AG$196,9,0),0)</f>
        <v>0</v>
      </c>
      <c r="N84" s="19">
        <f>IFERROR(VLOOKUP($A84,[2]espondilo!$A$5:$AG$196,16,0),0)</f>
        <v>0</v>
      </c>
      <c r="O84" s="19">
        <f>IFERROR(VLOOKUP($A84,[2]otras!$A$6:$X$216,8,0),0)</f>
        <v>0</v>
      </c>
      <c r="P84" s="20">
        <f>IFERROR(VLOOKUP($A84,[2]otras!$A$6:$X$216,15,0),0)</f>
        <v>0</v>
      </c>
    </row>
    <row r="85" spans="1:16" x14ac:dyDescent="0.25">
      <c r="A85" t="s">
        <v>94</v>
      </c>
      <c r="B85" s="6">
        <v>881613</v>
      </c>
      <c r="C85" s="7">
        <f>IFERROR(VLOOKUP($A85,[1]artritis!$A$5:$V$260,10,0),0)</f>
        <v>1</v>
      </c>
      <c r="D85" s="8">
        <f>IFERROR(VLOOKUP($A85,[1]artritis!$A$5:$V$260,17,0),0)</f>
        <v>1</v>
      </c>
      <c r="E85" s="8">
        <f>IFERROR(VLOOKUP(A85,'[1]lupus '!$A$5:$U$257,10,0),0)</f>
        <v>1</v>
      </c>
      <c r="F85" s="8">
        <f>IFERROR(VLOOKUP($A85,[1]espondilo!$A$5:$AG$196,10,0),0)</f>
        <v>1</v>
      </c>
      <c r="G85" s="8">
        <f>IFERROR(VLOOKUP($A85,[1]espondilo!$A$5:$AG$196,17,0),0)</f>
        <v>1</v>
      </c>
      <c r="H85" s="8">
        <f>IFERROR(VLOOKUP($A85,[1]otras!$A$6:$X$216,9,0),0)</f>
        <v>0</v>
      </c>
      <c r="I85" s="9">
        <f>IFERROR(VLOOKUP($A85,[1]otras!$A$6:$X$216,16,0),0)</f>
        <v>0</v>
      </c>
      <c r="J85" s="10">
        <f>IFERROR(VLOOKUP($A85,[2]artritis!$A$5:$V$260,9,0),0)</f>
        <v>0.01</v>
      </c>
      <c r="K85" s="11">
        <f>IFERROR(VLOOKUP($A85,[2]artritis!$A$5:$V$260,16,0),0)</f>
        <v>2.9574861367837338E-2</v>
      </c>
      <c r="L85" s="11">
        <f>IFERROR(VLOOKUP(A85,'[2]lupus '!$A$5:$U$257,9,0),0)</f>
        <v>5.0000000000000001E-3</v>
      </c>
      <c r="M85" s="11">
        <f>IFERROR(VLOOKUP($A85,[2]espondilo!$A$5:$AG$196,9,0),0)</f>
        <v>0.01</v>
      </c>
      <c r="N85" s="11">
        <f>IFERROR(VLOOKUP($A85,[2]espondilo!$A$5:$AG$196,16,0),0)</f>
        <v>0.02</v>
      </c>
      <c r="O85" s="11">
        <f>IFERROR(VLOOKUP($A85,[2]otras!$A$6:$X$216,8,0),0)</f>
        <v>0</v>
      </c>
      <c r="P85" s="12">
        <f>IFERROR(VLOOKUP($A85,[2]otras!$A$6:$X$216,15,0),0)</f>
        <v>0</v>
      </c>
    </row>
    <row r="86" spans="1:16" x14ac:dyDescent="0.25">
      <c r="A86" s="13" t="s">
        <v>95</v>
      </c>
      <c r="B86" s="14">
        <v>881621</v>
      </c>
      <c r="C86" s="15">
        <f>IFERROR(VLOOKUP($A86,[1]artritis!$A$5:$V$260,10,0),0)</f>
        <v>1</v>
      </c>
      <c r="D86" s="16">
        <f>IFERROR(VLOOKUP($A86,[1]artritis!$A$5:$V$260,17,0),0)</f>
        <v>1</v>
      </c>
      <c r="E86" s="16">
        <f>IFERROR(VLOOKUP(A86,'[1]lupus '!$A$5:$U$257,10,0),0)</f>
        <v>1</v>
      </c>
      <c r="F86" s="16">
        <f>IFERROR(VLOOKUP($A86,[1]espondilo!$A$5:$AG$196,10,0),0)</f>
        <v>0</v>
      </c>
      <c r="G86" s="16">
        <f>IFERROR(VLOOKUP($A86,[1]espondilo!$A$5:$AG$196,17,0),0)</f>
        <v>0</v>
      </c>
      <c r="H86" s="16">
        <f>IFERROR(VLOOKUP($A86,[1]otras!$A$6:$X$216,9,0),0)</f>
        <v>0</v>
      </c>
      <c r="I86" s="17">
        <f>IFERROR(VLOOKUP($A86,[1]otras!$A$6:$X$216,16,0),0)</f>
        <v>0</v>
      </c>
      <c r="J86" s="18">
        <f>IFERROR(VLOOKUP($A86,[2]artritis!$A$5:$V$260,9,0),0)</f>
        <v>0.01</v>
      </c>
      <c r="K86" s="19">
        <f>IFERROR(VLOOKUP($A86,[2]artritis!$A$5:$V$260,16,0),0)</f>
        <v>2.9574861367837338E-2</v>
      </c>
      <c r="L86" s="19">
        <f>IFERROR(VLOOKUP(A86,'[2]lupus '!$A$5:$U$257,9,0),0)</f>
        <v>5.0000000000000001E-3</v>
      </c>
      <c r="M86" s="19">
        <f>IFERROR(VLOOKUP($A86,[2]espondilo!$A$5:$AG$196,9,0),0)</f>
        <v>0</v>
      </c>
      <c r="N86" s="19">
        <f>IFERROR(VLOOKUP($A86,[2]espondilo!$A$5:$AG$196,16,0),0)</f>
        <v>0</v>
      </c>
      <c r="O86" s="19">
        <f>IFERROR(VLOOKUP($A86,[2]otras!$A$6:$X$216,8,0),0)</f>
        <v>0</v>
      </c>
      <c r="P86" s="20">
        <f>IFERROR(VLOOKUP($A86,[2]otras!$A$6:$X$216,15,0),0)</f>
        <v>0</v>
      </c>
    </row>
    <row r="87" spans="1:16" x14ac:dyDescent="0.25">
      <c r="A87" t="s">
        <v>96</v>
      </c>
      <c r="B87" s="6">
        <v>881622</v>
      </c>
      <c r="C87" s="7">
        <f>IFERROR(VLOOKUP($A87,[1]artritis!$A$5:$V$260,10,0),0)</f>
        <v>1</v>
      </c>
      <c r="D87" s="8">
        <f>IFERROR(VLOOKUP($A87,[1]artritis!$A$5:$V$260,17,0),0)</f>
        <v>1</v>
      </c>
      <c r="E87" s="8">
        <f>IFERROR(VLOOKUP(A87,'[1]lupus '!$A$5:$U$257,10,0),0)</f>
        <v>1</v>
      </c>
      <c r="F87" s="8">
        <f>IFERROR(VLOOKUP($A87,[1]espondilo!$A$5:$AG$196,10,0),0)</f>
        <v>0</v>
      </c>
      <c r="G87" s="8">
        <f>IFERROR(VLOOKUP($A87,[1]espondilo!$A$5:$AG$196,17,0),0)</f>
        <v>0</v>
      </c>
      <c r="H87" s="8">
        <f>IFERROR(VLOOKUP($A87,[1]otras!$A$6:$X$216,9,0),0)</f>
        <v>0</v>
      </c>
      <c r="I87" s="9">
        <f>IFERROR(VLOOKUP($A87,[1]otras!$A$6:$X$216,16,0),0)</f>
        <v>0</v>
      </c>
      <c r="J87" s="10">
        <f>IFERROR(VLOOKUP($A87,[2]artritis!$A$5:$V$260,9,0),0)</f>
        <v>0.02</v>
      </c>
      <c r="K87" s="11">
        <f>IFERROR(VLOOKUP($A87,[2]artritis!$A$5:$V$260,16,0),0)</f>
        <v>0.02</v>
      </c>
      <c r="L87" s="11">
        <f>IFERROR(VLOOKUP(A87,'[2]lupus '!$A$5:$U$257,9,0),0)</f>
        <v>5.0000000000000001E-3</v>
      </c>
      <c r="M87" s="11">
        <f>IFERROR(VLOOKUP($A87,[2]espondilo!$A$5:$AG$196,9,0),0)</f>
        <v>0</v>
      </c>
      <c r="N87" s="11">
        <f>IFERROR(VLOOKUP($A87,[2]espondilo!$A$5:$AG$196,16,0),0)</f>
        <v>0</v>
      </c>
      <c r="O87" s="11">
        <f>IFERROR(VLOOKUP($A87,[2]otras!$A$6:$X$216,8,0),0)</f>
        <v>0</v>
      </c>
      <c r="P87" s="12">
        <f>IFERROR(VLOOKUP($A87,[2]otras!$A$6:$X$216,15,0),0)</f>
        <v>0</v>
      </c>
    </row>
    <row r="88" spans="1:16" x14ac:dyDescent="0.25">
      <c r="A88" s="13" t="s">
        <v>97</v>
      </c>
      <c r="B88" s="14">
        <v>881601</v>
      </c>
      <c r="C88" s="15">
        <f>IFERROR(VLOOKUP($A88,[1]artritis!$A$5:$V$260,10,0),0)</f>
        <v>1</v>
      </c>
      <c r="D88" s="16">
        <f>IFERROR(VLOOKUP($A88,[1]artritis!$A$5:$V$260,17,0),0)</f>
        <v>1</v>
      </c>
      <c r="E88" s="16">
        <f>IFERROR(VLOOKUP(A88,'[1]lupus '!$A$5:$U$257,10,0),0)</f>
        <v>1</v>
      </c>
      <c r="F88" s="16">
        <f>IFERROR(VLOOKUP($A88,[1]espondilo!$A$5:$AG$196,10,0),0)</f>
        <v>0</v>
      </c>
      <c r="G88" s="16">
        <f>IFERROR(VLOOKUP($A88,[1]espondilo!$A$5:$AG$196,17,0),0)</f>
        <v>0</v>
      </c>
      <c r="H88" s="16">
        <f>IFERROR(VLOOKUP($A88,[1]otras!$A$6:$X$216,9,0),0)</f>
        <v>0</v>
      </c>
      <c r="I88" s="17">
        <f>IFERROR(VLOOKUP($A88,[1]otras!$A$6:$X$216,16,0),0)</f>
        <v>0</v>
      </c>
      <c r="J88" s="18">
        <f>IFERROR(VLOOKUP($A88,[2]artritis!$A$5:$V$260,9,0),0)</f>
        <v>0.01</v>
      </c>
      <c r="K88" s="19">
        <f>IFERROR(VLOOKUP($A88,[2]artritis!$A$5:$V$260,16,0),0)</f>
        <v>0.01</v>
      </c>
      <c r="L88" s="19">
        <f>IFERROR(VLOOKUP(A88,'[2]lupus '!$A$5:$U$257,9,0),0)</f>
        <v>5.0000000000000001E-3</v>
      </c>
      <c r="M88" s="19">
        <f>IFERROR(VLOOKUP($A88,[2]espondilo!$A$5:$AG$196,9,0),0)</f>
        <v>0</v>
      </c>
      <c r="N88" s="19">
        <f>IFERROR(VLOOKUP($A88,[2]espondilo!$A$5:$AG$196,16,0),0)</f>
        <v>0</v>
      </c>
      <c r="O88" s="19">
        <f>IFERROR(VLOOKUP($A88,[2]otras!$A$6:$X$216,8,0),0)</f>
        <v>0</v>
      </c>
      <c r="P88" s="20">
        <f>IFERROR(VLOOKUP($A88,[2]otras!$A$6:$X$216,15,0),0)</f>
        <v>0</v>
      </c>
    </row>
    <row r="89" spans="1:16" x14ac:dyDescent="0.25">
      <c r="A89" t="s">
        <v>98</v>
      </c>
      <c r="B89" s="6">
        <v>873303</v>
      </c>
      <c r="C89" s="7">
        <f>IFERROR(VLOOKUP($A89,[1]artritis!$A$5:$V$260,10,0),0)</f>
        <v>1</v>
      </c>
      <c r="D89" s="8">
        <f>IFERROR(VLOOKUP($A89,[1]artritis!$A$5:$V$260,17,0),0)</f>
        <v>1</v>
      </c>
      <c r="E89" s="8">
        <f>IFERROR(VLOOKUP(A89,'[1]lupus '!$A$5:$U$257,10,0),0)</f>
        <v>0.5</v>
      </c>
      <c r="F89" s="8">
        <f>IFERROR(VLOOKUP($A89,[1]espondilo!$A$5:$AG$196,10,0),0)</f>
        <v>1</v>
      </c>
      <c r="G89" s="8">
        <f>IFERROR(VLOOKUP($A89,[1]espondilo!$A$5:$AG$196,17,0),0)</f>
        <v>1</v>
      </c>
      <c r="H89" s="8">
        <f>IFERROR(VLOOKUP($A89,[1]otras!$A$6:$X$216,9,0),0)</f>
        <v>0</v>
      </c>
      <c r="I89" s="9">
        <f>IFERROR(VLOOKUP($A89,[1]otras!$A$6:$X$216,16,0),0)</f>
        <v>0</v>
      </c>
      <c r="J89" s="10">
        <f>IFERROR(VLOOKUP($A89,[2]artritis!$A$5:$V$260,9,0),0)</f>
        <v>0.05</v>
      </c>
      <c r="K89" s="11">
        <f>IFERROR(VLOOKUP($A89,[2]artritis!$A$5:$V$260,16,0),0)</f>
        <v>0.02</v>
      </c>
      <c r="L89" s="11">
        <f>IFERROR(VLOOKUP(A89,'[2]lupus '!$A$5:$U$257,9,0),0)</f>
        <v>0.01</v>
      </c>
      <c r="M89" s="11">
        <f>IFERROR(VLOOKUP($A89,[2]espondilo!$A$5:$AG$196,9,0),0)</f>
        <v>0.02</v>
      </c>
      <c r="N89" s="11">
        <f>IFERROR(VLOOKUP($A89,[2]espondilo!$A$5:$AG$196,16,0),0)</f>
        <v>0.03</v>
      </c>
      <c r="O89" s="11">
        <f>IFERROR(VLOOKUP($A89,[2]otras!$A$6:$X$216,8,0),0)</f>
        <v>0</v>
      </c>
      <c r="P89" s="12">
        <f>IFERROR(VLOOKUP($A89,[2]otras!$A$6:$X$216,15,0),0)</f>
        <v>0</v>
      </c>
    </row>
    <row r="90" spans="1:16" x14ac:dyDescent="0.25">
      <c r="A90" s="13" t="s">
        <v>99</v>
      </c>
      <c r="B90" s="14">
        <v>873122</v>
      </c>
      <c r="C90" s="15">
        <f>IFERROR(VLOOKUP($A90,[1]artritis!$A$5:$V$260,10,0),0)</f>
        <v>1</v>
      </c>
      <c r="D90" s="16">
        <f>IFERROR(VLOOKUP($A90,[1]artritis!$A$5:$V$260,17,0),0)</f>
        <v>1</v>
      </c>
      <c r="E90" s="16">
        <f>IFERROR(VLOOKUP(A90,'[1]lupus '!$A$5:$U$257,10,0),0)</f>
        <v>0</v>
      </c>
      <c r="F90" s="16">
        <f>IFERROR(VLOOKUP($A90,[1]espondilo!$A$5:$AG$196,10,0),0)</f>
        <v>0</v>
      </c>
      <c r="G90" s="16">
        <f>IFERROR(VLOOKUP($A90,[1]espondilo!$A$5:$AG$196,17,0),0)</f>
        <v>0</v>
      </c>
      <c r="H90" s="16">
        <f>IFERROR(VLOOKUP($A90,[1]otras!$A$6:$X$216,9,0),0)</f>
        <v>0</v>
      </c>
      <c r="I90" s="17">
        <f>IFERROR(VLOOKUP($A90,[1]otras!$A$6:$X$216,16,0),0)</f>
        <v>0</v>
      </c>
      <c r="J90" s="18">
        <f>IFERROR(VLOOKUP($A90,[2]artritis!$A$5:$V$260,9,0),0)</f>
        <v>0.02</v>
      </c>
      <c r="K90" s="19">
        <f>IFERROR(VLOOKUP($A90,[2]artritis!$A$5:$V$260,16,0),0)</f>
        <v>2.9574861367837338E-2</v>
      </c>
      <c r="L90" s="19">
        <f>IFERROR(VLOOKUP(A90,'[2]lupus '!$A$5:$U$257,9,0),0)</f>
        <v>0</v>
      </c>
      <c r="M90" s="19">
        <f>IFERROR(VLOOKUP($A90,[2]espondilo!$A$5:$AG$196,9,0),0)</f>
        <v>0</v>
      </c>
      <c r="N90" s="19">
        <f>IFERROR(VLOOKUP($A90,[2]espondilo!$A$5:$AG$196,16,0),0)</f>
        <v>0</v>
      </c>
      <c r="O90" s="19">
        <f>IFERROR(VLOOKUP($A90,[2]otras!$A$6:$X$216,8,0),0)</f>
        <v>0</v>
      </c>
      <c r="P90" s="20">
        <f>IFERROR(VLOOKUP($A90,[2]otras!$A$6:$X$216,15,0),0)</f>
        <v>0</v>
      </c>
    </row>
    <row r="91" spans="1:16" x14ac:dyDescent="0.25">
      <c r="A91" t="s">
        <v>100</v>
      </c>
      <c r="B91" s="6">
        <v>873313</v>
      </c>
      <c r="C91" s="7">
        <f>IFERROR(VLOOKUP($A91,[1]artritis!$A$5:$V$260,10,0),0)</f>
        <v>1</v>
      </c>
      <c r="D91" s="8">
        <f>IFERROR(VLOOKUP($A91,[1]artritis!$A$5:$V$260,17,0),0)</f>
        <v>1</v>
      </c>
      <c r="E91" s="8">
        <f>IFERROR(VLOOKUP(A91,'[1]lupus '!$A$5:$U$257,10,0),0)</f>
        <v>0</v>
      </c>
      <c r="F91" s="8">
        <f>IFERROR(VLOOKUP($A91,[1]espondilo!$A$5:$AG$196,10,0),0)</f>
        <v>0</v>
      </c>
      <c r="G91" s="8">
        <f>IFERROR(VLOOKUP($A91,[1]espondilo!$A$5:$AG$196,17,0),0)</f>
        <v>0</v>
      </c>
      <c r="H91" s="8">
        <f>IFERROR(VLOOKUP($A91,[1]otras!$A$6:$X$216,9,0),0)</f>
        <v>0</v>
      </c>
      <c r="I91" s="9">
        <f>IFERROR(VLOOKUP($A91,[1]otras!$A$6:$X$216,16,0),0)</f>
        <v>0</v>
      </c>
      <c r="J91" s="10">
        <f>IFERROR(VLOOKUP($A91,[2]artritis!$A$5:$V$260,9,0),0)</f>
        <v>0.02</v>
      </c>
      <c r="K91" s="11">
        <f>IFERROR(VLOOKUP($A91,[2]artritis!$A$5:$V$260,16,0),0)</f>
        <v>2.9574861367837338E-2</v>
      </c>
      <c r="L91" s="11">
        <f>IFERROR(VLOOKUP(A91,'[2]lupus '!$A$5:$U$257,9,0),0)</f>
        <v>0</v>
      </c>
      <c r="M91" s="11">
        <f>IFERROR(VLOOKUP($A91,[2]espondilo!$A$5:$AG$196,9,0),0)</f>
        <v>0</v>
      </c>
      <c r="N91" s="11">
        <f>IFERROR(VLOOKUP($A91,[2]espondilo!$A$5:$AG$196,16,0),0)</f>
        <v>0</v>
      </c>
      <c r="O91" s="11">
        <f>IFERROR(VLOOKUP($A91,[2]otras!$A$6:$X$216,8,0),0)</f>
        <v>0</v>
      </c>
      <c r="P91" s="12">
        <f>IFERROR(VLOOKUP($A91,[2]otras!$A$6:$X$216,15,0),0)</f>
        <v>0</v>
      </c>
    </row>
    <row r="92" spans="1:16" x14ac:dyDescent="0.25">
      <c r="A92" s="13" t="s">
        <v>101</v>
      </c>
      <c r="B92" s="14">
        <v>881611</v>
      </c>
      <c r="C92" s="15">
        <f>IFERROR(VLOOKUP($A92,[1]artritis!$A$5:$V$260,10,0),0)</f>
        <v>1</v>
      </c>
      <c r="D92" s="16">
        <f>IFERROR(VLOOKUP($A92,[1]artritis!$A$5:$V$260,17,0),0)</f>
        <v>1</v>
      </c>
      <c r="E92" s="16">
        <f>IFERROR(VLOOKUP(A92,'[1]lupus '!$A$5:$U$257,10,0),0)</f>
        <v>1</v>
      </c>
      <c r="F92" s="16">
        <f>IFERROR(VLOOKUP($A92,[1]espondilo!$A$5:$AG$196,10,0),0)</f>
        <v>0</v>
      </c>
      <c r="G92" s="16">
        <f>IFERROR(VLOOKUP($A92,[1]espondilo!$A$5:$AG$196,17,0),0)</f>
        <v>0</v>
      </c>
      <c r="H92" s="16">
        <f>IFERROR(VLOOKUP($A92,[1]otras!$A$6:$X$216,9,0),0)</f>
        <v>0</v>
      </c>
      <c r="I92" s="17">
        <f>IFERROR(VLOOKUP($A92,[1]otras!$A$6:$X$216,16,0),0)</f>
        <v>0</v>
      </c>
      <c r="J92" s="18">
        <f>IFERROR(VLOOKUP($A92,[2]artritis!$A$5:$V$260,9,0),0)</f>
        <v>0.01</v>
      </c>
      <c r="K92" s="19">
        <f>IFERROR(VLOOKUP($A92,[2]artritis!$A$5:$V$260,16,0),0)</f>
        <v>0.01</v>
      </c>
      <c r="L92" s="19">
        <f>IFERROR(VLOOKUP(A92,'[2]lupus '!$A$5:$U$257,9,0),0)</f>
        <v>5.0000000000000001E-3</v>
      </c>
      <c r="M92" s="19">
        <f>IFERROR(VLOOKUP($A92,[2]espondilo!$A$5:$AG$196,9,0),0)</f>
        <v>0</v>
      </c>
      <c r="N92" s="19">
        <f>IFERROR(VLOOKUP($A92,[2]espondilo!$A$5:$AG$196,16,0),0)</f>
        <v>0</v>
      </c>
      <c r="O92" s="19">
        <f>IFERROR(VLOOKUP($A92,[2]otras!$A$6:$X$216,8,0),0)</f>
        <v>0</v>
      </c>
      <c r="P92" s="20">
        <f>IFERROR(VLOOKUP($A92,[2]otras!$A$6:$X$216,15,0),0)</f>
        <v>0</v>
      </c>
    </row>
    <row r="93" spans="1:16" x14ac:dyDescent="0.25">
      <c r="A93" t="s">
        <v>102</v>
      </c>
      <c r="B93" s="6">
        <v>881612</v>
      </c>
      <c r="C93" s="7">
        <f>IFERROR(VLOOKUP($A93,[1]artritis!$A$5:$V$260,10,0),0)</f>
        <v>1</v>
      </c>
      <c r="D93" s="8">
        <f>IFERROR(VLOOKUP($A93,[1]artritis!$A$5:$V$260,17,0),0)</f>
        <v>1</v>
      </c>
      <c r="E93" s="8">
        <f>IFERROR(VLOOKUP(A93,'[1]lupus '!$A$5:$U$257,10,0),0)</f>
        <v>0</v>
      </c>
      <c r="F93" s="8">
        <f>IFERROR(VLOOKUP($A93,[1]espondilo!$A$5:$AG$196,10,0),0)</f>
        <v>0</v>
      </c>
      <c r="G93" s="8">
        <f>IFERROR(VLOOKUP($A93,[1]espondilo!$A$5:$AG$196,17,0),0)</f>
        <v>0</v>
      </c>
      <c r="H93" s="8">
        <f>IFERROR(VLOOKUP($A93,[1]otras!$A$6:$X$216,9,0),0)</f>
        <v>0</v>
      </c>
      <c r="I93" s="9">
        <f>IFERROR(VLOOKUP($A93,[1]otras!$A$6:$X$216,16,0),0)</f>
        <v>0</v>
      </c>
      <c r="J93" s="10">
        <f>IFERROR(VLOOKUP($A93,[2]artritis!$A$5:$V$260,9,0),0)</f>
        <v>0.01</v>
      </c>
      <c r="K93" s="11">
        <f>IFERROR(VLOOKUP($A93,[2]artritis!$A$5:$V$260,16,0),0)</f>
        <v>0.01</v>
      </c>
      <c r="L93" s="11">
        <f>IFERROR(VLOOKUP(A93,'[2]lupus '!$A$5:$U$257,9,0),0)</f>
        <v>0</v>
      </c>
      <c r="M93" s="11">
        <f>IFERROR(VLOOKUP($A93,[2]espondilo!$A$5:$AG$196,9,0),0)</f>
        <v>0</v>
      </c>
      <c r="N93" s="11">
        <f>IFERROR(VLOOKUP($A93,[2]espondilo!$A$5:$AG$196,16,0),0)</f>
        <v>0</v>
      </c>
      <c r="O93" s="11">
        <f>IFERROR(VLOOKUP($A93,[2]otras!$A$6:$X$216,8,0),0)</f>
        <v>0</v>
      </c>
      <c r="P93" s="12">
        <f>IFERROR(VLOOKUP($A93,[2]otras!$A$6:$X$216,15,0),0)</f>
        <v>0</v>
      </c>
    </row>
    <row r="94" spans="1:16" x14ac:dyDescent="0.25">
      <c r="A94" s="13" t="s">
        <v>103</v>
      </c>
      <c r="B94" s="14">
        <v>883210</v>
      </c>
      <c r="C94" s="15">
        <f>IFERROR(VLOOKUP($A94,[1]artritis!$A$5:$V$260,10,0),0)</f>
        <v>1</v>
      </c>
      <c r="D94" s="16">
        <f>IFERROR(VLOOKUP($A94,[1]artritis!$A$5:$V$260,17,0),0)</f>
        <v>1</v>
      </c>
      <c r="E94" s="16">
        <f>IFERROR(VLOOKUP(A94,'[1]lupus '!$A$5:$U$257,10,0),0)</f>
        <v>1</v>
      </c>
      <c r="F94" s="16">
        <f>IFERROR(VLOOKUP($A94,[1]espondilo!$A$5:$AG$196,10,0),0)</f>
        <v>1</v>
      </c>
      <c r="G94" s="16">
        <f>IFERROR(VLOOKUP($A94,[1]espondilo!$A$5:$AG$196,17,0),0)</f>
        <v>1</v>
      </c>
      <c r="H94" s="16">
        <f>IFERROR(VLOOKUP($A94,[1]otras!$A$6:$X$216,9,0),0)</f>
        <v>0</v>
      </c>
      <c r="I94" s="17">
        <f>IFERROR(VLOOKUP($A94,[1]otras!$A$6:$X$216,16,0),0)</f>
        <v>0</v>
      </c>
      <c r="J94" s="18">
        <f>IFERROR(VLOOKUP($A94,[2]artritis!$A$5:$V$260,9,0),0)</f>
        <v>0.01</v>
      </c>
      <c r="K94" s="19">
        <f>IFERROR(VLOOKUP($A94,[2]artritis!$A$5:$V$260,16,0),0)</f>
        <v>0.01</v>
      </c>
      <c r="L94" s="19">
        <f>IFERROR(VLOOKUP(A94,'[2]lupus '!$A$5:$U$257,9,0),0)</f>
        <v>5.0000000000000001E-3</v>
      </c>
      <c r="M94" s="19">
        <f>IFERROR(VLOOKUP($A94,[2]espondilo!$A$5:$AG$196,9,0),0)</f>
        <v>9.9999999999999992E-2</v>
      </c>
      <c r="N94" s="19">
        <f>IFERROR(VLOOKUP($A94,[2]espondilo!$A$5:$AG$196,16,0),0)</f>
        <v>0.1497005988023952</v>
      </c>
      <c r="O94" s="19">
        <f>IFERROR(VLOOKUP($A94,[2]otras!$A$6:$X$216,8,0),0)</f>
        <v>0</v>
      </c>
      <c r="P94" s="20">
        <f>IFERROR(VLOOKUP($A94,[2]otras!$A$6:$X$216,15,0),0)</f>
        <v>0</v>
      </c>
    </row>
    <row r="95" spans="1:16" x14ac:dyDescent="0.25">
      <c r="A95" t="s">
        <v>104</v>
      </c>
      <c r="B95" s="6">
        <v>883220</v>
      </c>
      <c r="C95" s="7">
        <f>IFERROR(VLOOKUP($A95,[1]artritis!$A$5:$V$260,10,0),0)</f>
        <v>1</v>
      </c>
      <c r="D95" s="8">
        <f>IFERROR(VLOOKUP($A95,[1]artritis!$A$5:$V$260,17,0),0)</f>
        <v>1</v>
      </c>
      <c r="E95" s="8">
        <f>IFERROR(VLOOKUP(A95,'[1]lupus '!$A$5:$U$257,10,0),0)</f>
        <v>1</v>
      </c>
      <c r="F95" s="8">
        <f>IFERROR(VLOOKUP($A95,[1]espondilo!$A$5:$AG$196,10,0),0)</f>
        <v>1</v>
      </c>
      <c r="G95" s="8">
        <f>IFERROR(VLOOKUP($A95,[1]espondilo!$A$5:$AG$196,17,0),0)</f>
        <v>1</v>
      </c>
      <c r="H95" s="8">
        <f>IFERROR(VLOOKUP($A95,[1]otras!$A$6:$X$216,9,0),0)</f>
        <v>0</v>
      </c>
      <c r="I95" s="9">
        <f>IFERROR(VLOOKUP($A95,[1]otras!$A$6:$X$216,16,0),0)</f>
        <v>0</v>
      </c>
      <c r="J95" s="10">
        <f>IFERROR(VLOOKUP($A95,[2]artritis!$A$5:$V$260,9,0),0)</f>
        <v>5.0000000000000001E-3</v>
      </c>
      <c r="K95" s="11">
        <f>IFERROR(VLOOKUP($A95,[2]artritis!$A$5:$V$260,16,0),0)</f>
        <v>5.0000000000000001E-3</v>
      </c>
      <c r="L95" s="11">
        <f>IFERROR(VLOOKUP(A95,'[2]lupus '!$A$5:$U$257,9,0),0)</f>
        <v>5.0000000000000001E-3</v>
      </c>
      <c r="M95" s="11">
        <f>IFERROR(VLOOKUP($A95,[2]espondilo!$A$5:$AG$196,9,0),0)</f>
        <v>5.0000000000000001E-3</v>
      </c>
      <c r="N95" s="11">
        <f>IFERROR(VLOOKUP($A95,[2]espondilo!$A$5:$AG$196,16,0),0)</f>
        <v>5.0000000000000001E-3</v>
      </c>
      <c r="O95" s="11">
        <f>IFERROR(VLOOKUP($A95,[2]otras!$A$6:$X$216,8,0),0)</f>
        <v>0</v>
      </c>
      <c r="P95" s="12">
        <f>IFERROR(VLOOKUP($A95,[2]otras!$A$6:$X$216,15,0),0)</f>
        <v>0</v>
      </c>
    </row>
    <row r="96" spans="1:16" x14ac:dyDescent="0.25">
      <c r="A96" s="13" t="s">
        <v>105</v>
      </c>
      <c r="B96" s="14">
        <v>883230</v>
      </c>
      <c r="C96" s="15">
        <f>IFERROR(VLOOKUP($A96,[1]artritis!$A$5:$V$260,10,0),0)</f>
        <v>1</v>
      </c>
      <c r="D96" s="16">
        <f>IFERROR(VLOOKUP($A96,[1]artritis!$A$5:$V$260,17,0),0)</f>
        <v>1</v>
      </c>
      <c r="E96" s="16">
        <f>IFERROR(VLOOKUP(A96,'[1]lupus '!$A$5:$U$257,10,0),0)</f>
        <v>1</v>
      </c>
      <c r="F96" s="16">
        <f>IFERROR(VLOOKUP($A96,[1]espondilo!$A$5:$AG$196,10,0),0)</f>
        <v>1</v>
      </c>
      <c r="G96" s="16">
        <f>IFERROR(VLOOKUP($A96,[1]espondilo!$A$5:$AG$196,17,0),0)</f>
        <v>1</v>
      </c>
      <c r="H96" s="16">
        <f>IFERROR(VLOOKUP($A96,[1]otras!$A$6:$X$216,9,0),0)</f>
        <v>0</v>
      </c>
      <c r="I96" s="17">
        <f>IFERROR(VLOOKUP($A96,[1]otras!$A$6:$X$216,16,0),0)</f>
        <v>0</v>
      </c>
      <c r="J96" s="18">
        <f>IFERROR(VLOOKUP($A96,[2]artritis!$A$5:$V$260,9,0),0)</f>
        <v>5.0000000000000001E-3</v>
      </c>
      <c r="K96" s="19">
        <f>IFERROR(VLOOKUP($A96,[2]artritis!$A$5:$V$260,16,0),0)</f>
        <v>5.0000000000000001E-3</v>
      </c>
      <c r="L96" s="19">
        <f>IFERROR(VLOOKUP(A96,'[2]lupus '!$A$5:$U$257,9,0),0)</f>
        <v>5.0000000000000001E-3</v>
      </c>
      <c r="M96" s="19">
        <f>IFERROR(VLOOKUP($A96,[2]espondilo!$A$5:$AG$196,9,0),0)</f>
        <v>5.0000000000000001E-3</v>
      </c>
      <c r="N96" s="19">
        <f>IFERROR(VLOOKUP($A96,[2]espondilo!$A$5:$AG$196,16,0),0)</f>
        <v>5.0000000000000001E-3</v>
      </c>
      <c r="O96" s="19">
        <f>IFERROR(VLOOKUP($A96,[2]otras!$A$6:$X$216,8,0),0)</f>
        <v>0</v>
      </c>
      <c r="P96" s="20">
        <f>IFERROR(VLOOKUP($A96,[2]otras!$A$6:$X$216,15,0),0)</f>
        <v>0</v>
      </c>
    </row>
    <row r="97" spans="1:16" x14ac:dyDescent="0.25">
      <c r="A97" t="s">
        <v>106</v>
      </c>
      <c r="B97" s="6">
        <v>883232</v>
      </c>
      <c r="C97" s="7">
        <f>IFERROR(VLOOKUP($A97,[1]artritis!$A$5:$V$260,10,0),0)</f>
        <v>1</v>
      </c>
      <c r="D97" s="8">
        <f>IFERROR(VLOOKUP($A97,[1]artritis!$A$5:$V$260,17,0),0)</f>
        <v>1</v>
      </c>
      <c r="E97" s="8">
        <f>IFERROR(VLOOKUP(A97,'[1]lupus '!$A$5:$U$257,10,0),0)</f>
        <v>1</v>
      </c>
      <c r="F97" s="8">
        <f>IFERROR(VLOOKUP($A97,[1]espondilo!$A$5:$AG$196,10,0),0)</f>
        <v>0</v>
      </c>
      <c r="G97" s="8">
        <f>IFERROR(VLOOKUP($A97,[1]espondilo!$A$5:$AG$196,17,0),0)</f>
        <v>0</v>
      </c>
      <c r="H97" s="8">
        <f>IFERROR(VLOOKUP($A97,[1]otras!$A$6:$X$216,9,0),0)</f>
        <v>0</v>
      </c>
      <c r="I97" s="9">
        <f>IFERROR(VLOOKUP($A97,[1]otras!$A$6:$X$216,16,0),0)</f>
        <v>0</v>
      </c>
      <c r="J97" s="10">
        <f>IFERROR(VLOOKUP($A97,[2]artritis!$A$5:$V$260,9,0),0)</f>
        <v>5.0000000000000001E-3</v>
      </c>
      <c r="K97" s="11">
        <f>IFERROR(VLOOKUP($A97,[2]artritis!$A$5:$V$260,16,0),0)</f>
        <v>5.0000000000000001E-3</v>
      </c>
      <c r="L97" s="11">
        <f>IFERROR(VLOOKUP(A97,'[2]lupus '!$A$5:$U$257,9,0),0)</f>
        <v>5.0000000000000001E-3</v>
      </c>
      <c r="M97" s="11">
        <f>IFERROR(VLOOKUP($A97,[2]espondilo!$A$5:$AG$196,9,0),0)</f>
        <v>0</v>
      </c>
      <c r="N97" s="11">
        <f>IFERROR(VLOOKUP($A97,[2]espondilo!$A$5:$AG$196,16,0),0)</f>
        <v>0</v>
      </c>
      <c r="O97" s="11">
        <f>IFERROR(VLOOKUP($A97,[2]otras!$A$6:$X$216,8,0),0)</f>
        <v>0</v>
      </c>
      <c r="P97" s="12">
        <f>IFERROR(VLOOKUP($A97,[2]otras!$A$6:$X$216,15,0),0)</f>
        <v>0</v>
      </c>
    </row>
    <row r="98" spans="1:16" x14ac:dyDescent="0.25">
      <c r="A98" s="13" t="s">
        <v>107</v>
      </c>
      <c r="B98" s="14">
        <v>883211</v>
      </c>
      <c r="C98" s="15">
        <f>IFERROR(VLOOKUP($A98,[1]artritis!$A$5:$V$260,10,0),0)</f>
        <v>1</v>
      </c>
      <c r="D98" s="16">
        <f>IFERROR(VLOOKUP($A98,[1]artritis!$A$5:$V$260,17,0),0)</f>
        <v>1</v>
      </c>
      <c r="E98" s="16">
        <f>IFERROR(VLOOKUP(A98,'[1]lupus '!$A$5:$U$257,10,0),0)</f>
        <v>1</v>
      </c>
      <c r="F98" s="16">
        <f>IFERROR(VLOOKUP($A98,[1]espondilo!$A$5:$AG$196,10,0),0)</f>
        <v>1</v>
      </c>
      <c r="G98" s="16">
        <f>IFERROR(VLOOKUP($A98,[1]espondilo!$A$5:$AG$196,17,0),0)</f>
        <v>1</v>
      </c>
      <c r="H98" s="16">
        <f>IFERROR(VLOOKUP($A98,[1]otras!$A$6:$X$216,9,0),0)</f>
        <v>0</v>
      </c>
      <c r="I98" s="17">
        <f>IFERROR(VLOOKUP($A98,[1]otras!$A$6:$X$216,16,0),0)</f>
        <v>0</v>
      </c>
      <c r="J98" s="18">
        <f>IFERROR(VLOOKUP($A98,[2]artritis!$A$5:$V$260,9,0),0)</f>
        <v>5.0000000000000001E-3</v>
      </c>
      <c r="K98" s="19">
        <f>IFERROR(VLOOKUP($A98,[2]artritis!$A$5:$V$260,16,0),0)</f>
        <v>5.0000000000000001E-3</v>
      </c>
      <c r="L98" s="19">
        <f>IFERROR(VLOOKUP(A98,'[2]lupus '!$A$5:$U$257,9,0),0)</f>
        <v>5.0000000000000001E-3</v>
      </c>
      <c r="M98" s="19">
        <f>IFERROR(VLOOKUP($A98,[2]espondilo!$A$5:$AG$196,9,0),0)</f>
        <v>5.0000000000000001E-3</v>
      </c>
      <c r="N98" s="19">
        <f>IFERROR(VLOOKUP($A98,[2]espondilo!$A$5:$AG$196,16,0),0)</f>
        <v>5.0000000000000001E-3</v>
      </c>
      <c r="O98" s="19">
        <f>IFERROR(VLOOKUP($A98,[2]otras!$A$6:$X$216,8,0),0)</f>
        <v>0</v>
      </c>
      <c r="P98" s="20">
        <f>IFERROR(VLOOKUP($A98,[2]otras!$A$6:$X$216,15,0),0)</f>
        <v>0</v>
      </c>
    </row>
    <row r="99" spans="1:16" x14ac:dyDescent="0.25">
      <c r="A99" t="s">
        <v>108</v>
      </c>
      <c r="B99" s="6">
        <v>883221</v>
      </c>
      <c r="C99" s="7">
        <f>IFERROR(VLOOKUP($A99,[1]artritis!$A$5:$V$260,10,0),0)</f>
        <v>1</v>
      </c>
      <c r="D99" s="8">
        <f>IFERROR(VLOOKUP($A99,[1]artritis!$A$5:$V$260,17,0),0)</f>
        <v>1</v>
      </c>
      <c r="E99" s="8">
        <f>IFERROR(VLOOKUP(A99,'[1]lupus '!$A$5:$U$257,10,0),0)</f>
        <v>1</v>
      </c>
      <c r="F99" s="8">
        <f>IFERROR(VLOOKUP($A99,[1]espondilo!$A$5:$AG$196,10,0),0)</f>
        <v>0</v>
      </c>
      <c r="G99" s="8">
        <f>IFERROR(VLOOKUP($A99,[1]espondilo!$A$5:$AG$196,17,0),0)</f>
        <v>0</v>
      </c>
      <c r="H99" s="8">
        <f>IFERROR(VLOOKUP($A99,[1]otras!$A$6:$X$216,9,0),0)</f>
        <v>0</v>
      </c>
      <c r="I99" s="9">
        <f>IFERROR(VLOOKUP($A99,[1]otras!$A$6:$X$216,16,0),0)</f>
        <v>0</v>
      </c>
      <c r="J99" s="10">
        <f>IFERROR(VLOOKUP($A99,[2]artritis!$A$5:$V$260,9,0),0)</f>
        <v>5.0000000000000001E-3</v>
      </c>
      <c r="K99" s="11">
        <f>IFERROR(VLOOKUP($A99,[2]artritis!$A$5:$V$260,16,0),0)</f>
        <v>5.0000000000000001E-3</v>
      </c>
      <c r="L99" s="11">
        <f>IFERROR(VLOOKUP(A99,'[2]lupus '!$A$5:$U$257,9,0),0)</f>
        <v>5.0000000000000001E-3</v>
      </c>
      <c r="M99" s="11">
        <f>IFERROR(VLOOKUP($A99,[2]espondilo!$A$5:$AG$196,9,0),0)</f>
        <v>0</v>
      </c>
      <c r="N99" s="11">
        <f>IFERROR(VLOOKUP($A99,[2]espondilo!$A$5:$AG$196,16,0),0)</f>
        <v>0</v>
      </c>
      <c r="O99" s="11">
        <f>IFERROR(VLOOKUP($A99,[2]otras!$A$6:$X$216,8,0),0)</f>
        <v>0</v>
      </c>
      <c r="P99" s="12">
        <f>IFERROR(VLOOKUP($A99,[2]otras!$A$6:$X$216,15,0),0)</f>
        <v>0</v>
      </c>
    </row>
    <row r="100" spans="1:16" x14ac:dyDescent="0.25">
      <c r="A100" s="13" t="s">
        <v>109</v>
      </c>
      <c r="B100" s="14">
        <v>819101</v>
      </c>
      <c r="C100" s="15">
        <f>IFERROR(VLOOKUP($A100,[1]artritis!$A$5:$V$260,10,0),0)</f>
        <v>1</v>
      </c>
      <c r="D100" s="16">
        <f>IFERROR(VLOOKUP($A100,[1]artritis!$A$5:$V$260,17,0),0)</f>
        <v>1</v>
      </c>
      <c r="E100" s="16">
        <f>IFERROR(VLOOKUP(A100,'[1]lupus '!$A$5:$U$257,10,0),0)</f>
        <v>0</v>
      </c>
      <c r="F100" s="16">
        <f>IFERROR(VLOOKUP($A100,[1]espondilo!$A$5:$AG$196,10,0),0)</f>
        <v>0</v>
      </c>
      <c r="G100" s="16">
        <f>IFERROR(VLOOKUP($A100,[1]espondilo!$A$5:$AG$196,17,0),0)</f>
        <v>0</v>
      </c>
      <c r="H100" s="16">
        <f>IFERROR(VLOOKUP($A100,[1]otras!$A$6:$X$216,9,0),0)</f>
        <v>0</v>
      </c>
      <c r="I100" s="17">
        <f>IFERROR(VLOOKUP($A100,[1]otras!$A$6:$X$216,16,0),0)</f>
        <v>0</v>
      </c>
      <c r="J100" s="18">
        <f>IFERROR(VLOOKUP($A100,[2]artritis!$A$5:$V$260,9,0),0)</f>
        <v>0.1</v>
      </c>
      <c r="K100" s="19">
        <f>IFERROR(VLOOKUP($A100,[2]artritis!$A$5:$V$260,16,0),0)</f>
        <v>0.15</v>
      </c>
      <c r="L100" s="19">
        <f>IFERROR(VLOOKUP(A100,'[2]lupus '!$A$5:$U$257,9,0),0)</f>
        <v>0</v>
      </c>
      <c r="M100" s="19">
        <f>IFERROR(VLOOKUP($A100,[2]espondilo!$A$5:$AG$196,9,0),0)</f>
        <v>0</v>
      </c>
      <c r="N100" s="19">
        <f>IFERROR(VLOOKUP($A100,[2]espondilo!$A$5:$AG$196,16,0),0)</f>
        <v>0</v>
      </c>
      <c r="O100" s="19">
        <f>IFERROR(VLOOKUP($A100,[2]otras!$A$6:$X$216,8,0),0)</f>
        <v>0</v>
      </c>
      <c r="P100" s="20">
        <f>IFERROR(VLOOKUP($A100,[2]otras!$A$6:$X$216,15,0),0)</f>
        <v>0</v>
      </c>
    </row>
    <row r="101" spans="1:16" x14ac:dyDescent="0.25">
      <c r="A101" t="s">
        <v>110</v>
      </c>
      <c r="B101" s="6">
        <v>882112</v>
      </c>
      <c r="C101" s="7">
        <f>IFERROR(VLOOKUP($A101,[1]artritis!$A$5:$V$260,10,0),0)</f>
        <v>1</v>
      </c>
      <c r="D101" s="8">
        <f>IFERROR(VLOOKUP($A101,[1]artritis!$A$5:$V$260,17,0),0)</f>
        <v>1</v>
      </c>
      <c r="E101" s="8">
        <f>IFERROR(VLOOKUP(A101,'[1]lupus '!$A$5:$U$257,10,0),0)</f>
        <v>0</v>
      </c>
      <c r="F101" s="8">
        <f>IFERROR(VLOOKUP($A101,[1]espondilo!$A$5:$AG$196,10,0),0)</f>
        <v>0</v>
      </c>
      <c r="G101" s="8">
        <f>IFERROR(VLOOKUP($A101,[1]espondilo!$A$5:$AG$196,17,0),0)</f>
        <v>0</v>
      </c>
      <c r="H101" s="8">
        <f>IFERROR(VLOOKUP($A101,[1]otras!$A$6:$X$216,9,0),0)</f>
        <v>0</v>
      </c>
      <c r="I101" s="9">
        <f>IFERROR(VLOOKUP($A101,[1]otras!$A$6:$X$216,16,0),0)</f>
        <v>0</v>
      </c>
      <c r="J101" s="10">
        <f>IFERROR(VLOOKUP($A101,[2]artritis!$A$5:$V$260,9,0),0)</f>
        <v>1.0023584905660377E-2</v>
      </c>
      <c r="K101" s="11">
        <f>IFERROR(VLOOKUP($A101,[2]artritis!$A$5:$V$260,16,0),0)</f>
        <v>0.01</v>
      </c>
      <c r="L101" s="11">
        <f>IFERROR(VLOOKUP(A101,'[2]lupus '!$A$5:$U$257,9,0),0)</f>
        <v>0</v>
      </c>
      <c r="M101" s="11">
        <f>IFERROR(VLOOKUP($A101,[2]espondilo!$A$5:$AG$196,9,0),0)</f>
        <v>0</v>
      </c>
      <c r="N101" s="11">
        <f>IFERROR(VLOOKUP($A101,[2]espondilo!$A$5:$AG$196,16,0),0)</f>
        <v>0</v>
      </c>
      <c r="O101" s="11">
        <f>IFERROR(VLOOKUP($A101,[2]otras!$A$6:$X$216,8,0),0)</f>
        <v>0</v>
      </c>
      <c r="P101" s="12">
        <f>IFERROR(VLOOKUP($A101,[2]otras!$A$6:$X$216,15,0),0)</f>
        <v>0</v>
      </c>
    </row>
    <row r="102" spans="1:16" x14ac:dyDescent="0.25">
      <c r="A102" s="13" t="s">
        <v>111</v>
      </c>
      <c r="B102" s="14">
        <v>882325</v>
      </c>
      <c r="C102" s="15">
        <f>IFERROR(VLOOKUP($A102,[1]artritis!$A$5:$V$260,10,0),0)</f>
        <v>1</v>
      </c>
      <c r="D102" s="16">
        <f>IFERROR(VLOOKUP($A102,[1]artritis!$A$5:$V$260,17,0),0)</f>
        <v>1</v>
      </c>
      <c r="E102" s="16">
        <f>IFERROR(VLOOKUP(A102,'[1]lupus '!$A$5:$U$257,10,0),0)</f>
        <v>0.5</v>
      </c>
      <c r="F102" s="16">
        <f>IFERROR(VLOOKUP($A102,[1]espondilo!$A$5:$AG$196,10,0),0)</f>
        <v>0</v>
      </c>
      <c r="G102" s="16">
        <f>IFERROR(VLOOKUP($A102,[1]espondilo!$A$5:$AG$196,17,0),0)</f>
        <v>0</v>
      </c>
      <c r="H102" s="16">
        <f>IFERROR(VLOOKUP($A102,[1]otras!$A$6:$X$216,9,0),0)</f>
        <v>0</v>
      </c>
      <c r="I102" s="17">
        <f>IFERROR(VLOOKUP($A102,[1]otras!$A$6:$X$216,16,0),0)</f>
        <v>0</v>
      </c>
      <c r="J102" s="18">
        <f>IFERROR(VLOOKUP($A102,[2]artritis!$A$5:$V$260,9,0),0)</f>
        <v>0.01</v>
      </c>
      <c r="K102" s="19">
        <f>IFERROR(VLOOKUP($A102,[2]artritis!$A$5:$V$260,16,0),0)</f>
        <v>0.01</v>
      </c>
      <c r="L102" s="19">
        <f>IFERROR(VLOOKUP(A102,'[2]lupus '!$A$5:$U$257,9,0),0)</f>
        <v>5.0000000000000001E-3</v>
      </c>
      <c r="M102" s="19">
        <f>IFERROR(VLOOKUP($A102,[2]espondilo!$A$5:$AG$196,9,0),0)</f>
        <v>0</v>
      </c>
      <c r="N102" s="19">
        <f>IFERROR(VLOOKUP($A102,[2]espondilo!$A$5:$AG$196,16,0),0)</f>
        <v>0</v>
      </c>
      <c r="O102" s="19">
        <f>IFERROR(VLOOKUP($A102,[2]otras!$A$6:$X$216,8,0),0)</f>
        <v>0</v>
      </c>
      <c r="P102" s="20">
        <f>IFERROR(VLOOKUP($A102,[2]otras!$A$6:$X$216,15,0),0)</f>
        <v>0</v>
      </c>
    </row>
    <row r="103" spans="1:16" x14ac:dyDescent="0.25">
      <c r="A103" t="s">
        <v>112</v>
      </c>
      <c r="B103" s="6">
        <v>882305</v>
      </c>
      <c r="C103" s="7">
        <f>IFERROR(VLOOKUP($A103,[1]artritis!$A$5:$V$260,10,0),0)</f>
        <v>1</v>
      </c>
      <c r="D103" s="8">
        <f>IFERROR(VLOOKUP($A103,[1]artritis!$A$5:$V$260,17,0),0)</f>
        <v>1</v>
      </c>
      <c r="E103" s="8">
        <f>IFERROR(VLOOKUP(A103,'[1]lupus '!$A$5:$U$257,10,0),0)</f>
        <v>0.5</v>
      </c>
      <c r="F103" s="8">
        <f>IFERROR(VLOOKUP($A103,[1]espondilo!$A$5:$AG$196,10,0),0)</f>
        <v>0</v>
      </c>
      <c r="G103" s="8">
        <f>IFERROR(VLOOKUP($A103,[1]espondilo!$A$5:$AG$196,17,0),0)</f>
        <v>0</v>
      </c>
      <c r="H103" s="8">
        <f>IFERROR(VLOOKUP($A103,[1]otras!$A$6:$X$216,9,0),0)</f>
        <v>0</v>
      </c>
      <c r="I103" s="9">
        <f>IFERROR(VLOOKUP($A103,[1]otras!$A$6:$X$216,16,0),0)</f>
        <v>0</v>
      </c>
      <c r="J103" s="10">
        <f>IFERROR(VLOOKUP($A103,[2]artritis!$A$5:$V$260,9,0),0)</f>
        <v>0.02</v>
      </c>
      <c r="K103" s="11">
        <f>IFERROR(VLOOKUP($A103,[2]artritis!$A$5:$V$260,16,0),0)</f>
        <v>2.0332717190388171E-2</v>
      </c>
      <c r="L103" s="11">
        <f>IFERROR(VLOOKUP(A103,'[2]lupus '!$A$5:$U$257,9,0),0)</f>
        <v>5.0000000000000001E-3</v>
      </c>
      <c r="M103" s="11">
        <f>IFERROR(VLOOKUP($A103,[2]espondilo!$A$5:$AG$196,9,0),0)</f>
        <v>0</v>
      </c>
      <c r="N103" s="11">
        <f>IFERROR(VLOOKUP($A103,[2]espondilo!$A$5:$AG$196,16,0),0)</f>
        <v>0</v>
      </c>
      <c r="O103" s="11">
        <f>IFERROR(VLOOKUP($A103,[2]otras!$A$6:$X$216,8,0),0)</f>
        <v>0</v>
      </c>
      <c r="P103" s="12">
        <f>IFERROR(VLOOKUP($A103,[2]otras!$A$6:$X$216,15,0),0)</f>
        <v>0</v>
      </c>
    </row>
    <row r="104" spans="1:16" x14ac:dyDescent="0.25">
      <c r="A104" s="13" t="s">
        <v>113</v>
      </c>
      <c r="B104" s="14">
        <v>873302</v>
      </c>
      <c r="C104" s="15">
        <f>IFERROR(VLOOKUP($A104,[1]artritis!$A$5:$V$260,10,0),0)</f>
        <v>1</v>
      </c>
      <c r="D104" s="16">
        <f>IFERROR(VLOOKUP($A104,[1]artritis!$A$5:$V$260,17,0),0)</f>
        <v>1</v>
      </c>
      <c r="E104" s="16">
        <f>IFERROR(VLOOKUP(A104,'[1]lupus '!$A$5:$U$257,10,0),0)</f>
        <v>0</v>
      </c>
      <c r="F104" s="16">
        <f>IFERROR(VLOOKUP($A104,[1]espondilo!$A$5:$AG$196,10,0),0)</f>
        <v>0</v>
      </c>
      <c r="G104" s="16">
        <f>IFERROR(VLOOKUP($A104,[1]espondilo!$A$5:$AG$196,17,0),0)</f>
        <v>0</v>
      </c>
      <c r="H104" s="16">
        <f>IFERROR(VLOOKUP($A104,[1]otras!$A$6:$X$216,9,0),0)</f>
        <v>0</v>
      </c>
      <c r="I104" s="17">
        <f>IFERROR(VLOOKUP($A104,[1]otras!$A$6:$X$216,16,0),0)</f>
        <v>0</v>
      </c>
      <c r="J104" s="18">
        <f>IFERROR(VLOOKUP($A104,[2]artritis!$A$5:$V$260,9,0),0)</f>
        <v>5.0000000000000001E-3</v>
      </c>
      <c r="K104" s="19">
        <f>IFERROR(VLOOKUP($A104,[2]artritis!$A$5:$V$260,16,0),0)</f>
        <v>5.0000000000000001E-3</v>
      </c>
      <c r="L104" s="19">
        <f>IFERROR(VLOOKUP(A104,'[2]lupus '!$A$5:$U$257,9,0),0)</f>
        <v>0</v>
      </c>
      <c r="M104" s="19">
        <f>IFERROR(VLOOKUP($A104,[2]espondilo!$A$5:$AG$196,9,0),0)</f>
        <v>0</v>
      </c>
      <c r="N104" s="19">
        <f>IFERROR(VLOOKUP($A104,[2]espondilo!$A$5:$AG$196,16,0),0)</f>
        <v>0</v>
      </c>
      <c r="O104" s="19">
        <f>IFERROR(VLOOKUP($A104,[2]otras!$A$6:$X$216,8,0),0)</f>
        <v>0</v>
      </c>
      <c r="P104" s="20">
        <f>IFERROR(VLOOKUP($A104,[2]otras!$A$6:$X$216,15,0),0)</f>
        <v>0</v>
      </c>
    </row>
    <row r="105" spans="1:16" x14ac:dyDescent="0.25">
      <c r="A105" t="s">
        <v>114</v>
      </c>
      <c r="B105" s="6">
        <v>893701</v>
      </c>
      <c r="C105" s="7">
        <f>IFERROR(VLOOKUP($A105,[1]artritis!$A$5:$V$260,10,0),0)</f>
        <v>1</v>
      </c>
      <c r="D105" s="8">
        <f>IFERROR(VLOOKUP($A105,[1]artritis!$A$5:$V$260,17,0),0)</f>
        <v>1</v>
      </c>
      <c r="E105" s="8">
        <f>IFERROR(VLOOKUP(A105,'[1]lupus '!$A$5:$U$257,10,0),0)</f>
        <v>0</v>
      </c>
      <c r="F105" s="8">
        <f>IFERROR(VLOOKUP($A105,[1]espondilo!$A$5:$AG$196,10,0),0)</f>
        <v>0</v>
      </c>
      <c r="G105" s="8">
        <f>IFERROR(VLOOKUP($A105,[1]espondilo!$A$5:$AG$196,17,0),0)</f>
        <v>0</v>
      </c>
      <c r="H105" s="8">
        <f>IFERROR(VLOOKUP($A105,[1]otras!$A$6:$X$216,9,0),0)</f>
        <v>0</v>
      </c>
      <c r="I105" s="9">
        <f>IFERROR(VLOOKUP($A105,[1]otras!$A$6:$X$216,16,0),0)</f>
        <v>0</v>
      </c>
      <c r="J105" s="10">
        <f>IFERROR(VLOOKUP($A105,[2]artritis!$A$5:$V$260,9,0),0)</f>
        <v>1.0023584905660377E-2</v>
      </c>
      <c r="K105" s="11">
        <f>IFERROR(VLOOKUP($A105,[2]artritis!$A$5:$V$260,16,0),0)</f>
        <v>0.01</v>
      </c>
      <c r="L105" s="11">
        <f>IFERROR(VLOOKUP(A105,'[2]lupus '!$A$5:$U$257,9,0),0)</f>
        <v>0</v>
      </c>
      <c r="M105" s="11">
        <f>IFERROR(VLOOKUP($A105,[2]espondilo!$A$5:$AG$196,9,0),0)</f>
        <v>0</v>
      </c>
      <c r="N105" s="11">
        <f>IFERROR(VLOOKUP($A105,[2]espondilo!$A$5:$AG$196,16,0),0)</f>
        <v>0</v>
      </c>
      <c r="O105" s="11">
        <f>IFERROR(VLOOKUP($A105,[2]otras!$A$6:$X$216,8,0),0)</f>
        <v>0</v>
      </c>
      <c r="P105" s="12">
        <f>IFERROR(VLOOKUP($A105,[2]otras!$A$6:$X$216,15,0),0)</f>
        <v>0</v>
      </c>
    </row>
    <row r="106" spans="1:16" x14ac:dyDescent="0.25">
      <c r="A106" s="13" t="s">
        <v>115</v>
      </c>
      <c r="B106" s="14">
        <v>882307</v>
      </c>
      <c r="C106" s="15">
        <f>IFERROR(VLOOKUP($A106,[1]artritis!$A$5:$V$260,10,0),0)</f>
        <v>1</v>
      </c>
      <c r="D106" s="16">
        <f>IFERROR(VLOOKUP($A106,[1]artritis!$A$5:$V$260,17,0),0)</f>
        <v>1</v>
      </c>
      <c r="E106" s="16">
        <f>IFERROR(VLOOKUP(A106,'[1]lupus '!$A$5:$U$257,10,0),0)</f>
        <v>0</v>
      </c>
      <c r="F106" s="16">
        <f>IFERROR(VLOOKUP($A106,[1]espondilo!$A$5:$AG$196,10,0),0)</f>
        <v>0</v>
      </c>
      <c r="G106" s="16">
        <f>IFERROR(VLOOKUP($A106,[1]espondilo!$A$5:$AG$196,17,0),0)</f>
        <v>0</v>
      </c>
      <c r="H106" s="16">
        <f>IFERROR(VLOOKUP($A106,[1]otras!$A$6:$X$216,9,0),0)</f>
        <v>0</v>
      </c>
      <c r="I106" s="17">
        <f>IFERROR(VLOOKUP($A106,[1]otras!$A$6:$X$216,16,0),0)</f>
        <v>0</v>
      </c>
      <c r="J106" s="18">
        <f>IFERROR(VLOOKUP($A106,[2]artritis!$A$5:$V$260,9,0),0)</f>
        <v>5.0000000000000001E-3</v>
      </c>
      <c r="K106" s="19">
        <f>IFERROR(VLOOKUP($A106,[2]artritis!$A$5:$V$260,16,0),0)</f>
        <v>5.0000000000000001E-3</v>
      </c>
      <c r="L106" s="19">
        <f>IFERROR(VLOOKUP(A106,'[2]lupus '!$A$5:$U$257,9,0),0)</f>
        <v>0</v>
      </c>
      <c r="M106" s="19">
        <f>IFERROR(VLOOKUP($A106,[2]espondilo!$A$5:$AG$196,9,0),0)</f>
        <v>0</v>
      </c>
      <c r="N106" s="19">
        <f>IFERROR(VLOOKUP($A106,[2]espondilo!$A$5:$AG$196,16,0),0)</f>
        <v>0</v>
      </c>
      <c r="O106" s="19">
        <f>IFERROR(VLOOKUP($A106,[2]otras!$A$6:$X$216,8,0),0)</f>
        <v>0</v>
      </c>
      <c r="P106" s="20">
        <f>IFERROR(VLOOKUP($A106,[2]otras!$A$6:$X$216,15,0),0)</f>
        <v>0</v>
      </c>
    </row>
    <row r="107" spans="1:16" x14ac:dyDescent="0.25">
      <c r="A107" t="s">
        <v>116</v>
      </c>
      <c r="B107" s="6">
        <v>873312</v>
      </c>
      <c r="C107" s="7">
        <f>IFERROR(VLOOKUP($A107,[1]artritis!$A$5:$V$260,10,0),0)</f>
        <v>1</v>
      </c>
      <c r="D107" s="8">
        <f>IFERROR(VLOOKUP($A107,[1]artritis!$A$5:$V$260,17,0),0)</f>
        <v>1</v>
      </c>
      <c r="E107" s="8">
        <f>IFERROR(VLOOKUP(A107,'[1]lupus '!$A$5:$U$257,10,0),0)</f>
        <v>0</v>
      </c>
      <c r="F107" s="8">
        <f>IFERROR(VLOOKUP($A107,[1]espondilo!$A$5:$AG$196,10,0),0)</f>
        <v>0</v>
      </c>
      <c r="G107" s="8">
        <f>IFERROR(VLOOKUP($A107,[1]espondilo!$A$5:$AG$196,17,0),0)</f>
        <v>0</v>
      </c>
      <c r="H107" s="8">
        <f>IFERROR(VLOOKUP($A107,[1]otras!$A$6:$X$216,9,0),0)</f>
        <v>0</v>
      </c>
      <c r="I107" s="9">
        <f>IFERROR(VLOOKUP($A107,[1]otras!$A$6:$X$216,16,0),0)</f>
        <v>0</v>
      </c>
      <c r="J107" s="10">
        <f>IFERROR(VLOOKUP($A107,[2]artritis!$A$5:$V$260,9,0),0)</f>
        <v>1.0023584905660377E-2</v>
      </c>
      <c r="K107" s="11">
        <f>IFERROR(VLOOKUP($A107,[2]artritis!$A$5:$V$260,16,0),0)</f>
        <v>0.01</v>
      </c>
      <c r="L107" s="11">
        <f>IFERROR(VLOOKUP(A107,'[2]lupus '!$A$5:$U$257,9,0),0)</f>
        <v>0</v>
      </c>
      <c r="M107" s="11">
        <f>IFERROR(VLOOKUP($A107,[2]espondilo!$A$5:$AG$196,9,0),0)</f>
        <v>0</v>
      </c>
      <c r="N107" s="11">
        <f>IFERROR(VLOOKUP($A107,[2]espondilo!$A$5:$AG$196,16,0),0)</f>
        <v>0</v>
      </c>
      <c r="O107" s="11">
        <f>IFERROR(VLOOKUP($A107,[2]otras!$A$6:$X$216,8,0),0)</f>
        <v>0</v>
      </c>
      <c r="P107" s="12">
        <f>IFERROR(VLOOKUP($A107,[2]otras!$A$6:$X$216,15,0),0)</f>
        <v>0</v>
      </c>
    </row>
    <row r="108" spans="1:16" x14ac:dyDescent="0.25">
      <c r="A108" s="13" t="s">
        <v>117</v>
      </c>
      <c r="B108" s="14">
        <v>903810</v>
      </c>
      <c r="C108" s="15">
        <f>IFERROR(VLOOKUP($A108,[1]artritis!$A$5:$V$260,10,0),0)</f>
        <v>1</v>
      </c>
      <c r="D108" s="16">
        <f>IFERROR(VLOOKUP($A108,[1]artritis!$A$5:$V$260,17,0),0)</f>
        <v>1</v>
      </c>
      <c r="E108" s="16">
        <f>IFERROR(VLOOKUP(A108,'[1]lupus '!$A$5:$U$257,10,0),0)</f>
        <v>0.5</v>
      </c>
      <c r="F108" s="16">
        <f>IFERROR(VLOOKUP($A108,[1]espondilo!$A$5:$AG$196,10,0),0)</f>
        <v>1</v>
      </c>
      <c r="G108" s="16">
        <f>IFERROR(VLOOKUP($A108,[1]espondilo!$A$5:$AG$196,17,0),0)</f>
        <v>1</v>
      </c>
      <c r="H108" s="16">
        <f>IFERROR(VLOOKUP($A108,[1]otras!$A$6:$X$216,9,0),0)</f>
        <v>0.5</v>
      </c>
      <c r="I108" s="17">
        <f>IFERROR(VLOOKUP($A108,[1]otras!$A$6:$X$216,16,0),0)</f>
        <v>0.5</v>
      </c>
      <c r="J108" s="18">
        <f>IFERROR(VLOOKUP($A108,[2]artritis!$A$5:$V$260,9,0),0)</f>
        <v>0.2</v>
      </c>
      <c r="K108" s="19">
        <f>IFERROR(VLOOKUP($A108,[2]artritis!$A$5:$V$260,16,0),0)</f>
        <v>0.2</v>
      </c>
      <c r="L108" s="19">
        <f>IFERROR(VLOOKUP(A108,'[2]lupus '!$A$5:$U$257,9,0),0)</f>
        <v>0.15</v>
      </c>
      <c r="M108" s="19">
        <f>IFERROR(VLOOKUP($A108,[2]espondilo!$A$5:$AG$196,9,0),0)</f>
        <v>0.05</v>
      </c>
      <c r="N108" s="19">
        <f>IFERROR(VLOOKUP($A108,[2]espondilo!$A$5:$AG$196,16,0),0)</f>
        <v>0.1</v>
      </c>
      <c r="O108" s="19">
        <f>IFERROR(VLOOKUP($A108,[2]otras!$A$6:$X$216,8,0),0)</f>
        <v>0.1</v>
      </c>
      <c r="P108" s="20">
        <f>IFERROR(VLOOKUP($A108,[2]otras!$A$6:$X$216,15,0),0)</f>
        <v>0.2</v>
      </c>
    </row>
    <row r="109" spans="1:16" x14ac:dyDescent="0.25">
      <c r="A109" t="s">
        <v>118</v>
      </c>
      <c r="B109" s="6">
        <v>906221</v>
      </c>
      <c r="C109" s="7">
        <f>IFERROR(VLOOKUP($A109,[1]artritis!$A$5:$V$260,10,0),0)</f>
        <v>1</v>
      </c>
      <c r="D109" s="8">
        <f>IFERROR(VLOOKUP($A109,[1]artritis!$A$5:$V$260,17,0),0)</f>
        <v>1</v>
      </c>
      <c r="E109" s="8">
        <f>IFERROR(VLOOKUP(A109,'[1]lupus '!$A$5:$U$257,10,0),0)</f>
        <v>1</v>
      </c>
      <c r="F109" s="8">
        <f>IFERROR(VLOOKUP($A109,[1]espondilo!$A$5:$AG$196,10,0),0)</f>
        <v>1</v>
      </c>
      <c r="G109" s="8">
        <f>IFERROR(VLOOKUP($A109,[1]espondilo!$A$5:$AG$196,17,0),0)</f>
        <v>1</v>
      </c>
      <c r="H109" s="8">
        <f>IFERROR(VLOOKUP($A109,[1]otras!$A$6:$X$216,9,0),0)</f>
        <v>1</v>
      </c>
      <c r="I109" s="9">
        <f>IFERROR(VLOOKUP($A109,[1]otras!$A$6:$X$216,16,0),0)</f>
        <v>1</v>
      </c>
      <c r="J109" s="10">
        <f>IFERROR(VLOOKUP($A109,[2]artritis!$A$5:$V$260,9,0),0)</f>
        <v>0.2</v>
      </c>
      <c r="K109" s="11">
        <f>IFERROR(VLOOKUP($A109,[2]artritis!$A$5:$V$260,16,0),0)</f>
        <v>0.4</v>
      </c>
      <c r="L109" s="11">
        <f>IFERROR(VLOOKUP(A109,'[2]lupus '!$A$5:$U$257,9,0),0)</f>
        <v>0.2</v>
      </c>
      <c r="M109" s="11">
        <f>IFERROR(VLOOKUP($A109,[2]espondilo!$A$5:$AG$196,9,0),0)</f>
        <v>0.2</v>
      </c>
      <c r="N109" s="11">
        <f>IFERROR(VLOOKUP($A109,[2]espondilo!$A$5:$AG$196,16,0),0)</f>
        <v>0.3</v>
      </c>
      <c r="O109" s="11">
        <f>IFERROR(VLOOKUP($A109,[2]otras!$A$6:$X$216,8,0),0)</f>
        <v>0.2</v>
      </c>
      <c r="P109" s="12">
        <f>IFERROR(VLOOKUP($A109,[2]otras!$A$6:$X$216,15,0),0)</f>
        <v>0.2</v>
      </c>
    </row>
    <row r="110" spans="1:16" x14ac:dyDescent="0.25">
      <c r="A110" s="13" t="s">
        <v>119</v>
      </c>
      <c r="B110" s="14">
        <v>906249</v>
      </c>
      <c r="C110" s="15">
        <f>IFERROR(VLOOKUP($A110,[1]artritis!$A$5:$V$260,10,0),0)</f>
        <v>1</v>
      </c>
      <c r="D110" s="16">
        <f>IFERROR(VLOOKUP($A110,[1]artritis!$A$5:$V$260,17,0),0)</f>
        <v>1</v>
      </c>
      <c r="E110" s="16">
        <f>IFERROR(VLOOKUP(A110,'[1]lupus '!$A$5:$U$257,10,0),0)</f>
        <v>1</v>
      </c>
      <c r="F110" s="16">
        <f>IFERROR(VLOOKUP($A110,[1]espondilo!$A$5:$AG$196,10,0),0)</f>
        <v>1</v>
      </c>
      <c r="G110" s="16">
        <f>IFERROR(VLOOKUP($A110,[1]espondilo!$A$5:$AG$196,17,0),0)</f>
        <v>1</v>
      </c>
      <c r="H110" s="16">
        <f>IFERROR(VLOOKUP($A110,[1]otras!$A$6:$X$216,9,0),0)</f>
        <v>1</v>
      </c>
      <c r="I110" s="17">
        <f>IFERROR(VLOOKUP($A110,[1]otras!$A$6:$X$216,16,0),0)</f>
        <v>1</v>
      </c>
      <c r="J110" s="18">
        <f>IFERROR(VLOOKUP($A110,[2]artritis!$A$5:$V$260,9,0),0)</f>
        <v>0.2</v>
      </c>
      <c r="K110" s="19">
        <f>IFERROR(VLOOKUP($A110,[2]artritis!$A$5:$V$260,16,0),0)</f>
        <v>0.4</v>
      </c>
      <c r="L110" s="19">
        <f>IFERROR(VLOOKUP(A110,'[2]lupus '!$A$5:$U$257,9,0),0)</f>
        <v>0.2</v>
      </c>
      <c r="M110" s="19">
        <f>IFERROR(VLOOKUP($A110,[2]espondilo!$A$5:$AG$196,9,0),0)</f>
        <v>0.2</v>
      </c>
      <c r="N110" s="19">
        <f>IFERROR(VLOOKUP($A110,[2]espondilo!$A$5:$AG$196,16,0),0)</f>
        <v>0.3</v>
      </c>
      <c r="O110" s="19">
        <f>IFERROR(VLOOKUP($A110,[2]otras!$A$6:$X$216,8,0),0)</f>
        <v>0.2</v>
      </c>
      <c r="P110" s="20">
        <f>IFERROR(VLOOKUP($A110,[2]otras!$A$6:$X$216,15,0),0)</f>
        <v>0.2</v>
      </c>
    </row>
    <row r="111" spans="1:16" x14ac:dyDescent="0.25">
      <c r="A111" t="s">
        <v>120</v>
      </c>
      <c r="B111" s="6">
        <v>903803</v>
      </c>
      <c r="C111" s="7">
        <f>IFERROR(VLOOKUP($A111,[1]artritis!$A$5:$V$260,10,0),0)</f>
        <v>1</v>
      </c>
      <c r="D111" s="8">
        <f>IFERROR(VLOOKUP($A111,[1]artritis!$A$5:$V$260,17,0),0)</f>
        <v>1</v>
      </c>
      <c r="E111" s="8">
        <f>IFERROR(VLOOKUP(A111,'[1]lupus '!$A$5:$U$257,10,0),0)</f>
        <v>1</v>
      </c>
      <c r="F111" s="8">
        <f>IFERROR(VLOOKUP($A111,[1]espondilo!$A$5:$AG$196,10,0),0)</f>
        <v>1</v>
      </c>
      <c r="G111" s="8">
        <f>IFERROR(VLOOKUP($A111,[1]espondilo!$A$5:$AG$196,17,0),0)</f>
        <v>1</v>
      </c>
      <c r="H111" s="8">
        <f>IFERROR(VLOOKUP($A111,[1]otras!$A$6:$X$216,9,0),0)</f>
        <v>1</v>
      </c>
      <c r="I111" s="9">
        <f>IFERROR(VLOOKUP($A111,[1]otras!$A$6:$X$216,16,0),0)</f>
        <v>1</v>
      </c>
      <c r="J111" s="10">
        <f>IFERROR(VLOOKUP($A111,[2]artritis!$A$5:$V$260,9,0),0)</f>
        <v>0.2</v>
      </c>
      <c r="K111" s="11">
        <f>IFERROR(VLOOKUP($A111,[2]artritis!$A$5:$V$260,16,0),0)</f>
        <v>0.19963031423290203</v>
      </c>
      <c r="L111" s="11">
        <f>IFERROR(VLOOKUP(A111,'[2]lupus '!$A$5:$U$257,9,0),0)</f>
        <v>0.1</v>
      </c>
      <c r="M111" s="11">
        <f>IFERROR(VLOOKUP($A111,[2]espondilo!$A$5:$AG$196,9,0),0)</f>
        <v>0.05</v>
      </c>
      <c r="N111" s="11">
        <f>IFERROR(VLOOKUP($A111,[2]espondilo!$A$5:$AG$196,16,0),0)</f>
        <v>0.1</v>
      </c>
      <c r="O111" s="11">
        <f>IFERROR(VLOOKUP($A111,[2]otras!$A$6:$X$216,8,0),0)</f>
        <v>0.1</v>
      </c>
      <c r="P111" s="12">
        <f>IFERROR(VLOOKUP($A111,[2]otras!$A$6:$X$216,15,0),0)</f>
        <v>0.15</v>
      </c>
    </row>
    <row r="112" spans="1:16" x14ac:dyDescent="0.25">
      <c r="A112" s="13" t="s">
        <v>121</v>
      </c>
      <c r="B112" s="14">
        <v>906915</v>
      </c>
      <c r="C112" s="15">
        <f>IFERROR(VLOOKUP($A112,[1]artritis!$A$5:$V$260,10,0),0)</f>
        <v>1</v>
      </c>
      <c r="D112" s="16">
        <f>IFERROR(VLOOKUP($A112,[1]artritis!$A$5:$V$260,17,0),0)</f>
        <v>1</v>
      </c>
      <c r="E112" s="16">
        <f>IFERROR(VLOOKUP(A112,'[1]lupus '!$A$5:$U$257,10,0),0)</f>
        <v>0</v>
      </c>
      <c r="F112" s="16">
        <f>IFERROR(VLOOKUP($A112,[1]espondilo!$A$5:$AG$196,10,0),0)</f>
        <v>1</v>
      </c>
      <c r="G112" s="16">
        <f>IFERROR(VLOOKUP($A112,[1]espondilo!$A$5:$AG$196,17,0),0)</f>
        <v>1</v>
      </c>
      <c r="H112" s="16">
        <f>IFERROR(VLOOKUP($A112,[1]otras!$A$6:$X$216,9,0),0)</f>
        <v>0</v>
      </c>
      <c r="I112" s="17">
        <f>IFERROR(VLOOKUP($A112,[1]otras!$A$6:$X$216,16,0),0)</f>
        <v>0</v>
      </c>
      <c r="J112" s="18">
        <f>IFERROR(VLOOKUP($A112,[2]artritis!$A$5:$V$260,9,0),0)</f>
        <v>0.02</v>
      </c>
      <c r="K112" s="19">
        <f>IFERROR(VLOOKUP($A112,[2]artritis!$A$5:$V$260,16,0),0)</f>
        <v>0.02</v>
      </c>
      <c r="L112" s="19">
        <f>IFERROR(VLOOKUP(A112,'[2]lupus '!$A$5:$U$257,9,0),0)</f>
        <v>0</v>
      </c>
      <c r="M112" s="19">
        <f>IFERROR(VLOOKUP($A112,[2]espondilo!$A$5:$AG$196,9,0),0)</f>
        <v>0.05</v>
      </c>
      <c r="N112" s="19">
        <f>IFERROR(VLOOKUP($A112,[2]espondilo!$A$5:$AG$196,16,0),0)</f>
        <v>0.1</v>
      </c>
      <c r="O112" s="19">
        <f>IFERROR(VLOOKUP($A112,[2]otras!$A$6:$X$216,8,0),0)</f>
        <v>0</v>
      </c>
      <c r="P112" s="20">
        <f>IFERROR(VLOOKUP($A112,[2]otras!$A$6:$X$216,15,0),0)</f>
        <v>0</v>
      </c>
    </row>
    <row r="113" spans="1:16" x14ac:dyDescent="0.25">
      <c r="A113" t="s">
        <v>122</v>
      </c>
      <c r="B113" s="6">
        <v>906039</v>
      </c>
      <c r="C113" s="7">
        <f>IFERROR(VLOOKUP($A113,[1]artritis!$A$5:$V$260,10,0),0)</f>
        <v>1</v>
      </c>
      <c r="D113" s="8">
        <f>IFERROR(VLOOKUP($A113,[1]artritis!$A$5:$V$260,17,0),0)</f>
        <v>1</v>
      </c>
      <c r="E113" s="8">
        <f>IFERROR(VLOOKUP(A113,'[1]lupus '!$A$5:$U$257,10,0),0)</f>
        <v>1</v>
      </c>
      <c r="F113" s="8">
        <f>IFERROR(VLOOKUP($A113,[1]espondilo!$A$5:$AG$196,10,0),0)</f>
        <v>1</v>
      </c>
      <c r="G113" s="8">
        <f>IFERROR(VLOOKUP($A113,[1]espondilo!$A$5:$AG$196,17,0),0)</f>
        <v>1</v>
      </c>
      <c r="H113" s="8">
        <f>IFERROR(VLOOKUP($A113,[1]otras!$A$6:$X$216,9,0),0)</f>
        <v>1</v>
      </c>
      <c r="I113" s="9">
        <f>IFERROR(VLOOKUP($A113,[1]otras!$A$6:$X$216,16,0),0)</f>
        <v>1</v>
      </c>
      <c r="J113" s="10">
        <f>IFERROR(VLOOKUP($A113,[2]artritis!$A$5:$V$260,9,0),0)</f>
        <v>0.2</v>
      </c>
      <c r="K113" s="11">
        <f>IFERROR(VLOOKUP($A113,[2]artritis!$A$5:$V$260,16,0),0)</f>
        <v>0.2</v>
      </c>
      <c r="L113" s="11">
        <f>IFERROR(VLOOKUP(A113,'[2]lupus '!$A$5:$U$257,9,0),0)</f>
        <v>0.2</v>
      </c>
      <c r="M113" s="11">
        <f>IFERROR(VLOOKUP($A113,[2]espondilo!$A$5:$AG$196,9,0),0)</f>
        <v>0.2</v>
      </c>
      <c r="N113" s="11">
        <f>IFERROR(VLOOKUP($A113,[2]espondilo!$A$5:$AG$196,16,0),0)</f>
        <v>0.3</v>
      </c>
      <c r="O113" s="11">
        <f>IFERROR(VLOOKUP($A113,[2]otras!$A$6:$X$216,8,0),0)</f>
        <v>0.2</v>
      </c>
      <c r="P113" s="12">
        <f>IFERROR(VLOOKUP($A113,[2]otras!$A$6:$X$216,15,0),0)</f>
        <v>0.2</v>
      </c>
    </row>
    <row r="114" spans="1:16" x14ac:dyDescent="0.25">
      <c r="A114" s="13" t="s">
        <v>123</v>
      </c>
      <c r="B114" s="14">
        <v>906317</v>
      </c>
      <c r="C114" s="15">
        <f>IFERROR(VLOOKUP($A114,[1]artritis!$A$5:$V$260,10,0),0)</f>
        <v>1</v>
      </c>
      <c r="D114" s="16">
        <f>IFERROR(VLOOKUP($A114,[1]artritis!$A$5:$V$260,17,0),0)</f>
        <v>1</v>
      </c>
      <c r="E114" s="16">
        <f>IFERROR(VLOOKUP(A114,'[1]lupus '!$A$5:$U$257,10,0),0)</f>
        <v>1</v>
      </c>
      <c r="F114" s="16">
        <f>IFERROR(VLOOKUP($A114,[1]espondilo!$A$5:$AG$196,10,0),0)</f>
        <v>1</v>
      </c>
      <c r="G114" s="16">
        <f>IFERROR(VLOOKUP($A114,[1]espondilo!$A$5:$AG$196,17,0),0)</f>
        <v>1</v>
      </c>
      <c r="H114" s="16">
        <f>IFERROR(VLOOKUP($A114,[1]otras!$A$6:$X$216,9,0),0)</f>
        <v>1</v>
      </c>
      <c r="I114" s="17">
        <f>IFERROR(VLOOKUP($A114,[1]otras!$A$6:$X$216,16,0),0)</f>
        <v>1</v>
      </c>
      <c r="J114" s="18">
        <f>IFERROR(VLOOKUP($A114,[2]artritis!$A$5:$V$260,9,0),0)</f>
        <v>0.4</v>
      </c>
      <c r="K114" s="19">
        <f>IFERROR(VLOOKUP($A114,[2]artritis!$A$5:$V$260,16,0),0)</f>
        <v>0.4</v>
      </c>
      <c r="L114" s="19">
        <f>IFERROR(VLOOKUP(A114,'[2]lupus '!$A$5:$U$257,9,0),0)</f>
        <v>0.2</v>
      </c>
      <c r="M114" s="19">
        <f>IFERROR(VLOOKUP($A114,[2]espondilo!$A$5:$AG$196,9,0),0)</f>
        <v>0.2</v>
      </c>
      <c r="N114" s="19">
        <f>IFERROR(VLOOKUP($A114,[2]espondilo!$A$5:$AG$196,16,0),0)</f>
        <v>0.3</v>
      </c>
      <c r="O114" s="19">
        <f>IFERROR(VLOOKUP($A114,[2]otras!$A$6:$X$216,8,0),0)</f>
        <v>0.2</v>
      </c>
      <c r="P114" s="20">
        <f>IFERROR(VLOOKUP($A114,[2]otras!$A$6:$X$216,15,0),0)</f>
        <v>0.2</v>
      </c>
    </row>
    <row r="115" spans="1:16" x14ac:dyDescent="0.25">
      <c r="A115" t="s">
        <v>124</v>
      </c>
      <c r="B115" s="6">
        <v>906225</v>
      </c>
      <c r="C115" s="7">
        <f>IFERROR(VLOOKUP($A115,[1]artritis!$A$5:$V$260,10,0),0)</f>
        <v>1</v>
      </c>
      <c r="D115" s="8">
        <f>IFERROR(VLOOKUP($A115,[1]artritis!$A$5:$V$260,17,0),0)</f>
        <v>1</v>
      </c>
      <c r="E115" s="8">
        <f>IFERROR(VLOOKUP(A115,'[1]lupus '!$A$5:$U$257,10,0),0)</f>
        <v>1</v>
      </c>
      <c r="F115" s="8">
        <f>IFERROR(VLOOKUP($A115,[1]espondilo!$A$5:$AG$196,10,0),0)</f>
        <v>1</v>
      </c>
      <c r="G115" s="8">
        <f>IFERROR(VLOOKUP($A115,[1]espondilo!$A$5:$AG$196,17,0),0)</f>
        <v>1</v>
      </c>
      <c r="H115" s="8">
        <f>IFERROR(VLOOKUP($A115,[1]otras!$A$6:$X$216,9,0),0)</f>
        <v>1</v>
      </c>
      <c r="I115" s="9">
        <f>IFERROR(VLOOKUP($A115,[1]otras!$A$6:$X$216,16,0),0)</f>
        <v>1</v>
      </c>
      <c r="J115" s="10">
        <f>IFERROR(VLOOKUP($A115,[2]artritis!$A$5:$V$260,9,0),0)</f>
        <v>0.4</v>
      </c>
      <c r="K115" s="11">
        <f>IFERROR(VLOOKUP($A115,[2]artritis!$A$5:$V$260,16,0),0)</f>
        <v>0.4</v>
      </c>
      <c r="L115" s="11">
        <f>IFERROR(VLOOKUP(A115,'[2]lupus '!$A$5:$U$257,9,0),0)</f>
        <v>0.2</v>
      </c>
      <c r="M115" s="11">
        <f>IFERROR(VLOOKUP($A115,[2]espondilo!$A$5:$AG$196,9,0),0)</f>
        <v>0.2</v>
      </c>
      <c r="N115" s="11">
        <f>IFERROR(VLOOKUP($A115,[2]espondilo!$A$5:$AG$196,16,0),0)</f>
        <v>0.3</v>
      </c>
      <c r="O115" s="11">
        <f>IFERROR(VLOOKUP($A115,[2]otras!$A$6:$X$216,8,0),0)</f>
        <v>0.2</v>
      </c>
      <c r="P115" s="12">
        <f>IFERROR(VLOOKUP($A115,[2]otras!$A$6:$X$216,15,0),0)</f>
        <v>0.2</v>
      </c>
    </row>
    <row r="116" spans="1:16" x14ac:dyDescent="0.25">
      <c r="A116" s="13" t="s">
        <v>125</v>
      </c>
      <c r="B116" s="14">
        <v>903706</v>
      </c>
      <c r="C116" s="15">
        <f>IFERROR(VLOOKUP($A116,[1]artritis!$A$5:$V$260,10,0),0)</f>
        <v>1</v>
      </c>
      <c r="D116" s="16">
        <f>IFERROR(VLOOKUP($A116,[1]artritis!$A$5:$V$260,17,0),0)</f>
        <v>1</v>
      </c>
      <c r="E116" s="16">
        <f>IFERROR(VLOOKUP(A116,'[1]lupus '!$A$5:$U$257,10,0),0)</f>
        <v>1</v>
      </c>
      <c r="F116" s="16">
        <f>IFERROR(VLOOKUP($A116,[1]espondilo!$A$5:$AG$196,10,0),0)</f>
        <v>1</v>
      </c>
      <c r="G116" s="16">
        <f>IFERROR(VLOOKUP($A116,[1]espondilo!$A$5:$AG$196,17,0),0)</f>
        <v>1</v>
      </c>
      <c r="H116" s="16">
        <f>IFERROR(VLOOKUP($A116,[1]otras!$A$6:$X$216,9,0),0)</f>
        <v>1</v>
      </c>
      <c r="I116" s="17">
        <f>IFERROR(VLOOKUP($A116,[1]otras!$A$6:$X$216,16,0),0)</f>
        <v>1</v>
      </c>
      <c r="J116" s="18">
        <f>IFERROR(VLOOKUP($A116,[2]artritis!$A$5:$V$260,9,0),0)</f>
        <v>0.2</v>
      </c>
      <c r="K116" s="19">
        <f>IFERROR(VLOOKUP($A116,[2]artritis!$A$5:$V$260,16,0),0)</f>
        <v>0.15</v>
      </c>
      <c r="L116" s="19">
        <f>IFERROR(VLOOKUP(A116,'[2]lupus '!$A$5:$U$257,9,0),0)</f>
        <v>0.1</v>
      </c>
      <c r="M116" s="19">
        <f>IFERROR(VLOOKUP($A116,[2]espondilo!$A$5:$AG$196,9,0),0)</f>
        <v>2.9885057471264367E-2</v>
      </c>
      <c r="N116" s="19">
        <f>IFERROR(VLOOKUP($A116,[2]espondilo!$A$5:$AG$196,16,0),0)</f>
        <v>9.9999999999999992E-2</v>
      </c>
      <c r="O116" s="19">
        <f>IFERROR(VLOOKUP($A116,[2]otras!$A$6:$X$216,8,0),0)</f>
        <v>0.1</v>
      </c>
      <c r="P116" s="20">
        <f>IFERROR(VLOOKUP($A116,[2]otras!$A$6:$X$216,15,0),0)</f>
        <v>0.15</v>
      </c>
    </row>
    <row r="117" spans="1:16" x14ac:dyDescent="0.25">
      <c r="A117" t="s">
        <v>126</v>
      </c>
      <c r="B117" s="6">
        <v>903703</v>
      </c>
      <c r="C117" s="7">
        <f>IFERROR(VLOOKUP($A117,[1]artritis!$A$5:$V$260,10,0),0)</f>
        <v>1</v>
      </c>
      <c r="D117" s="8">
        <f>IFERROR(VLOOKUP($A117,[1]artritis!$A$5:$V$260,17,0),0)</f>
        <v>1</v>
      </c>
      <c r="E117" s="8">
        <f>IFERROR(VLOOKUP(A117,'[1]lupus '!$A$5:$U$257,10,0),0)</f>
        <v>1</v>
      </c>
      <c r="F117" s="8">
        <f>IFERROR(VLOOKUP($A117,[1]espondilo!$A$5:$AG$196,10,0),0)</f>
        <v>1</v>
      </c>
      <c r="G117" s="8">
        <f>IFERROR(VLOOKUP($A117,[1]espondilo!$A$5:$AG$196,17,0),0)</f>
        <v>1</v>
      </c>
      <c r="H117" s="8">
        <f>IFERROR(VLOOKUP($A117,[1]otras!$A$6:$X$216,9,0),0)</f>
        <v>1</v>
      </c>
      <c r="I117" s="9">
        <f>IFERROR(VLOOKUP($A117,[1]otras!$A$6:$X$216,16,0),0)</f>
        <v>1</v>
      </c>
      <c r="J117" s="10">
        <f>IFERROR(VLOOKUP($A117,[2]artritis!$A$5:$V$260,9,0),0)</f>
        <v>0.02</v>
      </c>
      <c r="K117" s="11">
        <f>IFERROR(VLOOKUP($A117,[2]artritis!$A$5:$V$260,16,0),0)</f>
        <v>0.02</v>
      </c>
      <c r="L117" s="11">
        <f>IFERROR(VLOOKUP(A117,'[2]lupus '!$A$5:$U$257,9,0),0)</f>
        <v>0.05</v>
      </c>
      <c r="M117" s="11">
        <f>IFERROR(VLOOKUP($A117,[2]espondilo!$A$5:$AG$196,9,0),0)</f>
        <v>0.05</v>
      </c>
      <c r="N117" s="11">
        <f>IFERROR(VLOOKUP($A117,[2]espondilo!$A$5:$AG$196,16,0),0)</f>
        <v>0.05</v>
      </c>
      <c r="O117" s="11">
        <f>IFERROR(VLOOKUP($A117,[2]otras!$A$6:$X$216,8,0),0)</f>
        <v>0.05</v>
      </c>
      <c r="P117" s="12">
        <f>IFERROR(VLOOKUP($A117,[2]otras!$A$6:$X$216,15,0),0)</f>
        <v>0.05</v>
      </c>
    </row>
    <row r="118" spans="1:16" x14ac:dyDescent="0.25">
      <c r="A118" s="13" t="s">
        <v>127</v>
      </c>
      <c r="B118" s="14">
        <v>860205</v>
      </c>
      <c r="C118" s="15">
        <f>IFERROR(VLOOKUP($A118,[1]artritis!$A$5:$V$260,10,0),0)</f>
        <v>1</v>
      </c>
      <c r="D118" s="16">
        <f>IFERROR(VLOOKUP($A118,[1]artritis!$A$5:$V$260,17,0),0)</f>
        <v>1</v>
      </c>
      <c r="E118" s="16">
        <f>IFERROR(VLOOKUP(A118,'[1]lupus '!$A$5:$U$257,10,0),0)</f>
        <v>1</v>
      </c>
      <c r="F118" s="16">
        <f>IFERROR(VLOOKUP($A118,[1]espondilo!$A$5:$AG$196,10,0),0)</f>
        <v>1</v>
      </c>
      <c r="G118" s="16">
        <f>IFERROR(VLOOKUP($A118,[1]espondilo!$A$5:$AG$196,17,0),0)</f>
        <v>1</v>
      </c>
      <c r="H118" s="16">
        <f>IFERROR(VLOOKUP($A118,[1]otras!$A$6:$X$216,9,0),0)</f>
        <v>1</v>
      </c>
      <c r="I118" s="17">
        <f>IFERROR(VLOOKUP($A118,[1]otras!$A$6:$X$216,16,0),0)</f>
        <v>1</v>
      </c>
      <c r="J118" s="18">
        <f>IFERROR(VLOOKUP($A118,[2]artritis!$A$5:$V$260,9,0),0)</f>
        <v>0.15</v>
      </c>
      <c r="K118" s="19">
        <f>IFERROR(VLOOKUP($A118,[2]artritis!$A$5:$V$260,16,0),0)</f>
        <v>0.4</v>
      </c>
      <c r="L118" s="19">
        <f>IFERROR(VLOOKUP(A118,'[2]lupus '!$A$5:$U$257,9,0),0)</f>
        <v>0.2</v>
      </c>
      <c r="M118" s="19">
        <f>IFERROR(VLOOKUP($A118,[2]espondilo!$A$5:$AG$196,9,0),0)</f>
        <v>0.2</v>
      </c>
      <c r="N118" s="19">
        <f>IFERROR(VLOOKUP($A118,[2]espondilo!$A$5:$AG$196,16,0),0)</f>
        <v>0.3</v>
      </c>
      <c r="O118" s="19">
        <f>IFERROR(VLOOKUP($A118,[2]otras!$A$6:$X$216,8,0),0)</f>
        <v>0.2</v>
      </c>
      <c r="P118" s="20">
        <f>IFERROR(VLOOKUP($A118,[2]otras!$A$6:$X$216,15,0),0)</f>
        <v>0.2</v>
      </c>
    </row>
    <row r="119" spans="1:16" x14ac:dyDescent="0.25">
      <c r="A119" t="s">
        <v>128</v>
      </c>
      <c r="B119" s="6">
        <v>906223</v>
      </c>
      <c r="C119" s="7">
        <f>IFERROR(VLOOKUP($A119,[1]artritis!$A$5:$V$260,10,0),0)</f>
        <v>1</v>
      </c>
      <c r="D119" s="8">
        <f>IFERROR(VLOOKUP($A119,[1]artritis!$A$5:$V$260,17,0),0)</f>
        <v>1</v>
      </c>
      <c r="E119" s="8">
        <f>IFERROR(VLOOKUP(A119,'[1]lupus '!$A$5:$U$257,10,0),0)</f>
        <v>1</v>
      </c>
      <c r="F119" s="8">
        <f>IFERROR(VLOOKUP($A119,[1]espondilo!$A$5:$AG$196,10,0),0)</f>
        <v>1</v>
      </c>
      <c r="G119" s="8">
        <f>IFERROR(VLOOKUP($A119,[1]espondilo!$A$5:$AG$196,17,0),0)</f>
        <v>1</v>
      </c>
      <c r="H119" s="8">
        <f>IFERROR(VLOOKUP($A119,[1]otras!$A$6:$X$216,9,0),0)</f>
        <v>1</v>
      </c>
      <c r="I119" s="9">
        <f>IFERROR(VLOOKUP($A119,[1]otras!$A$6:$X$216,16,0),0)</f>
        <v>1</v>
      </c>
      <c r="J119" s="10">
        <f>IFERROR(VLOOKUP($A119,[2]artritis!$A$5:$V$260,9,0),0)</f>
        <v>0.4</v>
      </c>
      <c r="K119" s="11">
        <f>IFERROR(VLOOKUP($A119,[2]artritis!$A$5:$V$260,16,0),0)</f>
        <v>0.4</v>
      </c>
      <c r="L119" s="11">
        <f>IFERROR(VLOOKUP(A119,'[2]lupus '!$A$5:$U$257,9,0),0)</f>
        <v>0.2</v>
      </c>
      <c r="M119" s="11">
        <f>IFERROR(VLOOKUP($A119,[2]espondilo!$A$5:$AG$196,9,0),0)</f>
        <v>0.2</v>
      </c>
      <c r="N119" s="11">
        <f>IFERROR(VLOOKUP($A119,[2]espondilo!$A$5:$AG$196,16,0),0)</f>
        <v>0.3</v>
      </c>
      <c r="O119" s="11">
        <f>IFERROR(VLOOKUP($A119,[2]otras!$A$6:$X$216,8,0),0)</f>
        <v>0.2</v>
      </c>
      <c r="P119" s="12">
        <f>IFERROR(VLOOKUP($A119,[2]otras!$A$6:$X$216,15,0),0)</f>
        <v>0.2</v>
      </c>
    </row>
    <row r="120" spans="1:16" x14ac:dyDescent="0.25">
      <c r="A120" s="13" t="s">
        <v>129</v>
      </c>
      <c r="B120" s="14">
        <v>904912</v>
      </c>
      <c r="C120" s="15">
        <f>IFERROR(VLOOKUP($A120,[1]artritis!$A$5:$V$260,10,0),0)</f>
        <v>1</v>
      </c>
      <c r="D120" s="16">
        <f>IFERROR(VLOOKUP($A120,[1]artritis!$A$5:$V$260,17,0),0)</f>
        <v>1</v>
      </c>
      <c r="E120" s="16">
        <f>IFERROR(VLOOKUP(A120,'[1]lupus '!$A$5:$U$257,10,0),0)</f>
        <v>1</v>
      </c>
      <c r="F120" s="16">
        <f>IFERROR(VLOOKUP($A120,[1]espondilo!$A$5:$AG$196,10,0),0)</f>
        <v>1</v>
      </c>
      <c r="G120" s="16">
        <f>IFERROR(VLOOKUP($A120,[1]espondilo!$A$5:$AG$196,17,0),0)</f>
        <v>1</v>
      </c>
      <c r="H120" s="16">
        <f>IFERROR(VLOOKUP($A120,[1]otras!$A$6:$X$216,9,0),0)</f>
        <v>1</v>
      </c>
      <c r="I120" s="17">
        <f>IFERROR(VLOOKUP($A120,[1]otras!$A$6:$X$216,16,0),0)</f>
        <v>1</v>
      </c>
      <c r="J120" s="18">
        <f>IFERROR(VLOOKUP($A120,[2]artritis!$A$5:$V$260,9,0),0)</f>
        <v>0.1</v>
      </c>
      <c r="K120" s="19">
        <f>IFERROR(VLOOKUP($A120,[2]artritis!$A$5:$V$260,16,0),0)</f>
        <v>0.05</v>
      </c>
      <c r="L120" s="19">
        <f>IFERROR(VLOOKUP(A120,'[2]lupus '!$A$5:$U$257,9,0),0)</f>
        <v>0.05</v>
      </c>
      <c r="M120" s="19">
        <f>IFERROR(VLOOKUP($A120,[2]espondilo!$A$5:$AG$196,9,0),0)</f>
        <v>0.02</v>
      </c>
      <c r="N120" s="19">
        <f>IFERROR(VLOOKUP($A120,[2]espondilo!$A$5:$AG$196,16,0),0)</f>
        <v>5.0299401197604794E-2</v>
      </c>
      <c r="O120" s="19">
        <f>IFERROR(VLOOKUP($A120,[2]otras!$A$6:$X$216,8,0),0)</f>
        <v>0.05</v>
      </c>
      <c r="P120" s="20">
        <f>IFERROR(VLOOKUP($A120,[2]otras!$A$6:$X$216,15,0),0)</f>
        <v>0.05</v>
      </c>
    </row>
    <row r="121" spans="1:16" x14ac:dyDescent="0.25">
      <c r="A121" t="s">
        <v>130</v>
      </c>
      <c r="B121" s="6">
        <v>903835</v>
      </c>
      <c r="C121" s="7">
        <f>IFERROR(VLOOKUP($A121,[1]artritis!$A$5:$V$260,10,0),0)</f>
        <v>1</v>
      </c>
      <c r="D121" s="8">
        <f>IFERROR(VLOOKUP($A121,[1]artritis!$A$5:$V$260,17,0),0)</f>
        <v>1</v>
      </c>
      <c r="E121" s="8">
        <f>IFERROR(VLOOKUP(A121,'[1]lupus '!$A$5:$U$257,10,0),0)</f>
        <v>1</v>
      </c>
      <c r="F121" s="8">
        <f>IFERROR(VLOOKUP($A121,[1]espondilo!$A$5:$AG$196,10,0),0)</f>
        <v>1</v>
      </c>
      <c r="G121" s="8">
        <f>IFERROR(VLOOKUP($A121,[1]espondilo!$A$5:$AG$196,17,0),0)</f>
        <v>1</v>
      </c>
      <c r="H121" s="8">
        <f>IFERROR(VLOOKUP($A121,[1]otras!$A$6:$X$216,9,0),0)</f>
        <v>1</v>
      </c>
      <c r="I121" s="9">
        <f>IFERROR(VLOOKUP($A121,[1]otras!$A$6:$X$216,16,0),0)</f>
        <v>1</v>
      </c>
      <c r="J121" s="10">
        <f>IFERROR(VLOOKUP($A121,[2]artritis!$A$5:$V$260,9,0),0)</f>
        <v>0.1</v>
      </c>
      <c r="K121" s="11">
        <f>IFERROR(VLOOKUP($A121,[2]artritis!$A$5:$V$260,16,0),0)</f>
        <v>0.1</v>
      </c>
      <c r="L121" s="11">
        <f>IFERROR(VLOOKUP(A121,'[2]lupus '!$A$5:$U$257,9,0),0)</f>
        <v>5.033881897386254E-2</v>
      </c>
      <c r="M121" s="11">
        <f>IFERROR(VLOOKUP($A121,[2]espondilo!$A$5:$AG$196,9,0),0)</f>
        <v>0.03</v>
      </c>
      <c r="N121" s="11">
        <f>IFERROR(VLOOKUP($A121,[2]espondilo!$A$5:$AG$196,16,0),0)</f>
        <v>0.05</v>
      </c>
      <c r="O121" s="11">
        <f>IFERROR(VLOOKUP($A121,[2]otras!$A$6:$X$216,8,0),0)</f>
        <v>0.02</v>
      </c>
      <c r="P121" s="12">
        <f>IFERROR(VLOOKUP($A121,[2]otras!$A$6:$X$216,15,0),0)</f>
        <v>0.05</v>
      </c>
    </row>
    <row r="122" spans="1:16" x14ac:dyDescent="0.25">
      <c r="A122" s="13" t="s">
        <v>131</v>
      </c>
      <c r="B122" s="14">
        <v>903833</v>
      </c>
      <c r="C122" s="15">
        <f>IFERROR(VLOOKUP($A122,[1]artritis!$A$5:$V$260,10,0),0)</f>
        <v>1</v>
      </c>
      <c r="D122" s="16">
        <f>IFERROR(VLOOKUP($A122,[1]artritis!$A$5:$V$260,17,0),0)</f>
        <v>1</v>
      </c>
      <c r="E122" s="16">
        <f>IFERROR(VLOOKUP(A122,'[1]lupus '!$A$5:$U$257,10,0),0)</f>
        <v>1</v>
      </c>
      <c r="F122" s="16">
        <f>IFERROR(VLOOKUP($A122,[1]espondilo!$A$5:$AG$196,10,0),0)</f>
        <v>1</v>
      </c>
      <c r="G122" s="16">
        <f>IFERROR(VLOOKUP($A122,[1]espondilo!$A$5:$AG$196,17,0),0)</f>
        <v>1</v>
      </c>
      <c r="H122" s="16">
        <f>IFERROR(VLOOKUP($A122,[1]otras!$A$6:$X$216,9,0),0)</f>
        <v>1</v>
      </c>
      <c r="I122" s="17">
        <f>IFERROR(VLOOKUP($A122,[1]otras!$A$6:$X$216,16,0),0)</f>
        <v>1</v>
      </c>
      <c r="J122" s="18">
        <f>IFERROR(VLOOKUP($A122,[2]artritis!$A$5:$V$260,9,0),0)</f>
        <v>0.05</v>
      </c>
      <c r="K122" s="19">
        <f>IFERROR(VLOOKUP($A122,[2]artritis!$A$5:$V$260,16,0),0)</f>
        <v>0.05</v>
      </c>
      <c r="L122" s="19">
        <f>IFERROR(VLOOKUP(A122,'[2]lupus '!$A$5:$U$257,9,0),0)</f>
        <v>5.033881897386254E-2</v>
      </c>
      <c r="M122" s="19">
        <f>IFERROR(VLOOKUP($A122,[2]espondilo!$A$5:$AG$196,9,0),0)</f>
        <v>2.9885057471264367E-2</v>
      </c>
      <c r="N122" s="19">
        <f>IFERROR(VLOOKUP($A122,[2]espondilo!$A$5:$AG$196,16,0),0)</f>
        <v>0.05</v>
      </c>
      <c r="O122" s="19">
        <f>IFERROR(VLOOKUP($A122,[2]otras!$A$6:$X$216,8,0),0)</f>
        <v>0.1</v>
      </c>
      <c r="P122" s="20">
        <f>IFERROR(VLOOKUP($A122,[2]otras!$A$6:$X$216,15,0),0)</f>
        <v>0.1</v>
      </c>
    </row>
    <row r="123" spans="1:16" x14ac:dyDescent="0.25">
      <c r="A123" t="s">
        <v>132</v>
      </c>
      <c r="B123" s="6">
        <v>904902</v>
      </c>
      <c r="C123" s="7">
        <f>IFERROR(VLOOKUP($A123,[1]artritis!$A$5:$V$260,10,0),0)</f>
        <v>1</v>
      </c>
      <c r="D123" s="8">
        <f>IFERROR(VLOOKUP($A123,[1]artritis!$A$5:$V$260,17,0),0)</f>
        <v>1</v>
      </c>
      <c r="E123" s="8">
        <f>IFERROR(VLOOKUP(A123,'[1]lupus '!$A$5:$U$257,10,0),0)</f>
        <v>1</v>
      </c>
      <c r="F123" s="8">
        <f>IFERROR(VLOOKUP($A123,[1]espondilo!$A$5:$AG$196,10,0),0)</f>
        <v>1</v>
      </c>
      <c r="G123" s="8">
        <f>IFERROR(VLOOKUP($A123,[1]espondilo!$A$5:$AG$196,17,0),0)</f>
        <v>1</v>
      </c>
      <c r="H123" s="8">
        <f>IFERROR(VLOOKUP($A123,[1]otras!$A$6:$X$216,9,0),0)</f>
        <v>1</v>
      </c>
      <c r="I123" s="9">
        <f>IFERROR(VLOOKUP($A123,[1]otras!$A$6:$X$216,16,0),0)</f>
        <v>1</v>
      </c>
      <c r="J123" s="10">
        <f>IFERROR(VLOOKUP($A123,[2]artritis!$A$5:$V$260,9,0),0)</f>
        <v>0.1</v>
      </c>
      <c r="K123" s="11">
        <f>IFERROR(VLOOKUP($A123,[2]artritis!$A$5:$V$260,16,0),0)</f>
        <v>0.1</v>
      </c>
      <c r="L123" s="11">
        <f>IFERROR(VLOOKUP(A123,'[2]lupus '!$A$5:$U$257,9,0),0)</f>
        <v>0.30009680542110356</v>
      </c>
      <c r="M123" s="11">
        <f>IFERROR(VLOOKUP($A123,[2]espondilo!$A$5:$AG$196,9,0),0)</f>
        <v>0.02</v>
      </c>
      <c r="N123" s="11">
        <f>IFERROR(VLOOKUP($A123,[2]espondilo!$A$5:$AG$196,16,0),0)</f>
        <v>0.05</v>
      </c>
      <c r="O123" s="11">
        <f>IFERROR(VLOOKUP($A123,[2]otras!$A$6:$X$216,8,0),0)</f>
        <v>0.1</v>
      </c>
      <c r="P123" s="12">
        <f>IFERROR(VLOOKUP($A123,[2]otras!$A$6:$X$216,15,0),0)</f>
        <v>0.1</v>
      </c>
    </row>
    <row r="124" spans="1:16" x14ac:dyDescent="0.25">
      <c r="A124" s="13" t="s">
        <v>133</v>
      </c>
      <c r="B124" s="14">
        <v>901111</v>
      </c>
      <c r="C124" s="15">
        <f>IFERROR(VLOOKUP($A124,[1]artritis!$A$5:$V$260,10,0),0)</f>
        <v>1</v>
      </c>
      <c r="D124" s="16">
        <f>IFERROR(VLOOKUP($A124,[1]artritis!$A$5:$V$260,17,0),0)</f>
        <v>1</v>
      </c>
      <c r="E124" s="16">
        <f>IFERROR(VLOOKUP(A124,'[1]lupus '!$A$5:$U$257,10,0),0)</f>
        <v>1</v>
      </c>
      <c r="F124" s="16">
        <f>IFERROR(VLOOKUP($A124,[1]espondilo!$A$5:$AG$196,10,0),0)</f>
        <v>1</v>
      </c>
      <c r="G124" s="16">
        <f>IFERROR(VLOOKUP($A124,[1]espondilo!$A$5:$AG$196,17,0),0)</f>
        <v>1</v>
      </c>
      <c r="H124" s="16">
        <f>IFERROR(VLOOKUP($A124,[1]otras!$A$6:$X$216,9,0),0)</f>
        <v>1</v>
      </c>
      <c r="I124" s="17">
        <f>IFERROR(VLOOKUP($A124,[1]otras!$A$6:$X$216,16,0),0)</f>
        <v>1</v>
      </c>
      <c r="J124" s="18">
        <f>IFERROR(VLOOKUP($A124,[2]artritis!$A$5:$V$260,9,0),0)</f>
        <v>0.03</v>
      </c>
      <c r="K124" s="19">
        <f>IFERROR(VLOOKUP($A124,[2]artritis!$A$5:$V$260,16,0),0)</f>
        <v>0.05</v>
      </c>
      <c r="L124" s="19">
        <f>IFERROR(VLOOKUP(A124,'[2]lupus '!$A$5:$U$257,9,0),0)</f>
        <v>0.02</v>
      </c>
      <c r="M124" s="19">
        <f>IFERROR(VLOOKUP($A124,[2]espondilo!$A$5:$AG$196,9,0),0)</f>
        <v>0.02</v>
      </c>
      <c r="N124" s="19">
        <f>IFERROR(VLOOKUP($A124,[2]espondilo!$A$5:$AG$196,16,0),0)</f>
        <v>0.02</v>
      </c>
      <c r="O124" s="19">
        <f>IFERROR(VLOOKUP($A124,[2]otras!$A$6:$X$216,8,0),0)</f>
        <v>0.02</v>
      </c>
      <c r="P124" s="20">
        <f>IFERROR(VLOOKUP($A124,[2]otras!$A$6:$X$216,15,0),0)</f>
        <v>0.03</v>
      </c>
    </row>
    <row r="125" spans="1:16" x14ac:dyDescent="0.25">
      <c r="A125" t="s">
        <v>134</v>
      </c>
      <c r="B125" s="6">
        <v>903809</v>
      </c>
      <c r="C125" s="7">
        <f>IFERROR(VLOOKUP($A125,[1]artritis!$A$5:$V$260,10,0),0)</f>
        <v>1</v>
      </c>
      <c r="D125" s="8">
        <f>IFERROR(VLOOKUP($A125,[1]artritis!$A$5:$V$260,17,0),0)</f>
        <v>1</v>
      </c>
      <c r="E125" s="8">
        <f>IFERROR(VLOOKUP(A125,'[1]lupus '!$A$5:$U$257,10,0),0)</f>
        <v>1</v>
      </c>
      <c r="F125" s="8">
        <f>IFERROR(VLOOKUP($A125,[1]espondilo!$A$5:$AG$196,10,0),0)</f>
        <v>1</v>
      </c>
      <c r="G125" s="8">
        <f>IFERROR(VLOOKUP($A125,[1]espondilo!$A$5:$AG$196,17,0),0)</f>
        <v>1</v>
      </c>
      <c r="H125" s="8">
        <f>IFERROR(VLOOKUP($A125,[1]otras!$A$6:$X$216,9,0),0)</f>
        <v>1</v>
      </c>
      <c r="I125" s="9">
        <f>IFERROR(VLOOKUP($A125,[1]otras!$A$6:$X$216,16,0),0)</f>
        <v>1</v>
      </c>
      <c r="J125" s="10">
        <f>IFERROR(VLOOKUP($A125,[2]artritis!$A$5:$V$260,9,0),0)</f>
        <v>0.1</v>
      </c>
      <c r="K125" s="11">
        <f>IFERROR(VLOOKUP($A125,[2]artritis!$A$5:$V$260,16,0),0)</f>
        <v>0.1</v>
      </c>
      <c r="L125" s="11">
        <f>IFERROR(VLOOKUP(A125,'[2]lupus '!$A$5:$U$257,9,0),0)</f>
        <v>0.1</v>
      </c>
      <c r="M125" s="11">
        <f>IFERROR(VLOOKUP($A125,[2]espondilo!$A$5:$AG$196,9,0),0)</f>
        <v>0.05</v>
      </c>
      <c r="N125" s="11">
        <f>IFERROR(VLOOKUP($A125,[2]espondilo!$A$5:$AG$196,16,0),0)</f>
        <v>0.05</v>
      </c>
      <c r="O125" s="11">
        <f>IFERROR(VLOOKUP($A125,[2]otras!$A$6:$X$216,8,0),0)</f>
        <v>0.02</v>
      </c>
      <c r="P125" s="12">
        <f>IFERROR(VLOOKUP($A125,[2]otras!$A$6:$X$216,15,0),0)</f>
        <v>0.02</v>
      </c>
    </row>
    <row r="126" spans="1:16" x14ac:dyDescent="0.25">
      <c r="A126" s="13" t="s">
        <v>135</v>
      </c>
      <c r="B126" s="14">
        <v>903016</v>
      </c>
      <c r="C126" s="15">
        <f>IFERROR(VLOOKUP($A126,[1]artritis!$A$5:$V$260,10,0),0)</f>
        <v>1</v>
      </c>
      <c r="D126" s="16">
        <f>IFERROR(VLOOKUP($A126,[1]artritis!$A$5:$V$260,17,0),0)</f>
        <v>1</v>
      </c>
      <c r="E126" s="16">
        <f>IFERROR(VLOOKUP(A126,'[1]lupus '!$A$5:$U$257,10,0),0)</f>
        <v>1</v>
      </c>
      <c r="F126" s="16">
        <f>IFERROR(VLOOKUP($A126,[1]espondilo!$A$5:$AG$196,10,0),0)</f>
        <v>1</v>
      </c>
      <c r="G126" s="16">
        <f>IFERROR(VLOOKUP($A126,[1]espondilo!$A$5:$AG$196,17,0),0)</f>
        <v>1</v>
      </c>
      <c r="H126" s="16">
        <f>IFERROR(VLOOKUP($A126,[1]otras!$A$6:$X$216,9,0),0)</f>
        <v>1</v>
      </c>
      <c r="I126" s="17">
        <f>IFERROR(VLOOKUP($A126,[1]otras!$A$6:$X$216,16,0),0)</f>
        <v>1</v>
      </c>
      <c r="J126" s="18">
        <f>IFERROR(VLOOKUP($A126,[2]artritis!$A$5:$V$260,9,0),0)</f>
        <v>0.05</v>
      </c>
      <c r="K126" s="19">
        <f>IFERROR(VLOOKUP($A126,[2]artritis!$A$5:$V$260,16,0),0)</f>
        <v>0.05</v>
      </c>
      <c r="L126" s="19">
        <f>IFERROR(VLOOKUP(A126,'[2]lupus '!$A$5:$U$257,9,0),0)</f>
        <v>5.033881897386254E-2</v>
      </c>
      <c r="M126" s="19">
        <f>IFERROR(VLOOKUP($A126,[2]espondilo!$A$5:$AG$196,9,0),0)</f>
        <v>0.02</v>
      </c>
      <c r="N126" s="19">
        <f>IFERROR(VLOOKUP($A126,[2]espondilo!$A$5:$AG$196,16,0),0)</f>
        <v>0.05</v>
      </c>
      <c r="O126" s="19">
        <f>IFERROR(VLOOKUP($A126,[2]otras!$A$6:$X$216,8,0),0)</f>
        <v>0.02</v>
      </c>
      <c r="P126" s="20">
        <f>IFERROR(VLOOKUP($A126,[2]otras!$A$6:$X$216,15,0),0)</f>
        <v>0.05</v>
      </c>
    </row>
    <row r="127" spans="1:16" x14ac:dyDescent="0.25">
      <c r="A127" t="s">
        <v>136</v>
      </c>
      <c r="B127" s="6">
        <v>903028</v>
      </c>
      <c r="C127" s="7">
        <f>IFERROR(VLOOKUP($A127,[1]artritis!$A$5:$V$260,10,0),0)</f>
        <v>1</v>
      </c>
      <c r="D127" s="8">
        <f>IFERROR(VLOOKUP($A127,[1]artritis!$A$5:$V$260,17,0),0)</f>
        <v>1</v>
      </c>
      <c r="E127" s="8">
        <f>IFERROR(VLOOKUP(A127,'[1]lupus '!$A$5:$U$257,10,0),0)</f>
        <v>1</v>
      </c>
      <c r="F127" s="8">
        <f>IFERROR(VLOOKUP($A127,[1]espondilo!$A$5:$AG$196,10,0),0)</f>
        <v>0</v>
      </c>
      <c r="G127" s="8">
        <f>IFERROR(VLOOKUP($A127,[1]espondilo!$A$5:$AG$196,17,0),0)</f>
        <v>0</v>
      </c>
      <c r="H127" s="8">
        <f>IFERROR(VLOOKUP($A127,[1]otras!$A$6:$X$216,9,0),0)</f>
        <v>1</v>
      </c>
      <c r="I127" s="9">
        <f>IFERROR(VLOOKUP($A127,[1]otras!$A$6:$X$216,16,0),0)</f>
        <v>1</v>
      </c>
      <c r="J127" s="10">
        <f>IFERROR(VLOOKUP($A127,[2]artritis!$A$5:$V$260,9,0),0)</f>
        <v>0.01</v>
      </c>
      <c r="K127" s="11">
        <f>IFERROR(VLOOKUP($A127,[2]artritis!$A$5:$V$260,16,0),0)</f>
        <v>0.01</v>
      </c>
      <c r="L127" s="11">
        <f>IFERROR(VLOOKUP(A127,'[2]lupus '!$A$5:$U$257,9,0),0)</f>
        <v>0.2</v>
      </c>
      <c r="M127" s="11">
        <f>IFERROR(VLOOKUP($A127,[2]espondilo!$A$5:$AG$196,9,0),0)</f>
        <v>0</v>
      </c>
      <c r="N127" s="11">
        <f>IFERROR(VLOOKUP($A127,[2]espondilo!$A$5:$AG$196,16,0),0)</f>
        <v>0</v>
      </c>
      <c r="O127" s="11">
        <f>IFERROR(VLOOKUP($A127,[2]otras!$A$6:$X$216,8,0),0)</f>
        <v>0.02</v>
      </c>
      <c r="P127" s="12">
        <f>IFERROR(VLOOKUP($A127,[2]otras!$A$6:$X$216,15,0),0)</f>
        <v>0.02</v>
      </c>
    </row>
    <row r="128" spans="1:16" x14ac:dyDescent="0.25">
      <c r="A128" s="13" t="s">
        <v>137</v>
      </c>
      <c r="B128" s="14">
        <v>906812</v>
      </c>
      <c r="C128" s="15">
        <f>IFERROR(VLOOKUP($A128,[1]artritis!$A$5:$V$260,10,0),0)</f>
        <v>1</v>
      </c>
      <c r="D128" s="16">
        <f>IFERROR(VLOOKUP($A128,[1]artritis!$A$5:$V$260,17,0),0)</f>
        <v>1</v>
      </c>
      <c r="E128" s="16">
        <f>IFERROR(VLOOKUP(A128,'[1]lupus '!$A$5:$U$257,10,0),0)</f>
        <v>1</v>
      </c>
      <c r="F128" s="16">
        <f>IFERROR(VLOOKUP($A128,[1]espondilo!$A$5:$AG$196,10,0),0)</f>
        <v>1</v>
      </c>
      <c r="G128" s="16">
        <f>IFERROR(VLOOKUP($A128,[1]espondilo!$A$5:$AG$196,17,0),0)</f>
        <v>1</v>
      </c>
      <c r="H128" s="16">
        <f>IFERROR(VLOOKUP($A128,[1]otras!$A$6:$X$216,9,0),0)</f>
        <v>1</v>
      </c>
      <c r="I128" s="17">
        <f>IFERROR(VLOOKUP($A128,[1]otras!$A$6:$X$216,16,0),0)</f>
        <v>1</v>
      </c>
      <c r="J128" s="18">
        <f>IFERROR(VLOOKUP($A128,[2]artritis!$A$5:$V$260,9,0),0)</f>
        <v>0.05</v>
      </c>
      <c r="K128" s="19">
        <f>IFERROR(VLOOKUP($A128,[2]artritis!$A$5:$V$260,16,0),0)</f>
        <v>0.05</v>
      </c>
      <c r="L128" s="19">
        <f>IFERROR(VLOOKUP(A128,'[2]lupus '!$A$5:$U$257,9,0),0)</f>
        <v>0.03</v>
      </c>
      <c r="M128" s="19">
        <f>IFERROR(VLOOKUP($A128,[2]espondilo!$A$5:$AG$196,9,0),0)</f>
        <v>5.0000000000000001E-3</v>
      </c>
      <c r="N128" s="19">
        <f>IFERROR(VLOOKUP($A128,[2]espondilo!$A$5:$AG$196,16,0),0)</f>
        <v>0.01</v>
      </c>
      <c r="O128" s="19">
        <f>IFERROR(VLOOKUP($A128,[2]otras!$A$6:$X$216,8,0),0)</f>
        <v>0.1</v>
      </c>
      <c r="P128" s="20">
        <f>IFERROR(VLOOKUP($A128,[2]otras!$A$6:$X$216,15,0),0)</f>
        <v>0.15</v>
      </c>
    </row>
    <row r="129" spans="1:16" x14ac:dyDescent="0.25">
      <c r="A129" t="s">
        <v>138</v>
      </c>
      <c r="B129" s="6">
        <v>906406</v>
      </c>
      <c r="C129" s="7">
        <f>IFERROR(VLOOKUP($A129,[1]artritis!$A$5:$V$260,10,0),0)</f>
        <v>1</v>
      </c>
      <c r="D129" s="8">
        <f>IFERROR(VLOOKUP($A129,[1]artritis!$A$5:$V$260,17,0),0)</f>
        <v>1</v>
      </c>
      <c r="E129" s="8">
        <f>IFERROR(VLOOKUP(A129,'[1]lupus '!$A$5:$U$257,10,0),0)</f>
        <v>1</v>
      </c>
      <c r="F129" s="8">
        <f>IFERROR(VLOOKUP($A129,[1]espondilo!$A$5:$AG$196,10,0),0)</f>
        <v>1</v>
      </c>
      <c r="G129" s="8">
        <f>IFERROR(VLOOKUP($A129,[1]espondilo!$A$5:$AG$196,17,0),0)</f>
        <v>1</v>
      </c>
      <c r="H129" s="8">
        <f>IFERROR(VLOOKUP($A129,[1]otras!$A$6:$X$216,9,0),0)</f>
        <v>1</v>
      </c>
      <c r="I129" s="9">
        <f>IFERROR(VLOOKUP($A129,[1]otras!$A$6:$X$216,16,0),0)</f>
        <v>1</v>
      </c>
      <c r="J129" s="10">
        <f>IFERROR(VLOOKUP($A129,[2]artritis!$A$5:$V$260,9,0),0)</f>
        <v>0.15</v>
      </c>
      <c r="K129" s="11">
        <f>IFERROR(VLOOKUP($A129,[2]artritis!$A$5:$V$260,16,0),0)</f>
        <v>0.15</v>
      </c>
      <c r="L129" s="11">
        <f>IFERROR(VLOOKUP(A129,'[2]lupus '!$A$5:$U$257,9,0),0)</f>
        <v>1</v>
      </c>
      <c r="M129" s="11">
        <f>IFERROR(VLOOKUP($A129,[2]espondilo!$A$5:$AG$196,9,0),0)</f>
        <v>0.03</v>
      </c>
      <c r="N129" s="11">
        <f>IFERROR(VLOOKUP($A129,[2]espondilo!$A$5:$AG$196,16,0),0)</f>
        <v>0.03</v>
      </c>
      <c r="O129" s="11">
        <f>IFERROR(VLOOKUP($A129,[2]otras!$A$6:$X$216,8,0),0)</f>
        <v>0.03</v>
      </c>
      <c r="P129" s="12">
        <f>IFERROR(VLOOKUP($A129,[2]otras!$A$6:$X$216,15,0),0)</f>
        <v>0.05</v>
      </c>
    </row>
    <row r="130" spans="1:16" x14ac:dyDescent="0.25">
      <c r="A130" s="13" t="s">
        <v>139</v>
      </c>
      <c r="B130" s="14">
        <v>903846</v>
      </c>
      <c r="C130" s="15">
        <f>IFERROR(VLOOKUP($A130,[1]artritis!$A$5:$V$260,10,0),0)</f>
        <v>1</v>
      </c>
      <c r="D130" s="16">
        <f>IFERROR(VLOOKUP($A130,[1]artritis!$A$5:$V$260,17,0),0)</f>
        <v>1</v>
      </c>
      <c r="E130" s="16">
        <f>IFERROR(VLOOKUP(A130,'[1]lupus '!$A$5:$U$257,10,0),0)</f>
        <v>1</v>
      </c>
      <c r="F130" s="16">
        <f>IFERROR(VLOOKUP($A130,[1]espondilo!$A$5:$AG$196,10,0),0)</f>
        <v>1</v>
      </c>
      <c r="G130" s="16">
        <f>IFERROR(VLOOKUP($A130,[1]espondilo!$A$5:$AG$196,17,0),0)</f>
        <v>1</v>
      </c>
      <c r="H130" s="16">
        <f>IFERROR(VLOOKUP($A130,[1]otras!$A$6:$X$216,9,0),0)</f>
        <v>1</v>
      </c>
      <c r="I130" s="17">
        <f>IFERROR(VLOOKUP($A130,[1]otras!$A$6:$X$216,16,0),0)</f>
        <v>1</v>
      </c>
      <c r="J130" s="18">
        <f>IFERROR(VLOOKUP($A130,[2]artritis!$A$5:$V$260,9,0),0)</f>
        <v>0.01</v>
      </c>
      <c r="K130" s="19">
        <f>IFERROR(VLOOKUP($A130,[2]artritis!$A$5:$V$260,16,0),0)</f>
        <v>0.01</v>
      </c>
      <c r="L130" s="19">
        <f>IFERROR(VLOOKUP(A130,'[2]lupus '!$A$5:$U$257,9,0),0)</f>
        <v>0.02</v>
      </c>
      <c r="M130" s="19">
        <f>IFERROR(VLOOKUP($A130,[2]espondilo!$A$5:$AG$196,9,0),0)</f>
        <v>0.02</v>
      </c>
      <c r="N130" s="19">
        <f>IFERROR(VLOOKUP($A130,[2]espondilo!$A$5:$AG$196,16,0),0)</f>
        <v>0.03</v>
      </c>
      <c r="O130" s="19">
        <f>IFERROR(VLOOKUP($A130,[2]otras!$A$6:$X$216,8,0),0)</f>
        <v>0.01</v>
      </c>
      <c r="P130" s="20">
        <f>IFERROR(VLOOKUP($A130,[2]otras!$A$6:$X$216,15,0),0)</f>
        <v>0.01</v>
      </c>
    </row>
    <row r="131" spans="1:16" x14ac:dyDescent="0.25">
      <c r="A131" t="s">
        <v>140</v>
      </c>
      <c r="B131" s="6">
        <v>906442</v>
      </c>
      <c r="C131" s="7">
        <f>IFERROR(VLOOKUP($A131,[1]artritis!$A$5:$V$260,10,0),0)</f>
        <v>1</v>
      </c>
      <c r="D131" s="8">
        <f>IFERROR(VLOOKUP($A131,[1]artritis!$A$5:$V$260,17,0),0)</f>
        <v>1</v>
      </c>
      <c r="E131" s="8">
        <f>IFERROR(VLOOKUP(A131,'[1]lupus '!$A$5:$U$257,10,0),0)</f>
        <v>1</v>
      </c>
      <c r="F131" s="8">
        <f>IFERROR(VLOOKUP($A131,[1]espondilo!$A$5:$AG$196,10,0),0)</f>
        <v>1</v>
      </c>
      <c r="G131" s="8">
        <f>IFERROR(VLOOKUP($A131,[1]espondilo!$A$5:$AG$196,17,0),0)</f>
        <v>1</v>
      </c>
      <c r="H131" s="8">
        <f>IFERROR(VLOOKUP($A131,[1]otras!$A$6:$X$216,9,0),0)</f>
        <v>1</v>
      </c>
      <c r="I131" s="9">
        <f>IFERROR(VLOOKUP($A131,[1]otras!$A$6:$X$216,16,0),0)</f>
        <v>1</v>
      </c>
      <c r="J131" s="10">
        <f>IFERROR(VLOOKUP($A131,[2]artritis!$A$5:$V$260,9,0),0)</f>
        <v>0.02</v>
      </c>
      <c r="K131" s="11">
        <f>IFERROR(VLOOKUP($A131,[2]artritis!$A$5:$V$260,16,0),0)</f>
        <v>0.02</v>
      </c>
      <c r="L131" s="11">
        <f>IFERROR(VLOOKUP(A131,'[2]lupus '!$A$5:$U$257,9,0),0)</f>
        <v>1</v>
      </c>
      <c r="M131" s="11">
        <f>IFERROR(VLOOKUP($A131,[2]espondilo!$A$5:$AG$196,9,0),0)</f>
        <v>0.03</v>
      </c>
      <c r="N131" s="11">
        <f>IFERROR(VLOOKUP($A131,[2]espondilo!$A$5:$AG$196,16,0),0)</f>
        <v>0.03</v>
      </c>
      <c r="O131" s="11">
        <f>IFERROR(VLOOKUP($A131,[2]otras!$A$6:$X$216,8,0),0)</f>
        <v>0.05</v>
      </c>
      <c r="P131" s="12">
        <f>IFERROR(VLOOKUP($A131,[2]otras!$A$6:$X$216,15,0),0)</f>
        <v>0.05</v>
      </c>
    </row>
    <row r="132" spans="1:16" x14ac:dyDescent="0.25">
      <c r="A132" s="13" t="s">
        <v>141</v>
      </c>
      <c r="B132" s="14">
        <v>906907</v>
      </c>
      <c r="C132" s="15">
        <f>IFERROR(VLOOKUP($A132,[1]artritis!$A$5:$V$260,10,0),0)</f>
        <v>1</v>
      </c>
      <c r="D132" s="16">
        <f>IFERROR(VLOOKUP($A132,[1]artritis!$A$5:$V$260,17,0),0)</f>
        <v>1</v>
      </c>
      <c r="E132" s="16">
        <f>IFERROR(VLOOKUP(A132,'[1]lupus '!$A$5:$U$257,10,0),0)</f>
        <v>3</v>
      </c>
      <c r="F132" s="16">
        <f>IFERROR(VLOOKUP($A132,[1]espondilo!$A$5:$AG$196,10,0),0)</f>
        <v>1</v>
      </c>
      <c r="G132" s="16">
        <f>IFERROR(VLOOKUP($A132,[1]espondilo!$A$5:$AG$196,17,0),0)</f>
        <v>1</v>
      </c>
      <c r="H132" s="16">
        <f>IFERROR(VLOOKUP($A132,[1]otras!$A$6:$X$216,9,0),0)</f>
        <v>3</v>
      </c>
      <c r="I132" s="17">
        <f>IFERROR(VLOOKUP($A132,[1]otras!$A$6:$X$216,16,0),0)</f>
        <v>3</v>
      </c>
      <c r="J132" s="18">
        <f>IFERROR(VLOOKUP($A132,[2]artritis!$A$5:$V$260,9,0),0)</f>
        <v>0.03</v>
      </c>
      <c r="K132" s="19">
        <f>IFERROR(VLOOKUP($A132,[2]artritis!$A$5:$V$260,16,0),0)</f>
        <v>4.9907578558225509E-2</v>
      </c>
      <c r="L132" s="19">
        <f>IFERROR(VLOOKUP(A132,'[2]lupus '!$A$5:$U$257,9,0),0)</f>
        <v>1</v>
      </c>
      <c r="M132" s="19">
        <f>IFERROR(VLOOKUP($A132,[2]espondilo!$A$5:$AG$196,9,0),0)</f>
        <v>4.9999999999999996E-2</v>
      </c>
      <c r="N132" s="19">
        <f>IFERROR(VLOOKUP($A132,[2]espondilo!$A$5:$AG$196,16,0),0)</f>
        <v>5.0299401197604794E-2</v>
      </c>
      <c r="O132" s="19">
        <f>IFERROR(VLOOKUP($A132,[2]otras!$A$6:$X$216,8,0),0)</f>
        <v>0.7</v>
      </c>
      <c r="P132" s="20">
        <f>IFERROR(VLOOKUP($A132,[2]otras!$A$6:$X$216,15,0),0)</f>
        <v>0.8</v>
      </c>
    </row>
    <row r="133" spans="1:16" x14ac:dyDescent="0.25">
      <c r="A133" t="s">
        <v>142</v>
      </c>
      <c r="B133" s="6">
        <v>906404</v>
      </c>
      <c r="C133" s="7">
        <f>IFERROR(VLOOKUP($A133,[1]artritis!$A$5:$V$260,10,0),0)</f>
        <v>1</v>
      </c>
      <c r="D133" s="8">
        <f>IFERROR(VLOOKUP($A133,[1]artritis!$A$5:$V$260,17,0),0)</f>
        <v>1</v>
      </c>
      <c r="E133" s="8">
        <f>IFERROR(VLOOKUP(A133,'[1]lupus '!$A$5:$U$257,10,0),0)</f>
        <v>2</v>
      </c>
      <c r="F133" s="8">
        <f>IFERROR(VLOOKUP($A133,[1]espondilo!$A$5:$AG$196,10,0),0)</f>
        <v>1</v>
      </c>
      <c r="G133" s="8">
        <f>IFERROR(VLOOKUP($A133,[1]espondilo!$A$5:$AG$196,17,0),0)</f>
        <v>1</v>
      </c>
      <c r="H133" s="8">
        <f>IFERROR(VLOOKUP($A133,[1]otras!$A$6:$X$216,9,0),0)</f>
        <v>2</v>
      </c>
      <c r="I133" s="9">
        <f>IFERROR(VLOOKUP($A133,[1]otras!$A$6:$X$216,16,0),0)</f>
        <v>2</v>
      </c>
      <c r="J133" s="10">
        <f>IFERROR(VLOOKUP($A133,[2]artritis!$A$5:$V$260,9,0),0)</f>
        <v>5.0000000000000001E-3</v>
      </c>
      <c r="K133" s="11">
        <f>IFERROR(VLOOKUP($A133,[2]artritis!$A$5:$V$260,16,0),0)</f>
        <v>5.0000000000000001E-3</v>
      </c>
      <c r="L133" s="11">
        <f>IFERROR(VLOOKUP(A133,'[2]lupus '!$A$5:$U$257,9,0),0)</f>
        <v>1</v>
      </c>
      <c r="M133" s="11">
        <f>IFERROR(VLOOKUP($A133,[2]espondilo!$A$5:$AG$196,9,0),0)</f>
        <v>0.05</v>
      </c>
      <c r="N133" s="11">
        <f>IFERROR(VLOOKUP($A133,[2]espondilo!$A$5:$AG$196,16,0),0)</f>
        <v>0.1</v>
      </c>
      <c r="O133" s="11">
        <f>IFERROR(VLOOKUP($A133,[2]otras!$A$6:$X$216,8,0),0)</f>
        <v>0.3</v>
      </c>
      <c r="P133" s="12">
        <f>IFERROR(VLOOKUP($A133,[2]otras!$A$6:$X$216,15,0),0)</f>
        <v>0.3</v>
      </c>
    </row>
    <row r="134" spans="1:16" x14ac:dyDescent="0.25">
      <c r="A134" s="13" t="s">
        <v>143</v>
      </c>
      <c r="B134" s="14">
        <v>906905</v>
      </c>
      <c r="C134" s="15">
        <f>IFERROR(VLOOKUP($A134,[1]artritis!$A$5:$V$260,10,0),0)</f>
        <v>1</v>
      </c>
      <c r="D134" s="16">
        <f>IFERROR(VLOOKUP($A134,[1]artritis!$A$5:$V$260,17,0),0)</f>
        <v>1</v>
      </c>
      <c r="E134" s="16">
        <f>IFERROR(VLOOKUP(A134,'[1]lupus '!$A$5:$U$257,10,0),0)</f>
        <v>3</v>
      </c>
      <c r="F134" s="16">
        <f>IFERROR(VLOOKUP($A134,[1]espondilo!$A$5:$AG$196,10,0),0)</f>
        <v>1</v>
      </c>
      <c r="G134" s="16">
        <f>IFERROR(VLOOKUP($A134,[1]espondilo!$A$5:$AG$196,17,0),0)</f>
        <v>1</v>
      </c>
      <c r="H134" s="16">
        <f>IFERROR(VLOOKUP($A134,[1]otras!$A$6:$X$216,9,0),0)</f>
        <v>3</v>
      </c>
      <c r="I134" s="17">
        <f>IFERROR(VLOOKUP($A134,[1]otras!$A$6:$X$216,16,0),0)</f>
        <v>3</v>
      </c>
      <c r="J134" s="18">
        <f>IFERROR(VLOOKUP($A134,[2]artritis!$A$5:$V$260,9,0),0)</f>
        <v>0.03</v>
      </c>
      <c r="K134" s="19">
        <f>IFERROR(VLOOKUP($A134,[2]artritis!$A$5:$V$260,16,0),0)</f>
        <v>4.9907578558225509E-2</v>
      </c>
      <c r="L134" s="19">
        <f>IFERROR(VLOOKUP(A134,'[2]lupus '!$A$5:$U$257,9,0),0)</f>
        <v>1</v>
      </c>
      <c r="M134" s="19">
        <f>IFERROR(VLOOKUP($A134,[2]espondilo!$A$5:$AG$196,9,0),0)</f>
        <v>4.9999999999999996E-2</v>
      </c>
      <c r="N134" s="19">
        <f>IFERROR(VLOOKUP($A134,[2]espondilo!$A$5:$AG$196,16,0),0)</f>
        <v>5.0299401197604794E-2</v>
      </c>
      <c r="O134" s="19">
        <f>IFERROR(VLOOKUP($A134,[2]otras!$A$6:$X$216,8,0),0)</f>
        <v>0.7</v>
      </c>
      <c r="P134" s="20">
        <f>IFERROR(VLOOKUP($A134,[2]otras!$A$6:$X$216,15,0),0)</f>
        <v>0.8</v>
      </c>
    </row>
    <row r="135" spans="1:16" x14ac:dyDescent="0.25">
      <c r="A135" t="s">
        <v>144</v>
      </c>
      <c r="B135" s="6">
        <v>903841</v>
      </c>
      <c r="C135" s="7">
        <f>IFERROR(VLOOKUP($A135,[1]artritis!$A$5:$V$260,10,0),0)</f>
        <v>1</v>
      </c>
      <c r="D135" s="8">
        <f>IFERROR(VLOOKUP($A135,[1]artritis!$A$5:$V$260,17,0),0)</f>
        <v>1</v>
      </c>
      <c r="E135" s="8">
        <f>IFERROR(VLOOKUP(A135,'[1]lupus '!$A$5:$U$257,10,0),0)</f>
        <v>1</v>
      </c>
      <c r="F135" s="8">
        <f>IFERROR(VLOOKUP($A135,[1]espondilo!$A$5:$AG$196,10,0),0)</f>
        <v>1</v>
      </c>
      <c r="G135" s="8">
        <f>IFERROR(VLOOKUP($A135,[1]espondilo!$A$5:$AG$196,17,0),0)</f>
        <v>1</v>
      </c>
      <c r="H135" s="8">
        <f>IFERROR(VLOOKUP($A135,[1]otras!$A$6:$X$216,9,0),0)</f>
        <v>1</v>
      </c>
      <c r="I135" s="9">
        <f>IFERROR(VLOOKUP($A135,[1]otras!$A$6:$X$216,16,0),0)</f>
        <v>1</v>
      </c>
      <c r="J135" s="10">
        <f>IFERROR(VLOOKUP($A135,[2]artritis!$A$5:$V$260,9,0),0)</f>
        <v>0.2</v>
      </c>
      <c r="K135" s="11">
        <f>IFERROR(VLOOKUP($A135,[2]artritis!$A$5:$V$260,16,0),0)</f>
        <v>0.4</v>
      </c>
      <c r="L135" s="11">
        <f>IFERROR(VLOOKUP(A135,'[2]lupus '!$A$5:$U$257,9,0),0)</f>
        <v>0.39980638915779282</v>
      </c>
      <c r="M135" s="11">
        <f>IFERROR(VLOOKUP($A135,[2]espondilo!$A$5:$AG$196,9,0),0)</f>
        <v>0.3</v>
      </c>
      <c r="N135" s="11">
        <f>IFERROR(VLOOKUP($A135,[2]espondilo!$A$5:$AG$196,16,0),0)</f>
        <v>0.5</v>
      </c>
      <c r="O135" s="11">
        <f>IFERROR(VLOOKUP($A135,[2]otras!$A$6:$X$216,8,0),0)</f>
        <v>0.1</v>
      </c>
      <c r="P135" s="12">
        <f>IFERROR(VLOOKUP($A135,[2]otras!$A$6:$X$216,15,0),0)</f>
        <v>0.1</v>
      </c>
    </row>
    <row r="136" spans="1:16" x14ac:dyDescent="0.25">
      <c r="A136" s="13" t="s">
        <v>145</v>
      </c>
      <c r="B136" s="14">
        <v>903105</v>
      </c>
      <c r="C136" s="15">
        <f>IFERROR(VLOOKUP($A136,[1]artritis!$A$5:$V$260,10,0),0)</f>
        <v>1</v>
      </c>
      <c r="D136" s="16">
        <f>IFERROR(VLOOKUP($A136,[1]artritis!$A$5:$V$260,17,0),0)</f>
        <v>1</v>
      </c>
      <c r="E136" s="16">
        <f>IFERROR(VLOOKUP(A136,'[1]lupus '!$A$5:$U$257,10,0),0)</f>
        <v>1</v>
      </c>
      <c r="F136" s="16">
        <f>IFERROR(VLOOKUP($A136,[1]espondilo!$A$5:$AG$196,10,0),0)</f>
        <v>1</v>
      </c>
      <c r="G136" s="16">
        <f>IFERROR(VLOOKUP($A136,[1]espondilo!$A$5:$AG$196,17,0),0)</f>
        <v>1</v>
      </c>
      <c r="H136" s="16">
        <f>IFERROR(VLOOKUP($A136,[1]otras!$A$6:$X$216,9,0),0)</f>
        <v>1</v>
      </c>
      <c r="I136" s="17">
        <f>IFERROR(VLOOKUP($A136,[1]otras!$A$6:$X$216,16,0),0)</f>
        <v>1</v>
      </c>
      <c r="J136" s="18">
        <f>IFERROR(VLOOKUP($A136,[2]artritis!$A$5:$V$260,9,0),0)</f>
        <v>0.01</v>
      </c>
      <c r="K136" s="19">
        <f>IFERROR(VLOOKUP($A136,[2]artritis!$A$5:$V$260,16,0),0)</f>
        <v>0.01</v>
      </c>
      <c r="L136" s="19">
        <f>IFERROR(VLOOKUP(A136,'[2]lupus '!$A$5:$U$257,9,0),0)</f>
        <v>0.2</v>
      </c>
      <c r="M136" s="19">
        <f>IFERROR(VLOOKUP($A136,[2]espondilo!$A$5:$AG$196,9,0),0)</f>
        <v>0.05</v>
      </c>
      <c r="N136" s="19">
        <f>IFERROR(VLOOKUP($A136,[2]espondilo!$A$5:$AG$196,16,0),0)</f>
        <v>9.9999999999999992E-2</v>
      </c>
      <c r="O136" s="19">
        <f>IFERROR(VLOOKUP($A136,[2]otras!$A$6:$X$216,8,0),0)</f>
        <v>0.05</v>
      </c>
      <c r="P136" s="20">
        <f>IFERROR(VLOOKUP($A136,[2]otras!$A$6:$X$216,15,0),0)</f>
        <v>0.05</v>
      </c>
    </row>
    <row r="137" spans="1:16" x14ac:dyDescent="0.25">
      <c r="A137" t="s">
        <v>146</v>
      </c>
      <c r="B137" s="6">
        <v>893805</v>
      </c>
      <c r="C137" s="7">
        <f>IFERROR(VLOOKUP($A137,[1]artritis!$A$5:$V$260,10,0),0)</f>
        <v>1</v>
      </c>
      <c r="D137" s="8">
        <f>IFERROR(VLOOKUP($A137,[1]artritis!$A$5:$V$260,17,0),0)</f>
        <v>1</v>
      </c>
      <c r="E137" s="8">
        <f>IFERROR(VLOOKUP(A137,'[1]lupus '!$A$5:$U$257,10,0),0)</f>
        <v>1</v>
      </c>
      <c r="F137" s="8">
        <f>IFERROR(VLOOKUP($A137,[1]espondilo!$A$5:$AG$196,10,0),0)</f>
        <v>1</v>
      </c>
      <c r="G137" s="8">
        <f>IFERROR(VLOOKUP($A137,[1]espondilo!$A$5:$AG$196,17,0),0)</f>
        <v>1</v>
      </c>
      <c r="H137" s="8">
        <f>IFERROR(VLOOKUP($A137,[1]otras!$A$6:$X$216,9,0),0)</f>
        <v>1</v>
      </c>
      <c r="I137" s="9">
        <f>IFERROR(VLOOKUP($A137,[1]otras!$A$6:$X$216,16,0),0)</f>
        <v>1</v>
      </c>
      <c r="J137" s="10">
        <f>IFERROR(VLOOKUP($A137,[2]artritis!$A$5:$V$260,9,0),0)</f>
        <v>0.03</v>
      </c>
      <c r="K137" s="11">
        <f>IFERROR(VLOOKUP($A137,[2]artritis!$A$5:$V$260,16,0),0)</f>
        <v>0.05</v>
      </c>
      <c r="L137" s="11">
        <f>IFERROR(VLOOKUP(A137,'[2]lupus '!$A$5:$U$257,9,0),0)</f>
        <v>0.1</v>
      </c>
      <c r="M137" s="11">
        <f>IFERROR(VLOOKUP($A137,[2]espondilo!$A$5:$AG$196,9,0),0)</f>
        <v>0.02</v>
      </c>
      <c r="N137" s="11">
        <f>IFERROR(VLOOKUP($A137,[2]espondilo!$A$5:$AG$196,16,0),0)</f>
        <v>0.02</v>
      </c>
      <c r="O137" s="11">
        <f>IFERROR(VLOOKUP($A137,[2]otras!$A$6:$X$216,8,0),0)</f>
        <v>0.05</v>
      </c>
      <c r="P137" s="12">
        <f>IFERROR(VLOOKUP($A137,[2]otras!$A$6:$X$216,15,0),0)</f>
        <v>0.1</v>
      </c>
    </row>
    <row r="138" spans="1:16" x14ac:dyDescent="0.25">
      <c r="A138" s="13" t="s">
        <v>147</v>
      </c>
      <c r="B138" s="14">
        <v>903044</v>
      </c>
      <c r="C138" s="15">
        <f>IFERROR(VLOOKUP($A138,[1]artritis!$A$5:$V$260,10,0),0)</f>
        <v>1</v>
      </c>
      <c r="D138" s="16">
        <f>IFERROR(VLOOKUP($A138,[1]artritis!$A$5:$V$260,17,0),0)</f>
        <v>1</v>
      </c>
      <c r="E138" s="16">
        <f>IFERROR(VLOOKUP(A138,'[1]lupus '!$A$5:$U$257,10,0),0)</f>
        <v>1</v>
      </c>
      <c r="F138" s="16">
        <f>IFERROR(VLOOKUP($A138,[1]espondilo!$A$5:$AG$196,10,0),0)</f>
        <v>1</v>
      </c>
      <c r="G138" s="16">
        <f>IFERROR(VLOOKUP($A138,[1]espondilo!$A$5:$AG$196,17,0),0)</f>
        <v>1</v>
      </c>
      <c r="H138" s="16">
        <f>IFERROR(VLOOKUP($A138,[1]otras!$A$6:$X$216,9,0),0)</f>
        <v>1</v>
      </c>
      <c r="I138" s="17">
        <f>IFERROR(VLOOKUP($A138,[1]otras!$A$6:$X$216,16,0),0)</f>
        <v>1</v>
      </c>
      <c r="J138" s="18">
        <f>IFERROR(VLOOKUP($A138,[2]artritis!$A$5:$V$260,9,0),0)</f>
        <v>0.01</v>
      </c>
      <c r="K138" s="19">
        <f>IFERROR(VLOOKUP($A138,[2]artritis!$A$5:$V$260,16,0),0)</f>
        <v>0.01</v>
      </c>
      <c r="L138" s="19">
        <f>IFERROR(VLOOKUP(A138,'[2]lupus '!$A$5:$U$257,9,0),0)</f>
        <v>0.03</v>
      </c>
      <c r="M138" s="19">
        <f>IFERROR(VLOOKUP($A138,[2]espondilo!$A$5:$AG$196,9,0),0)</f>
        <v>0.01</v>
      </c>
      <c r="N138" s="19">
        <f>IFERROR(VLOOKUP($A138,[2]espondilo!$A$5:$AG$196,16,0),0)</f>
        <v>0.02</v>
      </c>
      <c r="O138" s="19">
        <f>IFERROR(VLOOKUP($A138,[2]otras!$A$6:$X$216,8,0),0)</f>
        <v>0.01</v>
      </c>
      <c r="P138" s="20">
        <f>IFERROR(VLOOKUP($A138,[2]otras!$A$6:$X$216,15,0),0)</f>
        <v>0.01</v>
      </c>
    </row>
    <row r="139" spans="1:16" x14ac:dyDescent="0.25">
      <c r="A139" t="s">
        <v>148</v>
      </c>
      <c r="B139" s="6">
        <v>903838</v>
      </c>
      <c r="C139" s="7">
        <f>IFERROR(VLOOKUP($A139,[1]artritis!$A$5:$V$260,10,0),0)</f>
        <v>1</v>
      </c>
      <c r="D139" s="8">
        <f>IFERROR(VLOOKUP($A139,[1]artritis!$A$5:$V$260,17,0),0)</f>
        <v>1</v>
      </c>
      <c r="E139" s="8">
        <f>IFERROR(VLOOKUP(A139,'[1]lupus '!$A$5:$U$257,10,0),0)</f>
        <v>1</v>
      </c>
      <c r="F139" s="8">
        <f>IFERROR(VLOOKUP($A139,[1]espondilo!$A$5:$AG$196,10,0),0)</f>
        <v>1</v>
      </c>
      <c r="G139" s="8">
        <f>IFERROR(VLOOKUP($A139,[1]espondilo!$A$5:$AG$196,17,0),0)</f>
        <v>1</v>
      </c>
      <c r="H139" s="8">
        <f>IFERROR(VLOOKUP($A139,[1]otras!$A$6:$X$216,9,0),0)</f>
        <v>1</v>
      </c>
      <c r="I139" s="9">
        <f>IFERROR(VLOOKUP($A139,[1]otras!$A$6:$X$216,16,0),0)</f>
        <v>1</v>
      </c>
      <c r="J139" s="10">
        <f>IFERROR(VLOOKUP($A139,[2]artritis!$A$5:$V$260,9,0),0)</f>
        <v>0.03</v>
      </c>
      <c r="K139" s="11">
        <f>IFERROR(VLOOKUP($A139,[2]artritis!$A$5:$V$260,16,0),0)</f>
        <v>2.9574861367837338E-2</v>
      </c>
      <c r="L139" s="11">
        <f>IFERROR(VLOOKUP(A139,'[2]lupus '!$A$5:$U$257,9,0),0)</f>
        <v>0.02</v>
      </c>
      <c r="M139" s="11">
        <f>IFERROR(VLOOKUP($A139,[2]espondilo!$A$5:$AG$196,9,0),0)</f>
        <v>0.01</v>
      </c>
      <c r="N139" s="11">
        <f>IFERROR(VLOOKUP($A139,[2]espondilo!$A$5:$AG$196,16,0),0)</f>
        <v>0.02</v>
      </c>
      <c r="O139" s="11">
        <f>IFERROR(VLOOKUP($A139,[2]otras!$A$6:$X$216,8,0),0)</f>
        <v>0.02</v>
      </c>
      <c r="P139" s="12">
        <f>IFERROR(VLOOKUP($A139,[2]otras!$A$6:$X$216,15,0),0)</f>
        <v>0.02</v>
      </c>
    </row>
    <row r="140" spans="1:16" x14ac:dyDescent="0.25">
      <c r="A140" s="13" t="s">
        <v>149</v>
      </c>
      <c r="B140" s="14">
        <v>903427</v>
      </c>
      <c r="C140" s="15">
        <f>IFERROR(VLOOKUP($A140,[1]artritis!$A$5:$V$260,10,0),0)</f>
        <v>1</v>
      </c>
      <c r="D140" s="16">
        <f>IFERROR(VLOOKUP($A140,[1]artritis!$A$5:$V$260,17,0),0)</f>
        <v>1</v>
      </c>
      <c r="E140" s="16">
        <f>IFERROR(VLOOKUP(A140,'[1]lupus '!$A$5:$U$257,10,0),0)</f>
        <v>1</v>
      </c>
      <c r="F140" s="16">
        <f>IFERROR(VLOOKUP($A140,[1]espondilo!$A$5:$AG$196,10,0),0)</f>
        <v>1</v>
      </c>
      <c r="G140" s="16">
        <f>IFERROR(VLOOKUP($A140,[1]espondilo!$A$5:$AG$196,17,0),0)</f>
        <v>1</v>
      </c>
      <c r="H140" s="16">
        <f>IFERROR(VLOOKUP($A140,[1]otras!$A$6:$X$216,9,0),0)</f>
        <v>1</v>
      </c>
      <c r="I140" s="17">
        <f>IFERROR(VLOOKUP($A140,[1]otras!$A$6:$X$216,16,0),0)</f>
        <v>1</v>
      </c>
      <c r="J140" s="18">
        <f>IFERROR(VLOOKUP($A140,[2]artritis!$A$5:$V$260,9,0),0)</f>
        <v>0.03</v>
      </c>
      <c r="K140" s="19">
        <f>IFERROR(VLOOKUP($A140,[2]artritis!$A$5:$V$260,16,0),0)</f>
        <v>9.9815157116451017E-2</v>
      </c>
      <c r="L140" s="19">
        <f>IFERROR(VLOOKUP(A140,'[2]lupus '!$A$5:$U$257,9,0),0)</f>
        <v>9.9709583736689256E-2</v>
      </c>
      <c r="M140" s="19">
        <f>IFERROR(VLOOKUP($A140,[2]espondilo!$A$5:$AG$196,9,0),0)</f>
        <v>0.1</v>
      </c>
      <c r="N140" s="19">
        <f>IFERROR(VLOOKUP($A140,[2]espondilo!$A$5:$AG$196,16,0),0)</f>
        <v>0.1</v>
      </c>
      <c r="O140" s="19">
        <f>IFERROR(VLOOKUP($A140,[2]otras!$A$6:$X$216,8,0),0)</f>
        <v>0.1</v>
      </c>
      <c r="P140" s="20">
        <f>IFERROR(VLOOKUP($A140,[2]otras!$A$6:$X$216,15,0),0)</f>
        <v>0.1</v>
      </c>
    </row>
    <row r="141" spans="1:16" x14ac:dyDescent="0.25">
      <c r="A141" t="s">
        <v>150</v>
      </c>
      <c r="B141" s="6">
        <v>903862</v>
      </c>
      <c r="C141" s="7">
        <f>IFERROR(VLOOKUP($A141,[1]artritis!$A$5:$V$260,10,0),0)</f>
        <v>1</v>
      </c>
      <c r="D141" s="8">
        <f>IFERROR(VLOOKUP($A141,[1]artritis!$A$5:$V$260,17,0),0)</f>
        <v>1</v>
      </c>
      <c r="E141" s="8">
        <f>IFERROR(VLOOKUP(A141,'[1]lupus '!$A$5:$U$257,10,0),0)</f>
        <v>1</v>
      </c>
      <c r="F141" s="8">
        <f>IFERROR(VLOOKUP($A141,[1]espondilo!$A$5:$AG$196,10,0),0)</f>
        <v>1</v>
      </c>
      <c r="G141" s="8">
        <f>IFERROR(VLOOKUP($A141,[1]espondilo!$A$5:$AG$196,17,0),0)</f>
        <v>1</v>
      </c>
      <c r="H141" s="8">
        <f>IFERROR(VLOOKUP($A141,[1]otras!$A$6:$X$216,9,0),0)</f>
        <v>2</v>
      </c>
      <c r="I141" s="9">
        <f>IFERROR(VLOOKUP($A141,[1]otras!$A$6:$X$216,16,0),0)</f>
        <v>2</v>
      </c>
      <c r="J141" s="10">
        <f>IFERROR(VLOOKUP($A141,[2]artritis!$A$5:$V$260,9,0),0)</f>
        <v>0.03</v>
      </c>
      <c r="K141" s="11">
        <f>IFERROR(VLOOKUP($A141,[2]artritis!$A$5:$V$260,16,0),0)</f>
        <v>2.0332717190388171E-2</v>
      </c>
      <c r="L141" s="11">
        <f>IFERROR(VLOOKUP(A141,'[2]lupus '!$A$5:$U$257,9,0),0)</f>
        <v>0.4</v>
      </c>
      <c r="M141" s="11">
        <f>IFERROR(VLOOKUP($A141,[2]espondilo!$A$5:$AG$196,9,0),0)</f>
        <v>2.9885057471264367E-2</v>
      </c>
      <c r="N141" s="11">
        <f>IFERROR(VLOOKUP($A141,[2]espondilo!$A$5:$AG$196,16,0),0)</f>
        <v>5.0299401197604794E-2</v>
      </c>
      <c r="O141" s="11">
        <f>IFERROR(VLOOKUP($A141,[2]otras!$A$6:$X$216,8,0),0)</f>
        <v>0.15</v>
      </c>
      <c r="P141" s="12">
        <f>IFERROR(VLOOKUP($A141,[2]otras!$A$6:$X$216,15,0),0)</f>
        <v>0.1</v>
      </c>
    </row>
    <row r="142" spans="1:16" x14ac:dyDescent="0.25">
      <c r="A142" s="13" t="s">
        <v>151</v>
      </c>
      <c r="B142" s="14">
        <v>903821</v>
      </c>
      <c r="C142" s="15">
        <f>IFERROR(VLOOKUP($A142,[1]artritis!$A$5:$V$260,10,0),0)</f>
        <v>1</v>
      </c>
      <c r="D142" s="16">
        <f>IFERROR(VLOOKUP($A142,[1]artritis!$A$5:$V$260,17,0),0)</f>
        <v>1</v>
      </c>
      <c r="E142" s="16">
        <f>IFERROR(VLOOKUP(A142,'[1]lupus '!$A$5:$U$257,10,0),0)</f>
        <v>1</v>
      </c>
      <c r="F142" s="16">
        <f>IFERROR(VLOOKUP($A142,[1]espondilo!$A$5:$AG$196,10,0),0)</f>
        <v>1</v>
      </c>
      <c r="G142" s="16">
        <f>IFERROR(VLOOKUP($A142,[1]espondilo!$A$5:$AG$196,17,0),0)</f>
        <v>1</v>
      </c>
      <c r="H142" s="16">
        <f>IFERROR(VLOOKUP($A142,[1]otras!$A$6:$X$216,9,0),0)</f>
        <v>1</v>
      </c>
      <c r="I142" s="17">
        <f>IFERROR(VLOOKUP($A142,[1]otras!$A$6:$X$216,16,0),0)</f>
        <v>1</v>
      </c>
      <c r="J142" s="18">
        <f>IFERROR(VLOOKUP($A142,[2]artritis!$A$5:$V$260,9,0),0)</f>
        <v>5.0000000000000001E-3</v>
      </c>
      <c r="K142" s="19">
        <f>IFERROR(VLOOKUP($A142,[2]artritis!$A$5:$V$260,16,0),0)</f>
        <v>5.0000000000000001E-3</v>
      </c>
      <c r="L142" s="19">
        <f>IFERROR(VLOOKUP(A142,'[2]lupus '!$A$5:$U$257,9,0),0)</f>
        <v>5.033881897386254E-2</v>
      </c>
      <c r="M142" s="19">
        <f>IFERROR(VLOOKUP($A142,[2]espondilo!$A$5:$AG$196,9,0),0)</f>
        <v>0.01</v>
      </c>
      <c r="N142" s="19">
        <f>IFERROR(VLOOKUP($A142,[2]espondilo!$A$5:$AG$196,16,0),0)</f>
        <v>0.02</v>
      </c>
      <c r="O142" s="19">
        <f>IFERROR(VLOOKUP($A142,[2]otras!$A$6:$X$216,8,0),0)</f>
        <v>0.1</v>
      </c>
      <c r="P142" s="20">
        <f>IFERROR(VLOOKUP($A142,[2]otras!$A$6:$X$216,15,0),0)</f>
        <v>0.1</v>
      </c>
    </row>
    <row r="143" spans="1:16" x14ac:dyDescent="0.25">
      <c r="A143" t="s">
        <v>152</v>
      </c>
      <c r="B143" s="6">
        <v>906481</v>
      </c>
      <c r="C143" s="7">
        <f>IFERROR(VLOOKUP($A143,[1]artritis!$A$5:$V$260,10,0),0)</f>
        <v>1</v>
      </c>
      <c r="D143" s="8">
        <f>IFERROR(VLOOKUP($A143,[1]artritis!$A$5:$V$260,17,0),0)</f>
        <v>1</v>
      </c>
      <c r="E143" s="8">
        <f>IFERROR(VLOOKUP(A143,'[1]lupus '!$A$5:$U$257,10,0),0)</f>
        <v>1</v>
      </c>
      <c r="F143" s="8">
        <f>IFERROR(VLOOKUP($A143,[1]espondilo!$A$5:$AG$196,10,0),0)</f>
        <v>1</v>
      </c>
      <c r="G143" s="8">
        <f>IFERROR(VLOOKUP($A143,[1]espondilo!$A$5:$AG$196,17,0),0)</f>
        <v>1</v>
      </c>
      <c r="H143" s="8">
        <f>IFERROR(VLOOKUP($A143,[1]otras!$A$6:$X$216,9,0),0)</f>
        <v>1</v>
      </c>
      <c r="I143" s="9">
        <f>IFERROR(VLOOKUP($A143,[1]otras!$A$6:$X$216,16,0),0)</f>
        <v>1</v>
      </c>
      <c r="J143" s="10">
        <f>IFERROR(VLOOKUP($A143,[2]artritis!$A$5:$V$260,9,0),0)</f>
        <v>0.01</v>
      </c>
      <c r="K143" s="11">
        <f>IFERROR(VLOOKUP($A143,[2]artritis!$A$5:$V$260,16,0),0)</f>
        <v>0.01</v>
      </c>
      <c r="L143" s="11">
        <f>IFERROR(VLOOKUP(A143,'[2]lupus '!$A$5:$U$257,9,0),0)</f>
        <v>0.15</v>
      </c>
      <c r="M143" s="11">
        <f>IFERROR(VLOOKUP($A143,[2]espondilo!$A$5:$AG$196,9,0),0)</f>
        <v>5.0000000000000001E-3</v>
      </c>
      <c r="N143" s="11">
        <f>IFERROR(VLOOKUP($A143,[2]espondilo!$A$5:$AG$196,16,0),0)</f>
        <v>5.0000000000000001E-3</v>
      </c>
      <c r="O143" s="11">
        <f>IFERROR(VLOOKUP($A143,[2]otras!$A$6:$X$216,8,0),0)</f>
        <v>0.02</v>
      </c>
      <c r="P143" s="12">
        <f>IFERROR(VLOOKUP($A143,[2]otras!$A$6:$X$216,15,0),0)</f>
        <v>0.05</v>
      </c>
    </row>
    <row r="144" spans="1:16" x14ac:dyDescent="0.25">
      <c r="A144" s="13" t="s">
        <v>153</v>
      </c>
      <c r="B144" s="14">
        <v>906409</v>
      </c>
      <c r="C144" s="15">
        <f>IFERROR(VLOOKUP($A144,[1]artritis!$A$5:$V$260,10,0),0)</f>
        <v>1</v>
      </c>
      <c r="D144" s="16">
        <f>IFERROR(VLOOKUP($A144,[1]artritis!$A$5:$V$260,17,0),0)</f>
        <v>1</v>
      </c>
      <c r="E144" s="16">
        <f>IFERROR(VLOOKUP(A144,'[1]lupus '!$A$5:$U$257,10,0),0)</f>
        <v>1</v>
      </c>
      <c r="F144" s="16">
        <f>IFERROR(VLOOKUP($A144,[1]espondilo!$A$5:$AG$196,10,0),0)</f>
        <v>1</v>
      </c>
      <c r="G144" s="16">
        <f>IFERROR(VLOOKUP($A144,[1]espondilo!$A$5:$AG$196,17,0),0)</f>
        <v>1</v>
      </c>
      <c r="H144" s="16">
        <f>IFERROR(VLOOKUP($A144,[1]otras!$A$6:$X$216,9,0),0)</f>
        <v>1</v>
      </c>
      <c r="I144" s="17">
        <f>IFERROR(VLOOKUP($A144,[1]otras!$A$6:$X$216,16,0),0)</f>
        <v>1</v>
      </c>
      <c r="J144" s="18">
        <f>IFERROR(VLOOKUP($A144,[2]artritis!$A$5:$V$260,9,0),0)</f>
        <v>0.01</v>
      </c>
      <c r="K144" s="19">
        <f>IFERROR(VLOOKUP($A144,[2]artritis!$A$5:$V$260,16,0),0)</f>
        <v>0.01</v>
      </c>
      <c r="L144" s="19">
        <f>IFERROR(VLOOKUP(A144,'[2]lupus '!$A$5:$U$257,9,0),0)</f>
        <v>0.15</v>
      </c>
      <c r="M144" s="19">
        <f>IFERROR(VLOOKUP($A144,[2]espondilo!$A$5:$AG$196,9,0),0)</f>
        <v>0.02</v>
      </c>
      <c r="N144" s="19">
        <f>IFERROR(VLOOKUP($A144,[2]espondilo!$A$5:$AG$196,16,0),0)</f>
        <v>0.03</v>
      </c>
      <c r="O144" s="19">
        <f>IFERROR(VLOOKUP($A144,[2]otras!$A$6:$X$216,8,0),0)</f>
        <v>0.02</v>
      </c>
      <c r="P144" s="20">
        <f>IFERROR(VLOOKUP($A144,[2]otras!$A$6:$X$216,15,0),0)</f>
        <v>0.05</v>
      </c>
    </row>
    <row r="145" spans="1:16" x14ac:dyDescent="0.25">
      <c r="A145" t="s">
        <v>154</v>
      </c>
      <c r="B145" s="6">
        <v>903817</v>
      </c>
      <c r="C145" s="7">
        <f>IFERROR(VLOOKUP($A145,[1]artritis!$A$5:$V$260,10,0),0)</f>
        <v>1</v>
      </c>
      <c r="D145" s="8">
        <f>IFERROR(VLOOKUP($A145,[1]artritis!$A$5:$V$260,17,0),0)</f>
        <v>1</v>
      </c>
      <c r="E145" s="8">
        <f>IFERROR(VLOOKUP(A145,'[1]lupus '!$A$5:$U$257,10,0),0)</f>
        <v>1</v>
      </c>
      <c r="F145" s="8">
        <f>IFERROR(VLOOKUP($A145,[1]espondilo!$A$5:$AG$196,10,0),0)</f>
        <v>1</v>
      </c>
      <c r="G145" s="8">
        <f>IFERROR(VLOOKUP($A145,[1]espondilo!$A$5:$AG$196,17,0),0)</f>
        <v>1</v>
      </c>
      <c r="H145" s="8">
        <f>IFERROR(VLOOKUP($A145,[1]otras!$A$6:$X$216,9,0),0)</f>
        <v>1</v>
      </c>
      <c r="I145" s="9">
        <f>IFERROR(VLOOKUP($A145,[1]otras!$A$6:$X$216,16,0),0)</f>
        <v>1</v>
      </c>
      <c r="J145" s="10">
        <f>IFERROR(VLOOKUP($A145,[2]artritis!$A$5:$V$260,9,0),0)</f>
        <v>0.02</v>
      </c>
      <c r="K145" s="11">
        <f>IFERROR(VLOOKUP($A145,[2]artritis!$A$5:$V$260,16,0),0)</f>
        <v>0.02</v>
      </c>
      <c r="L145" s="11">
        <f>IFERROR(VLOOKUP(A145,'[2]lupus '!$A$5:$U$257,9,0),0)</f>
        <v>0.02</v>
      </c>
      <c r="M145" s="11">
        <f>IFERROR(VLOOKUP($A145,[2]espondilo!$A$5:$AG$196,9,0),0)</f>
        <v>0.02</v>
      </c>
      <c r="N145" s="11">
        <f>IFERROR(VLOOKUP($A145,[2]espondilo!$A$5:$AG$196,16,0),0)</f>
        <v>0.03</v>
      </c>
      <c r="O145" s="11">
        <f>IFERROR(VLOOKUP($A145,[2]otras!$A$6:$X$216,8,0),0)</f>
        <v>0.02</v>
      </c>
      <c r="P145" s="12">
        <f>IFERROR(VLOOKUP($A145,[2]otras!$A$6:$X$216,15,0),0)</f>
        <v>0.02</v>
      </c>
    </row>
    <row r="146" spans="1:16" x14ac:dyDescent="0.25">
      <c r="A146" s="13" t="s">
        <v>155</v>
      </c>
      <c r="B146" s="14">
        <v>903818</v>
      </c>
      <c r="C146" s="15">
        <f>IFERROR(VLOOKUP($A146,[1]artritis!$A$5:$V$260,10,0),0)</f>
        <v>1</v>
      </c>
      <c r="D146" s="16">
        <f>IFERROR(VLOOKUP($A146,[1]artritis!$A$5:$V$260,17,0),0)</f>
        <v>1</v>
      </c>
      <c r="E146" s="16">
        <f>IFERROR(VLOOKUP(A146,'[1]lupus '!$A$5:$U$257,10,0),0)</f>
        <v>1</v>
      </c>
      <c r="F146" s="16">
        <f>IFERROR(VLOOKUP($A146,[1]espondilo!$A$5:$AG$196,10,0),0)</f>
        <v>1</v>
      </c>
      <c r="G146" s="16">
        <f>IFERROR(VLOOKUP($A146,[1]espondilo!$A$5:$AG$196,17,0),0)</f>
        <v>1</v>
      </c>
      <c r="H146" s="16">
        <f>IFERROR(VLOOKUP($A146,[1]otras!$A$6:$X$216,9,0),0)</f>
        <v>1</v>
      </c>
      <c r="I146" s="17">
        <f>IFERROR(VLOOKUP($A146,[1]otras!$A$6:$X$216,16,0),0)</f>
        <v>1</v>
      </c>
      <c r="J146" s="18">
        <f>IFERROR(VLOOKUP($A146,[2]artritis!$A$5:$V$260,9,0),0)</f>
        <v>0.02</v>
      </c>
      <c r="K146" s="19">
        <f>IFERROR(VLOOKUP($A146,[2]artritis!$A$5:$V$260,16,0),0)</f>
        <v>0.02</v>
      </c>
      <c r="L146" s="19">
        <f>IFERROR(VLOOKUP(A146,'[2]lupus '!$A$5:$U$257,9,0),0)</f>
        <v>0.02</v>
      </c>
      <c r="M146" s="19">
        <f>IFERROR(VLOOKUP($A146,[2]espondilo!$A$5:$AG$196,9,0),0)</f>
        <v>0.02</v>
      </c>
      <c r="N146" s="19">
        <f>IFERROR(VLOOKUP($A146,[2]espondilo!$A$5:$AG$196,16,0),0)</f>
        <v>0.03</v>
      </c>
      <c r="O146" s="19">
        <f>IFERROR(VLOOKUP($A146,[2]otras!$A$6:$X$216,8,0),0)</f>
        <v>0.02</v>
      </c>
      <c r="P146" s="20">
        <f>IFERROR(VLOOKUP($A146,[2]otras!$A$6:$X$216,15,0),0)</f>
        <v>0.02</v>
      </c>
    </row>
    <row r="147" spans="1:16" x14ac:dyDescent="0.25">
      <c r="A147" t="s">
        <v>156</v>
      </c>
      <c r="B147" s="6">
        <v>903868</v>
      </c>
      <c r="C147" s="7">
        <f>IFERROR(VLOOKUP($A147,[1]artritis!$A$5:$V$260,10,0),0)</f>
        <v>1</v>
      </c>
      <c r="D147" s="8">
        <f>IFERROR(VLOOKUP($A147,[1]artritis!$A$5:$V$260,17,0),0)</f>
        <v>1</v>
      </c>
      <c r="E147" s="8">
        <f>IFERROR(VLOOKUP(A147,'[1]lupus '!$A$5:$U$257,10,0),0)</f>
        <v>1</v>
      </c>
      <c r="F147" s="8">
        <f>IFERROR(VLOOKUP($A147,[1]espondilo!$A$5:$AG$196,10,0),0)</f>
        <v>1</v>
      </c>
      <c r="G147" s="8">
        <f>IFERROR(VLOOKUP($A147,[1]espondilo!$A$5:$AG$196,17,0),0)</f>
        <v>1</v>
      </c>
      <c r="H147" s="8">
        <f>IFERROR(VLOOKUP($A147,[1]otras!$A$6:$X$216,9,0),0)</f>
        <v>1</v>
      </c>
      <c r="I147" s="9">
        <f>IFERROR(VLOOKUP($A147,[1]otras!$A$6:$X$216,16,0),0)</f>
        <v>1</v>
      </c>
      <c r="J147" s="10">
        <f>IFERROR(VLOOKUP($A147,[2]artritis!$A$5:$V$260,9,0),0)</f>
        <v>5.0000000000000001E-3</v>
      </c>
      <c r="K147" s="11">
        <f>IFERROR(VLOOKUP($A147,[2]artritis!$A$5:$V$260,16,0),0)</f>
        <v>5.0000000000000001E-3</v>
      </c>
      <c r="L147" s="11">
        <f>IFERROR(VLOOKUP(A147,'[2]lupus '!$A$5:$U$257,9,0),0)</f>
        <v>0.02</v>
      </c>
      <c r="M147" s="11">
        <f>IFERROR(VLOOKUP($A147,[2]espondilo!$A$5:$AG$196,9,0),0)</f>
        <v>0.02</v>
      </c>
      <c r="N147" s="11">
        <f>IFERROR(VLOOKUP($A147,[2]espondilo!$A$5:$AG$196,16,0),0)</f>
        <v>0.03</v>
      </c>
      <c r="O147" s="11">
        <f>IFERROR(VLOOKUP($A147,[2]otras!$A$6:$X$216,8,0),0)</f>
        <v>0.02</v>
      </c>
      <c r="P147" s="12">
        <f>IFERROR(VLOOKUP($A147,[2]otras!$A$6:$X$216,15,0),0)</f>
        <v>0.02</v>
      </c>
    </row>
    <row r="148" spans="1:16" x14ac:dyDescent="0.25">
      <c r="A148" s="13" t="s">
        <v>157</v>
      </c>
      <c r="B148" s="14">
        <v>902004</v>
      </c>
      <c r="C148" s="15">
        <f>IFERROR(VLOOKUP($A148,[1]artritis!$A$5:$V$260,10,0),0)</f>
        <v>1</v>
      </c>
      <c r="D148" s="16">
        <f>IFERROR(VLOOKUP($A148,[1]artritis!$A$5:$V$260,17,0),0)</f>
        <v>1</v>
      </c>
      <c r="E148" s="16">
        <f>IFERROR(VLOOKUP(A148,'[1]lupus '!$A$5:$U$257,10,0),0)</f>
        <v>1</v>
      </c>
      <c r="F148" s="16">
        <f>IFERROR(VLOOKUP($A148,[1]espondilo!$A$5:$AG$196,10,0),0)</f>
        <v>0</v>
      </c>
      <c r="G148" s="16">
        <f>IFERROR(VLOOKUP($A148,[1]espondilo!$A$5:$AG$196,17,0),0)</f>
        <v>0</v>
      </c>
      <c r="H148" s="16">
        <f>IFERROR(VLOOKUP($A148,[1]otras!$A$6:$X$216,9,0),0)</f>
        <v>1</v>
      </c>
      <c r="I148" s="17">
        <f>IFERROR(VLOOKUP($A148,[1]otras!$A$6:$X$216,16,0),0)</f>
        <v>1</v>
      </c>
      <c r="J148" s="18">
        <f>IFERROR(VLOOKUP($A148,[2]artritis!$A$5:$V$260,9,0),0)</f>
        <v>5.0000000000000001E-3</v>
      </c>
      <c r="K148" s="19">
        <f>IFERROR(VLOOKUP($A148,[2]artritis!$A$5:$V$260,16,0),0)</f>
        <v>5.0000000000000001E-3</v>
      </c>
      <c r="L148" s="19">
        <f>IFERROR(VLOOKUP(A148,'[2]lupus '!$A$5:$U$257,9,0),0)</f>
        <v>0.2</v>
      </c>
      <c r="M148" s="19">
        <f>IFERROR(VLOOKUP($A148,[2]espondilo!$A$5:$AG$196,9,0),0)</f>
        <v>0</v>
      </c>
      <c r="N148" s="19">
        <f>IFERROR(VLOOKUP($A148,[2]espondilo!$A$5:$AG$196,16,0),0)</f>
        <v>0</v>
      </c>
      <c r="O148" s="19">
        <f>IFERROR(VLOOKUP($A148,[2]otras!$A$6:$X$216,8,0),0)</f>
        <v>5.0000000000000001E-3</v>
      </c>
      <c r="P148" s="20">
        <f>IFERROR(VLOOKUP($A148,[2]otras!$A$6:$X$216,15,0),0)</f>
        <v>0.02</v>
      </c>
    </row>
    <row r="149" spans="1:16" x14ac:dyDescent="0.25">
      <c r="A149" t="s">
        <v>158</v>
      </c>
      <c r="B149" s="6">
        <v>902005</v>
      </c>
      <c r="C149" s="7">
        <f>IFERROR(VLOOKUP($A149,[1]artritis!$A$5:$V$260,10,0),0)</f>
        <v>1</v>
      </c>
      <c r="D149" s="8">
        <f>IFERROR(VLOOKUP($A149,[1]artritis!$A$5:$V$260,17,0),0)</f>
        <v>1</v>
      </c>
      <c r="E149" s="8">
        <f>IFERROR(VLOOKUP(A149,'[1]lupus '!$A$5:$U$257,10,0),0)</f>
        <v>1</v>
      </c>
      <c r="F149" s="8">
        <f>IFERROR(VLOOKUP($A149,[1]espondilo!$A$5:$AG$196,10,0),0)</f>
        <v>1</v>
      </c>
      <c r="G149" s="8">
        <f>IFERROR(VLOOKUP($A149,[1]espondilo!$A$5:$AG$196,17,0),0)</f>
        <v>1</v>
      </c>
      <c r="H149" s="8">
        <f>IFERROR(VLOOKUP($A149,[1]otras!$A$6:$X$216,9,0),0)</f>
        <v>1</v>
      </c>
      <c r="I149" s="9">
        <f>IFERROR(VLOOKUP($A149,[1]otras!$A$6:$X$216,16,0),0)</f>
        <v>1</v>
      </c>
      <c r="J149" s="10">
        <f>IFERROR(VLOOKUP($A149,[2]artritis!$A$5:$V$260,9,0),0)</f>
        <v>5.0000000000000001E-3</v>
      </c>
      <c r="K149" s="11">
        <f>IFERROR(VLOOKUP($A149,[2]artritis!$A$5:$V$260,16,0),0)</f>
        <v>5.0000000000000001E-3</v>
      </c>
      <c r="L149" s="11">
        <f>IFERROR(VLOOKUP(A149,'[2]lupus '!$A$5:$U$257,9,0),0)</f>
        <v>0.15</v>
      </c>
      <c r="M149" s="11">
        <f>IFERROR(VLOOKUP($A149,[2]espondilo!$A$5:$AG$196,9,0),0)</f>
        <v>2.9885057471264367E-2</v>
      </c>
      <c r="N149" s="11">
        <f>IFERROR(VLOOKUP($A149,[2]espondilo!$A$5:$AG$196,16,0),0)</f>
        <v>5.0299401197604794E-2</v>
      </c>
      <c r="O149" s="11">
        <f>IFERROR(VLOOKUP($A149,[2]otras!$A$6:$X$216,8,0),0)</f>
        <v>0.01</v>
      </c>
      <c r="P149" s="12">
        <f>IFERROR(VLOOKUP($A149,[2]otras!$A$6:$X$216,15,0),0)</f>
        <v>0.02</v>
      </c>
    </row>
    <row r="150" spans="1:16" x14ac:dyDescent="0.25">
      <c r="A150" s="13" t="s">
        <v>159</v>
      </c>
      <c r="B150" s="14">
        <v>907009</v>
      </c>
      <c r="C150" s="15">
        <f>IFERROR(VLOOKUP($A150,[1]artritis!$A$5:$V$260,10,0),0)</f>
        <v>1</v>
      </c>
      <c r="D150" s="16">
        <f>IFERROR(VLOOKUP($A150,[1]artritis!$A$5:$V$260,17,0),0)</f>
        <v>1</v>
      </c>
      <c r="E150" s="16">
        <f>IFERROR(VLOOKUP(A150,'[1]lupus '!$A$5:$U$257,10,0),0)</f>
        <v>1</v>
      </c>
      <c r="F150" s="16">
        <f>IFERROR(VLOOKUP($A150,[1]espondilo!$A$5:$AG$196,10,0),0)</f>
        <v>1</v>
      </c>
      <c r="G150" s="16">
        <f>IFERROR(VLOOKUP($A150,[1]espondilo!$A$5:$AG$196,17,0),0)</f>
        <v>1</v>
      </c>
      <c r="H150" s="16">
        <f>IFERROR(VLOOKUP($A150,[1]otras!$A$6:$X$216,9,0),0)</f>
        <v>1</v>
      </c>
      <c r="I150" s="17">
        <f>IFERROR(VLOOKUP($A150,[1]otras!$A$6:$X$216,16,0),0)</f>
        <v>1</v>
      </c>
      <c r="J150" s="18">
        <f>IFERROR(VLOOKUP($A150,[2]artritis!$A$5:$V$260,9,0),0)</f>
        <v>0.02</v>
      </c>
      <c r="K150" s="19">
        <f>IFERROR(VLOOKUP($A150,[2]artritis!$A$5:$V$260,16,0),0)</f>
        <v>2.0332717190388171E-2</v>
      </c>
      <c r="L150" s="19">
        <f>IFERROR(VLOOKUP(A150,'[2]lupus '!$A$5:$U$257,9,0),0)</f>
        <v>5.0000000000000001E-3</v>
      </c>
      <c r="M150" s="19">
        <f>IFERROR(VLOOKUP($A150,[2]espondilo!$A$5:$AG$196,9,0),0)</f>
        <v>0.05</v>
      </c>
      <c r="N150" s="19">
        <f>IFERROR(VLOOKUP($A150,[2]espondilo!$A$5:$AG$196,16,0),0)</f>
        <v>0.05</v>
      </c>
      <c r="O150" s="19">
        <f>IFERROR(VLOOKUP($A150,[2]otras!$A$6:$X$216,8,0),0)</f>
        <v>0.05</v>
      </c>
      <c r="P150" s="20">
        <f>IFERROR(VLOOKUP($A150,[2]otras!$A$6:$X$216,15,0),0)</f>
        <v>5.040322580645161E-2</v>
      </c>
    </row>
    <row r="151" spans="1:16" x14ac:dyDescent="0.25">
      <c r="A151" t="s">
        <v>160</v>
      </c>
      <c r="B151" s="6">
        <v>906482</v>
      </c>
      <c r="C151" s="7">
        <f>IFERROR(VLOOKUP($A151,[1]artritis!$A$5:$V$260,10,0),0)</f>
        <v>1</v>
      </c>
      <c r="D151" s="8">
        <f>IFERROR(VLOOKUP($A151,[1]artritis!$A$5:$V$260,17,0),0)</f>
        <v>1</v>
      </c>
      <c r="E151" s="8">
        <f>IFERROR(VLOOKUP(A151,'[1]lupus '!$A$5:$U$257,10,0),0)</f>
        <v>1</v>
      </c>
      <c r="F151" s="8">
        <f>IFERROR(VLOOKUP($A151,[1]espondilo!$A$5:$AG$196,10,0),0)</f>
        <v>1</v>
      </c>
      <c r="G151" s="8">
        <f>IFERROR(VLOOKUP($A151,[1]espondilo!$A$5:$AG$196,17,0),0)</f>
        <v>1</v>
      </c>
      <c r="H151" s="8">
        <f>IFERROR(VLOOKUP($A151,[1]otras!$A$6:$X$216,9,0),0)</f>
        <v>1</v>
      </c>
      <c r="I151" s="9">
        <f>IFERROR(VLOOKUP($A151,[1]otras!$A$6:$X$216,16,0),0)</f>
        <v>1</v>
      </c>
      <c r="J151" s="10">
        <f>IFERROR(VLOOKUP($A151,[2]artritis!$A$5:$V$260,9,0),0)</f>
        <v>0.01</v>
      </c>
      <c r="K151" s="11">
        <f>IFERROR(VLOOKUP($A151,[2]artritis!$A$5:$V$260,16,0),0)</f>
        <v>0.01</v>
      </c>
      <c r="L151" s="11">
        <f>IFERROR(VLOOKUP(A151,'[2]lupus '!$A$5:$U$257,9,0),0)</f>
        <v>0.15</v>
      </c>
      <c r="M151" s="11">
        <f>IFERROR(VLOOKUP($A151,[2]espondilo!$A$5:$AG$196,9,0),0)</f>
        <v>5.0000000000000001E-3</v>
      </c>
      <c r="N151" s="11">
        <f>IFERROR(VLOOKUP($A151,[2]espondilo!$A$5:$AG$196,16,0),0)</f>
        <v>5.0000000000000001E-3</v>
      </c>
      <c r="O151" s="11">
        <f>IFERROR(VLOOKUP($A151,[2]otras!$A$6:$X$216,8,0),0)</f>
        <v>0.02</v>
      </c>
      <c r="P151" s="12">
        <f>IFERROR(VLOOKUP($A151,[2]otras!$A$6:$X$216,15,0),0)</f>
        <v>0.05</v>
      </c>
    </row>
    <row r="152" spans="1:16" x14ac:dyDescent="0.25">
      <c r="A152" s="13" t="s">
        <v>161</v>
      </c>
      <c r="B152" s="14">
        <v>906408</v>
      </c>
      <c r="C152" s="15">
        <f>IFERROR(VLOOKUP($A152,[1]artritis!$A$5:$V$260,10,0),0)</f>
        <v>1</v>
      </c>
      <c r="D152" s="16">
        <f>IFERROR(VLOOKUP($A152,[1]artritis!$A$5:$V$260,17,0),0)</f>
        <v>1</v>
      </c>
      <c r="E152" s="16">
        <f>IFERROR(VLOOKUP(A152,'[1]lupus '!$A$5:$U$257,10,0),0)</f>
        <v>1</v>
      </c>
      <c r="F152" s="16">
        <f>IFERROR(VLOOKUP($A152,[1]espondilo!$A$5:$AG$196,10,0),0)</f>
        <v>1</v>
      </c>
      <c r="G152" s="16">
        <f>IFERROR(VLOOKUP($A152,[1]espondilo!$A$5:$AG$196,17,0),0)</f>
        <v>1</v>
      </c>
      <c r="H152" s="16">
        <f>IFERROR(VLOOKUP($A152,[1]otras!$A$6:$X$216,9,0),0)</f>
        <v>1</v>
      </c>
      <c r="I152" s="17">
        <f>IFERROR(VLOOKUP($A152,[1]otras!$A$6:$X$216,16,0),0)</f>
        <v>1</v>
      </c>
      <c r="J152" s="18">
        <f>IFERROR(VLOOKUP($A152,[2]artritis!$A$5:$V$260,9,0),0)</f>
        <v>0.01</v>
      </c>
      <c r="K152" s="19">
        <f>IFERROR(VLOOKUP($A152,[2]artritis!$A$5:$V$260,16,0),0)</f>
        <v>0.01</v>
      </c>
      <c r="L152" s="19">
        <f>IFERROR(VLOOKUP(A152,'[2]lupus '!$A$5:$U$257,9,0),0)</f>
        <v>0.15</v>
      </c>
      <c r="M152" s="19">
        <f>IFERROR(VLOOKUP($A152,[2]espondilo!$A$5:$AG$196,9,0),0)</f>
        <v>0.02</v>
      </c>
      <c r="N152" s="19">
        <f>IFERROR(VLOOKUP($A152,[2]espondilo!$A$5:$AG$196,16,0),0)</f>
        <v>0.03</v>
      </c>
      <c r="O152" s="19">
        <f>IFERROR(VLOOKUP($A152,[2]otras!$A$6:$X$216,8,0),0)</f>
        <v>0.02</v>
      </c>
      <c r="P152" s="20">
        <f>IFERROR(VLOOKUP($A152,[2]otras!$A$6:$X$216,15,0),0)</f>
        <v>0.05</v>
      </c>
    </row>
    <row r="153" spans="1:16" x14ac:dyDescent="0.25">
      <c r="A153" t="s">
        <v>162</v>
      </c>
      <c r="B153" s="6">
        <v>903801</v>
      </c>
      <c r="C153" s="7">
        <f>IFERROR(VLOOKUP($A153,[1]artritis!$A$5:$V$260,10,0),0)</f>
        <v>1</v>
      </c>
      <c r="D153" s="8">
        <f>IFERROR(VLOOKUP($A153,[1]artritis!$A$5:$V$260,17,0),0)</f>
        <v>1</v>
      </c>
      <c r="E153" s="8">
        <f>IFERROR(VLOOKUP(A153,'[1]lupus '!$A$5:$U$257,10,0),0)</f>
        <v>1</v>
      </c>
      <c r="F153" s="8">
        <f>IFERROR(VLOOKUP($A153,[1]espondilo!$A$5:$AG$196,10,0),0)</f>
        <v>1</v>
      </c>
      <c r="G153" s="8">
        <f>IFERROR(VLOOKUP($A153,[1]espondilo!$A$5:$AG$196,17,0),0)</f>
        <v>1</v>
      </c>
      <c r="H153" s="8">
        <f>IFERROR(VLOOKUP($A153,[1]otras!$A$6:$X$216,9,0),0)</f>
        <v>1</v>
      </c>
      <c r="I153" s="9">
        <f>IFERROR(VLOOKUP($A153,[1]otras!$A$6:$X$216,16,0),0)</f>
        <v>1</v>
      </c>
      <c r="J153" s="10">
        <f>IFERROR(VLOOKUP($A153,[2]artritis!$A$5:$V$260,9,0),0)</f>
        <v>0.01</v>
      </c>
      <c r="K153" s="11">
        <f>IFERROR(VLOOKUP($A153,[2]artritis!$A$5:$V$260,16,0),0)</f>
        <v>0.01</v>
      </c>
      <c r="L153" s="11">
        <f>IFERROR(VLOOKUP(A153,'[2]lupus '!$A$5:$U$257,9,0),0)</f>
        <v>0.02</v>
      </c>
      <c r="M153" s="11">
        <f>IFERROR(VLOOKUP($A153,[2]espondilo!$A$5:$AG$196,9,0),0)</f>
        <v>2.9885057471264367E-2</v>
      </c>
      <c r="N153" s="11">
        <f>IFERROR(VLOOKUP($A153,[2]espondilo!$A$5:$AG$196,16,0),0)</f>
        <v>5.0299401197604794E-2</v>
      </c>
      <c r="O153" s="11">
        <f>IFERROR(VLOOKUP($A153,[2]otras!$A$6:$X$216,8,0),0)</f>
        <v>0.02</v>
      </c>
      <c r="P153" s="12">
        <f>IFERROR(VLOOKUP($A153,[2]otras!$A$6:$X$216,15,0),0)</f>
        <v>0.02</v>
      </c>
    </row>
    <row r="154" spans="1:16" x14ac:dyDescent="0.25">
      <c r="A154" s="13" t="s">
        <v>163</v>
      </c>
      <c r="B154" s="14">
        <v>908806</v>
      </c>
      <c r="C154" s="15">
        <f>IFERROR(VLOOKUP($A154,[1]artritis!$A$5:$V$260,10,0),0)</f>
        <v>1</v>
      </c>
      <c r="D154" s="16">
        <f>IFERROR(VLOOKUP($A154,[1]artritis!$A$5:$V$260,17,0),0)</f>
        <v>1</v>
      </c>
      <c r="E154" s="16">
        <f>IFERROR(VLOOKUP(A154,'[1]lupus '!$A$5:$U$257,10,0),0)</f>
        <v>1</v>
      </c>
      <c r="F154" s="16">
        <f>IFERROR(VLOOKUP($A154,[1]espondilo!$A$5:$AG$196,10,0),0)</f>
        <v>1</v>
      </c>
      <c r="G154" s="16">
        <f>IFERROR(VLOOKUP($A154,[1]espondilo!$A$5:$AG$196,17,0),0)</f>
        <v>1</v>
      </c>
      <c r="H154" s="16">
        <f>IFERROR(VLOOKUP($A154,[1]otras!$A$6:$X$216,9,0),0)</f>
        <v>1</v>
      </c>
      <c r="I154" s="17">
        <f>IFERROR(VLOOKUP($A154,[1]otras!$A$6:$X$216,16,0),0)</f>
        <v>1</v>
      </c>
      <c r="J154" s="18">
        <f>IFERROR(VLOOKUP($A154,[2]artritis!$A$5:$V$260,9,0),0)</f>
        <v>0.02</v>
      </c>
      <c r="K154" s="19">
        <f>IFERROR(VLOOKUP($A154,[2]artritis!$A$5:$V$260,16,0),0)</f>
        <v>2.0332717190388171E-2</v>
      </c>
      <c r="L154" s="19">
        <f>IFERROR(VLOOKUP(A154,'[2]lupus '!$A$5:$U$257,9,0),0)</f>
        <v>0.02</v>
      </c>
      <c r="M154" s="19">
        <f>IFERROR(VLOOKUP($A154,[2]espondilo!$A$5:$AG$196,9,0),0)</f>
        <v>0.02</v>
      </c>
      <c r="N154" s="19">
        <f>IFERROR(VLOOKUP($A154,[2]espondilo!$A$5:$AG$196,16,0),0)</f>
        <v>0.02</v>
      </c>
      <c r="O154" s="19">
        <f>IFERROR(VLOOKUP($A154,[2]otras!$A$6:$X$216,8,0),0)</f>
        <v>0.05</v>
      </c>
      <c r="P154" s="20">
        <f>IFERROR(VLOOKUP($A154,[2]otras!$A$6:$X$216,15,0),0)</f>
        <v>0.05</v>
      </c>
    </row>
    <row r="155" spans="1:16" x14ac:dyDescent="0.25">
      <c r="A155" t="s">
        <v>164</v>
      </c>
      <c r="B155" s="6">
        <v>901235</v>
      </c>
      <c r="C155" s="7">
        <f>IFERROR(VLOOKUP($A155,[1]artritis!$A$5:$V$260,10,0),0)</f>
        <v>1</v>
      </c>
      <c r="D155" s="8">
        <f>IFERROR(VLOOKUP($A155,[1]artritis!$A$5:$V$260,17,0),0)</f>
        <v>1</v>
      </c>
      <c r="E155" s="8">
        <f>IFERROR(VLOOKUP(A155,'[1]lupus '!$A$5:$U$257,10,0),0)</f>
        <v>1</v>
      </c>
      <c r="F155" s="8">
        <f>IFERROR(VLOOKUP($A155,[1]espondilo!$A$5:$AG$196,10,0),0)</f>
        <v>1</v>
      </c>
      <c r="G155" s="8">
        <f>IFERROR(VLOOKUP($A155,[1]espondilo!$A$5:$AG$196,17,0),0)</f>
        <v>1</v>
      </c>
      <c r="H155" s="8">
        <f>IFERROR(VLOOKUP($A155,[1]otras!$A$6:$X$216,9,0),0)</f>
        <v>1</v>
      </c>
      <c r="I155" s="9">
        <f>IFERROR(VLOOKUP($A155,[1]otras!$A$6:$X$216,16,0),0)</f>
        <v>1</v>
      </c>
      <c r="J155" s="10">
        <f>IFERROR(VLOOKUP($A155,[2]artritis!$A$5:$V$260,9,0),0)</f>
        <v>0.01</v>
      </c>
      <c r="K155" s="11">
        <f>IFERROR(VLOOKUP($A155,[2]artritis!$A$5:$V$260,16,0),0)</f>
        <v>0.01</v>
      </c>
      <c r="L155" s="11">
        <f>IFERROR(VLOOKUP(A155,'[2]lupus '!$A$5:$U$257,9,0),0)</f>
        <v>0.02</v>
      </c>
      <c r="M155" s="11">
        <f>IFERROR(VLOOKUP($A155,[2]espondilo!$A$5:$AG$196,9,0),0)</f>
        <v>0.05</v>
      </c>
      <c r="N155" s="11">
        <f>IFERROR(VLOOKUP($A155,[2]espondilo!$A$5:$AG$196,16,0),0)</f>
        <v>0.1</v>
      </c>
      <c r="O155" s="11">
        <f>IFERROR(VLOOKUP($A155,[2]otras!$A$6:$X$216,8,0),0)</f>
        <v>0.05</v>
      </c>
      <c r="P155" s="12">
        <f>IFERROR(VLOOKUP($A155,[2]otras!$A$6:$X$216,15,0),0)</f>
        <v>0.05</v>
      </c>
    </row>
    <row r="156" spans="1:16" x14ac:dyDescent="0.25">
      <c r="A156" s="13" t="s">
        <v>165</v>
      </c>
      <c r="B156" s="14">
        <v>901230</v>
      </c>
      <c r="C156" s="15">
        <f>IFERROR(VLOOKUP($A156,[1]artritis!$A$5:$V$260,10,0),0)</f>
        <v>1</v>
      </c>
      <c r="D156" s="16">
        <f>IFERROR(VLOOKUP($A156,[1]artritis!$A$5:$V$260,17,0),0)</f>
        <v>1</v>
      </c>
      <c r="E156" s="16">
        <f>IFERROR(VLOOKUP(A156,'[1]lupus '!$A$5:$U$257,10,0),0)</f>
        <v>1</v>
      </c>
      <c r="F156" s="16">
        <f>IFERROR(VLOOKUP($A156,[1]espondilo!$A$5:$AG$196,10,0),0)</f>
        <v>0</v>
      </c>
      <c r="G156" s="16">
        <f>IFERROR(VLOOKUP($A156,[1]espondilo!$A$5:$AG$196,17,0),0)</f>
        <v>0</v>
      </c>
      <c r="H156" s="16">
        <f>IFERROR(VLOOKUP($A156,[1]otras!$A$6:$X$216,9,0),0)</f>
        <v>1</v>
      </c>
      <c r="I156" s="17">
        <f>IFERROR(VLOOKUP($A156,[1]otras!$A$6:$X$216,16,0),0)</f>
        <v>1</v>
      </c>
      <c r="J156" s="18">
        <f>IFERROR(VLOOKUP($A156,[2]artritis!$A$5:$V$260,9,0),0)</f>
        <v>5.0000000000000001E-3</v>
      </c>
      <c r="K156" s="19">
        <f>IFERROR(VLOOKUP($A156,[2]artritis!$A$5:$V$260,16,0),0)</f>
        <v>5.0000000000000001E-3</v>
      </c>
      <c r="L156" s="19">
        <f>IFERROR(VLOOKUP(A156,'[2]lupus '!$A$5:$U$257,9,0),0)</f>
        <v>0.01</v>
      </c>
      <c r="M156" s="19">
        <f>IFERROR(VLOOKUP($A156,[2]espondilo!$A$5:$AG$196,9,0),0)</f>
        <v>0</v>
      </c>
      <c r="N156" s="19">
        <f>IFERROR(VLOOKUP($A156,[2]espondilo!$A$5:$AG$196,16,0),0)</f>
        <v>0</v>
      </c>
      <c r="O156" s="19">
        <f>IFERROR(VLOOKUP($A156,[2]otras!$A$6:$X$216,8,0),0)</f>
        <v>0.02</v>
      </c>
      <c r="P156" s="20">
        <f>IFERROR(VLOOKUP($A156,[2]otras!$A$6:$X$216,15,0),0)</f>
        <v>0.02</v>
      </c>
    </row>
    <row r="157" spans="1:16" x14ac:dyDescent="0.25">
      <c r="A157" t="s">
        <v>166</v>
      </c>
      <c r="B157" s="6">
        <v>903045</v>
      </c>
      <c r="C157" s="7">
        <f>IFERROR(VLOOKUP($A157,[1]artritis!$A$5:$V$260,10,0),0)</f>
        <v>1</v>
      </c>
      <c r="D157" s="8">
        <f>IFERROR(VLOOKUP($A157,[1]artritis!$A$5:$V$260,17,0),0)</f>
        <v>1</v>
      </c>
      <c r="E157" s="8">
        <f>IFERROR(VLOOKUP(A157,'[1]lupus '!$A$5:$U$257,10,0),0)</f>
        <v>1</v>
      </c>
      <c r="F157" s="8">
        <f>IFERROR(VLOOKUP($A157,[1]espondilo!$A$5:$AG$196,10,0),0)</f>
        <v>1</v>
      </c>
      <c r="G157" s="8">
        <f>IFERROR(VLOOKUP($A157,[1]espondilo!$A$5:$AG$196,17,0),0)</f>
        <v>1</v>
      </c>
      <c r="H157" s="8">
        <f>IFERROR(VLOOKUP($A157,[1]otras!$A$6:$X$216,9,0),0)</f>
        <v>1</v>
      </c>
      <c r="I157" s="9">
        <f>IFERROR(VLOOKUP($A157,[1]otras!$A$6:$X$216,16,0),0)</f>
        <v>1</v>
      </c>
      <c r="J157" s="10">
        <f>IFERROR(VLOOKUP($A157,[2]artritis!$A$5:$V$260,9,0),0)</f>
        <v>5.0000000000000001E-3</v>
      </c>
      <c r="K157" s="11">
        <f>IFERROR(VLOOKUP($A157,[2]artritis!$A$5:$V$260,16,0),0)</f>
        <v>5.0000000000000001E-3</v>
      </c>
      <c r="L157" s="11">
        <f>IFERROR(VLOOKUP(A157,'[2]lupus '!$A$5:$U$257,9,0),0)</f>
        <v>0.03</v>
      </c>
      <c r="M157" s="11">
        <f>IFERROR(VLOOKUP($A157,[2]espondilo!$A$5:$AG$196,9,0),0)</f>
        <v>0.05</v>
      </c>
      <c r="N157" s="11">
        <f>IFERROR(VLOOKUP($A157,[2]espondilo!$A$5:$AG$196,16,0),0)</f>
        <v>0.1</v>
      </c>
      <c r="O157" s="11">
        <f>IFERROR(VLOOKUP($A157,[2]otras!$A$6:$X$216,8,0),0)</f>
        <v>0.01</v>
      </c>
      <c r="P157" s="12">
        <f>IFERROR(VLOOKUP($A157,[2]otras!$A$6:$X$216,15,0),0)</f>
        <v>0.01</v>
      </c>
    </row>
    <row r="158" spans="1:16" x14ac:dyDescent="0.25">
      <c r="A158" s="13" t="s">
        <v>167</v>
      </c>
      <c r="B158" s="14">
        <v>902206</v>
      </c>
      <c r="C158" s="15">
        <f>IFERROR(VLOOKUP($A158,[1]artritis!$A$5:$V$260,10,0),0)</f>
        <v>1</v>
      </c>
      <c r="D158" s="16">
        <f>IFERROR(VLOOKUP($A158,[1]artritis!$A$5:$V$260,17,0),0)</f>
        <v>1</v>
      </c>
      <c r="E158" s="16">
        <f>IFERROR(VLOOKUP(A158,'[1]lupus '!$A$5:$U$257,10,0),0)</f>
        <v>1</v>
      </c>
      <c r="F158" s="16">
        <f>IFERROR(VLOOKUP($A158,[1]espondilo!$A$5:$AG$196,10,0),0)</f>
        <v>1</v>
      </c>
      <c r="G158" s="16">
        <f>IFERROR(VLOOKUP($A158,[1]espondilo!$A$5:$AG$196,17,0),0)</f>
        <v>1</v>
      </c>
      <c r="H158" s="16">
        <f>IFERROR(VLOOKUP($A158,[1]otras!$A$6:$X$216,9,0),0)</f>
        <v>1</v>
      </c>
      <c r="I158" s="17">
        <f>IFERROR(VLOOKUP($A158,[1]otras!$A$6:$X$216,16,0),0)</f>
        <v>1</v>
      </c>
      <c r="J158" s="18">
        <f>IFERROR(VLOOKUP($A158,[2]artritis!$A$5:$V$260,9,0),0)</f>
        <v>0.01</v>
      </c>
      <c r="K158" s="19">
        <f>IFERROR(VLOOKUP($A158,[2]artritis!$A$5:$V$260,16,0),0)</f>
        <v>0.01</v>
      </c>
      <c r="L158" s="19">
        <f>IFERROR(VLOOKUP(A158,'[2]lupus '!$A$5:$U$257,9,0),0)</f>
        <v>0.02</v>
      </c>
      <c r="M158" s="19">
        <f>IFERROR(VLOOKUP($A158,[2]espondilo!$A$5:$AG$196,9,0),0)</f>
        <v>0.02</v>
      </c>
      <c r="N158" s="19">
        <f>IFERROR(VLOOKUP($A158,[2]espondilo!$A$5:$AG$196,16,0),0)</f>
        <v>0.02</v>
      </c>
      <c r="O158" s="19">
        <f>IFERROR(VLOOKUP($A158,[2]otras!$A$6:$X$216,8,0),0)</f>
        <v>0.01</v>
      </c>
      <c r="P158" s="20">
        <f>IFERROR(VLOOKUP($A158,[2]otras!$A$6:$X$216,15,0),0)</f>
        <v>0.01</v>
      </c>
    </row>
    <row r="159" spans="1:16" x14ac:dyDescent="0.25">
      <c r="A159" t="s">
        <v>168</v>
      </c>
      <c r="B159" s="6">
        <v>903605</v>
      </c>
      <c r="C159" s="7">
        <f>IFERROR(VLOOKUP($A159,[1]artritis!$A$5:$V$260,10,0),0)</f>
        <v>1</v>
      </c>
      <c r="D159" s="8">
        <f>IFERROR(VLOOKUP($A159,[1]artritis!$A$5:$V$260,17,0),0)</f>
        <v>1</v>
      </c>
      <c r="E159" s="8">
        <f>IFERROR(VLOOKUP(A159,'[1]lupus '!$A$5:$U$257,10,0),0)</f>
        <v>1</v>
      </c>
      <c r="F159" s="8">
        <f>IFERROR(VLOOKUP($A159,[1]espondilo!$A$5:$AG$196,10,0),0)</f>
        <v>1</v>
      </c>
      <c r="G159" s="8">
        <f>IFERROR(VLOOKUP($A159,[1]espondilo!$A$5:$AG$196,17,0),0)</f>
        <v>1</v>
      </c>
      <c r="H159" s="8">
        <f>IFERROR(VLOOKUP($A159,[1]otras!$A$6:$X$216,9,0),0)</f>
        <v>1</v>
      </c>
      <c r="I159" s="9">
        <f>IFERROR(VLOOKUP($A159,[1]otras!$A$6:$X$216,16,0),0)</f>
        <v>1</v>
      </c>
      <c r="J159" s="10">
        <f>IFERROR(VLOOKUP($A159,[2]artritis!$A$5:$V$260,9,0),0)</f>
        <v>0.01</v>
      </c>
      <c r="K159" s="11">
        <f>IFERROR(VLOOKUP($A159,[2]artritis!$A$5:$V$260,16,0),0)</f>
        <v>0.01</v>
      </c>
      <c r="L159" s="11">
        <f>IFERROR(VLOOKUP(A159,'[2]lupus '!$A$5:$U$257,9,0),0)</f>
        <v>0.02</v>
      </c>
      <c r="M159" s="11">
        <f>IFERROR(VLOOKUP($A159,[2]espondilo!$A$5:$AG$196,9,0),0)</f>
        <v>2.9885057471264367E-2</v>
      </c>
      <c r="N159" s="11">
        <f>IFERROR(VLOOKUP($A159,[2]espondilo!$A$5:$AG$196,16,0),0)</f>
        <v>0.03</v>
      </c>
      <c r="O159" s="11">
        <f>IFERROR(VLOOKUP($A159,[2]otras!$A$6:$X$216,8,0),0)</f>
        <v>0.02</v>
      </c>
      <c r="P159" s="12">
        <f>IFERROR(VLOOKUP($A159,[2]otras!$A$6:$X$216,15,0),0)</f>
        <v>0.03</v>
      </c>
    </row>
    <row r="160" spans="1:16" x14ac:dyDescent="0.25">
      <c r="A160" s="13" t="s">
        <v>169</v>
      </c>
      <c r="B160" s="14">
        <v>907004</v>
      </c>
      <c r="C160" s="15">
        <f>IFERROR(VLOOKUP($A160,[1]artritis!$A$5:$V$260,10,0),0)</f>
        <v>1</v>
      </c>
      <c r="D160" s="16">
        <f>IFERROR(VLOOKUP($A160,[1]artritis!$A$5:$V$260,17,0),0)</f>
        <v>1</v>
      </c>
      <c r="E160" s="16">
        <f>IFERROR(VLOOKUP(A160,'[1]lupus '!$A$5:$U$257,10,0),0)</f>
        <v>1</v>
      </c>
      <c r="F160" s="16">
        <f>IFERROR(VLOOKUP($A160,[1]espondilo!$A$5:$AG$196,10,0),0)</f>
        <v>1</v>
      </c>
      <c r="G160" s="16">
        <f>IFERROR(VLOOKUP($A160,[1]espondilo!$A$5:$AG$196,17,0),0)</f>
        <v>1</v>
      </c>
      <c r="H160" s="16">
        <f>IFERROR(VLOOKUP($A160,[1]otras!$A$6:$X$216,9,0),0)</f>
        <v>1</v>
      </c>
      <c r="I160" s="17">
        <f>IFERROR(VLOOKUP($A160,[1]otras!$A$6:$X$216,16,0),0)</f>
        <v>1</v>
      </c>
      <c r="J160" s="18">
        <f>IFERROR(VLOOKUP($A160,[2]artritis!$A$5:$V$260,9,0),0)</f>
        <v>5.0000000000000001E-3</v>
      </c>
      <c r="K160" s="19">
        <f>IFERROR(VLOOKUP($A160,[2]artritis!$A$5:$V$260,16,0),0)</f>
        <v>5.0000000000000001E-3</v>
      </c>
      <c r="L160" s="19">
        <f>IFERROR(VLOOKUP(A160,'[2]lupus '!$A$5:$U$257,9,0),0)</f>
        <v>5.0000000000000001E-3</v>
      </c>
      <c r="M160" s="19">
        <f>IFERROR(VLOOKUP($A160,[2]espondilo!$A$5:$AG$196,9,0),0)</f>
        <v>0.02</v>
      </c>
      <c r="N160" s="19">
        <f>IFERROR(VLOOKUP($A160,[2]espondilo!$A$5:$AG$196,16,0),0)</f>
        <v>0.02</v>
      </c>
      <c r="O160" s="19">
        <f>IFERROR(VLOOKUP($A160,[2]otras!$A$6:$X$216,8,0),0)</f>
        <v>5.0000000000000001E-3</v>
      </c>
      <c r="P160" s="20">
        <f>IFERROR(VLOOKUP($A160,[2]otras!$A$6:$X$216,15,0),0)</f>
        <v>5.0000000000000001E-3</v>
      </c>
    </row>
    <row r="161" spans="1:16" x14ac:dyDescent="0.25">
      <c r="A161" t="s">
        <v>170</v>
      </c>
      <c r="B161" s="6">
        <v>906517</v>
      </c>
      <c r="C161" s="7">
        <f>IFERROR(VLOOKUP($A161,[1]artritis!$A$5:$V$260,10,0),0)</f>
        <v>1</v>
      </c>
      <c r="D161" s="8">
        <f>IFERROR(VLOOKUP($A161,[1]artritis!$A$5:$V$260,17,0),0)</f>
        <v>1</v>
      </c>
      <c r="E161" s="8">
        <f>IFERROR(VLOOKUP(A161,'[1]lupus '!$A$5:$U$257,10,0),0)</f>
        <v>1</v>
      </c>
      <c r="F161" s="8">
        <f>IFERROR(VLOOKUP($A161,[1]espondilo!$A$5:$AG$196,10,0),0)</f>
        <v>1</v>
      </c>
      <c r="G161" s="8">
        <f>IFERROR(VLOOKUP($A161,[1]espondilo!$A$5:$AG$196,17,0),0)</f>
        <v>1</v>
      </c>
      <c r="H161" s="8">
        <f>IFERROR(VLOOKUP($A161,[1]otras!$A$6:$X$216,9,0),0)</f>
        <v>0</v>
      </c>
      <c r="I161" s="9">
        <f>IFERROR(VLOOKUP($A161,[1]otras!$A$6:$X$216,16,0),0)</f>
        <v>0</v>
      </c>
      <c r="J161" s="10">
        <f>IFERROR(VLOOKUP($A161,[2]artritis!$A$5:$V$260,9,0),0)</f>
        <v>5.0000000000000001E-3</v>
      </c>
      <c r="K161" s="11">
        <f>IFERROR(VLOOKUP($A161,[2]artritis!$A$5:$V$260,16,0),0)</f>
        <v>5.0000000000000001E-3</v>
      </c>
      <c r="L161" s="11">
        <f>IFERROR(VLOOKUP(A161,'[2]lupus '!$A$5:$U$257,9,0),0)</f>
        <v>5.0000000000000001E-3</v>
      </c>
      <c r="M161" s="11">
        <f>IFERROR(VLOOKUP($A161,[2]espondilo!$A$5:$AG$196,9,0),0)</f>
        <v>0.1</v>
      </c>
      <c r="N161" s="11">
        <f>IFERROR(VLOOKUP($A161,[2]espondilo!$A$5:$AG$196,16,0),0)</f>
        <v>0.2</v>
      </c>
      <c r="O161" s="11">
        <f>IFERROR(VLOOKUP($A161,[2]otras!$A$6:$X$216,8,0),0)</f>
        <v>0</v>
      </c>
      <c r="P161" s="12">
        <f>IFERROR(VLOOKUP($A161,[2]otras!$A$6:$X$216,15,0),0)</f>
        <v>0</v>
      </c>
    </row>
    <row r="162" spans="1:16" x14ac:dyDescent="0.25">
      <c r="A162" s="13" t="s">
        <v>171</v>
      </c>
      <c r="B162" s="14">
        <v>911010</v>
      </c>
      <c r="C162" s="15">
        <f>IFERROR(VLOOKUP($A162,[1]artritis!$A$5:$V$260,10,0),0)</f>
        <v>1</v>
      </c>
      <c r="D162" s="16">
        <f>IFERROR(VLOOKUP($A162,[1]artritis!$A$5:$V$260,17,0),0)</f>
        <v>1</v>
      </c>
      <c r="E162" s="16">
        <f>IFERROR(VLOOKUP(A162,'[1]lupus '!$A$5:$U$257,10,0),0)</f>
        <v>1</v>
      </c>
      <c r="F162" s="16">
        <f>IFERROR(VLOOKUP($A162,[1]espondilo!$A$5:$AG$196,10,0),0)</f>
        <v>0</v>
      </c>
      <c r="G162" s="16">
        <f>IFERROR(VLOOKUP($A162,[1]espondilo!$A$5:$AG$196,17,0),0)</f>
        <v>0</v>
      </c>
      <c r="H162" s="16">
        <f>IFERROR(VLOOKUP($A162,[1]otras!$A$6:$X$216,9,0),0)</f>
        <v>1</v>
      </c>
      <c r="I162" s="17">
        <f>IFERROR(VLOOKUP($A162,[1]otras!$A$6:$X$216,16,0),0)</f>
        <v>1</v>
      </c>
      <c r="J162" s="18">
        <f>IFERROR(VLOOKUP($A162,[2]artritis!$A$5:$V$260,9,0),0)</f>
        <v>1.0023584905660377E-2</v>
      </c>
      <c r="K162" s="19">
        <f>IFERROR(VLOOKUP($A162,[2]artritis!$A$5:$V$260,16,0),0)</f>
        <v>0.01</v>
      </c>
      <c r="L162" s="19">
        <f>IFERROR(VLOOKUP(A162,'[2]lupus '!$A$5:$U$257,9,0),0)</f>
        <v>0.05</v>
      </c>
      <c r="M162" s="19">
        <f>IFERROR(VLOOKUP($A162,[2]espondilo!$A$5:$AG$196,9,0),0)</f>
        <v>0</v>
      </c>
      <c r="N162" s="19">
        <f>IFERROR(VLOOKUP($A162,[2]espondilo!$A$5:$AG$196,16,0),0)</f>
        <v>0</v>
      </c>
      <c r="O162" s="19">
        <f>IFERROR(VLOOKUP($A162,[2]otras!$A$6:$X$216,8,0),0)</f>
        <v>0.02</v>
      </c>
      <c r="P162" s="20">
        <f>IFERROR(VLOOKUP($A162,[2]otras!$A$6:$X$216,15,0),0)</f>
        <v>0.02</v>
      </c>
    </row>
    <row r="163" spans="1:16" x14ac:dyDescent="0.25">
      <c r="A163" t="s">
        <v>172</v>
      </c>
      <c r="B163" s="6">
        <v>903856</v>
      </c>
      <c r="C163" s="7">
        <f>IFERROR(VLOOKUP($A163,[1]artritis!$A$5:$V$260,10,0),0)</f>
        <v>1</v>
      </c>
      <c r="D163" s="8">
        <f>IFERROR(VLOOKUP($A163,[1]artritis!$A$5:$V$260,17,0),0)</f>
        <v>1</v>
      </c>
      <c r="E163" s="8">
        <f>IFERROR(VLOOKUP(A163,'[1]lupus '!$A$5:$U$257,10,0),0)</f>
        <v>1</v>
      </c>
      <c r="F163" s="8">
        <f>IFERROR(VLOOKUP($A163,[1]espondilo!$A$5:$AG$196,10,0),0)</f>
        <v>1</v>
      </c>
      <c r="G163" s="8">
        <f>IFERROR(VLOOKUP($A163,[1]espondilo!$A$5:$AG$196,17,0),0)</f>
        <v>1</v>
      </c>
      <c r="H163" s="8">
        <f>IFERROR(VLOOKUP($A163,[1]otras!$A$6:$X$216,9,0),0)</f>
        <v>1</v>
      </c>
      <c r="I163" s="9">
        <f>IFERROR(VLOOKUP($A163,[1]otras!$A$6:$X$216,16,0),0)</f>
        <v>1</v>
      </c>
      <c r="J163" s="10">
        <f>IFERROR(VLOOKUP($A163,[2]artritis!$A$5:$V$260,9,0),0)</f>
        <v>5.0000000000000001E-3</v>
      </c>
      <c r="K163" s="11">
        <f>IFERROR(VLOOKUP($A163,[2]artritis!$A$5:$V$260,16,0),0)</f>
        <v>5.0000000000000001E-3</v>
      </c>
      <c r="L163" s="11">
        <f>IFERROR(VLOOKUP(A163,'[2]lupus '!$A$5:$U$257,9,0),0)</f>
        <v>0.01</v>
      </c>
      <c r="M163" s="11">
        <f>IFERROR(VLOOKUP($A163,[2]espondilo!$A$5:$AG$196,9,0),0)</f>
        <v>0.01</v>
      </c>
      <c r="N163" s="11">
        <f>IFERROR(VLOOKUP($A163,[2]espondilo!$A$5:$AG$196,16,0),0)</f>
        <v>0.03</v>
      </c>
      <c r="O163" s="11">
        <f>IFERROR(VLOOKUP($A163,[2]otras!$A$6:$X$216,8,0),0)</f>
        <v>0.01</v>
      </c>
      <c r="P163" s="12">
        <f>IFERROR(VLOOKUP($A163,[2]otras!$A$6:$X$216,15,0),0)</f>
        <v>0.01</v>
      </c>
    </row>
    <row r="164" spans="1:16" x14ac:dyDescent="0.25">
      <c r="A164" s="13" t="s">
        <v>173</v>
      </c>
      <c r="B164" s="14">
        <v>904921</v>
      </c>
      <c r="C164" s="15">
        <f>IFERROR(VLOOKUP($A164,[1]artritis!$A$5:$V$260,10,0),0)</f>
        <v>1</v>
      </c>
      <c r="D164" s="16">
        <f>IFERROR(VLOOKUP($A164,[1]artritis!$A$5:$V$260,17,0),0)</f>
        <v>1</v>
      </c>
      <c r="E164" s="16">
        <f>IFERROR(VLOOKUP(A164,'[1]lupus '!$A$5:$U$257,10,0),0)</f>
        <v>1</v>
      </c>
      <c r="F164" s="16">
        <f>IFERROR(VLOOKUP($A164,[1]espondilo!$A$5:$AG$196,10,0),0)</f>
        <v>1</v>
      </c>
      <c r="G164" s="16">
        <f>IFERROR(VLOOKUP($A164,[1]espondilo!$A$5:$AG$196,17,0),0)</f>
        <v>1</v>
      </c>
      <c r="H164" s="16">
        <f>IFERROR(VLOOKUP($A164,[1]otras!$A$6:$X$216,9,0),0)</f>
        <v>1</v>
      </c>
      <c r="I164" s="17">
        <f>IFERROR(VLOOKUP($A164,[1]otras!$A$6:$X$216,16,0),0)</f>
        <v>1</v>
      </c>
      <c r="J164" s="18">
        <f>IFERROR(VLOOKUP($A164,[2]artritis!$A$5:$V$260,9,0),0)</f>
        <v>5.0000000000000001E-3</v>
      </c>
      <c r="K164" s="19">
        <f>IFERROR(VLOOKUP($A164,[2]artritis!$A$5:$V$260,16,0),0)</f>
        <v>5.0000000000000001E-3</v>
      </c>
      <c r="L164" s="19">
        <f>IFERROR(VLOOKUP(A164,'[2]lupus '!$A$5:$U$257,9,0),0)</f>
        <v>0.03</v>
      </c>
      <c r="M164" s="19">
        <f>IFERROR(VLOOKUP($A164,[2]espondilo!$A$5:$AG$196,9,0),0)</f>
        <v>0.05</v>
      </c>
      <c r="N164" s="19">
        <f>IFERROR(VLOOKUP($A164,[2]espondilo!$A$5:$AG$196,16,0),0)</f>
        <v>0.1</v>
      </c>
      <c r="O164" s="19">
        <f>IFERROR(VLOOKUP($A164,[2]otras!$A$6:$X$216,8,0),0)</f>
        <v>0.01</v>
      </c>
      <c r="P164" s="20">
        <f>IFERROR(VLOOKUP($A164,[2]otras!$A$6:$X$216,15,0),0)</f>
        <v>0.01</v>
      </c>
    </row>
    <row r="165" spans="1:16" x14ac:dyDescent="0.25">
      <c r="A165" t="s">
        <v>174</v>
      </c>
      <c r="B165" s="6">
        <v>902223</v>
      </c>
      <c r="C165" s="7">
        <f>IFERROR(VLOOKUP($A165,[1]artritis!$A$5:$V$260,10,0),0)</f>
        <v>1</v>
      </c>
      <c r="D165" s="8">
        <f>IFERROR(VLOOKUP($A165,[1]artritis!$A$5:$V$260,17,0),0)</f>
        <v>1</v>
      </c>
      <c r="E165" s="8">
        <f>IFERROR(VLOOKUP(A165,'[1]lupus '!$A$5:$U$257,10,0),0)</f>
        <v>1</v>
      </c>
      <c r="F165" s="8">
        <f>IFERROR(VLOOKUP($A165,[1]espondilo!$A$5:$AG$196,10,0),0)</f>
        <v>0</v>
      </c>
      <c r="G165" s="8">
        <f>IFERROR(VLOOKUP($A165,[1]espondilo!$A$5:$AG$196,17,0),0)</f>
        <v>0</v>
      </c>
      <c r="H165" s="8">
        <f>IFERROR(VLOOKUP($A165,[1]otras!$A$6:$X$216,9,0),0)</f>
        <v>1</v>
      </c>
      <c r="I165" s="9">
        <f>IFERROR(VLOOKUP($A165,[1]otras!$A$6:$X$216,16,0),0)</f>
        <v>1</v>
      </c>
      <c r="J165" s="10">
        <f>IFERROR(VLOOKUP($A165,[2]artritis!$A$5:$V$260,9,0),0)</f>
        <v>5.0000000000000001E-3</v>
      </c>
      <c r="K165" s="11">
        <f>IFERROR(VLOOKUP($A165,[2]artritis!$A$5:$V$260,16,0),0)</f>
        <v>5.0000000000000001E-3</v>
      </c>
      <c r="L165" s="11">
        <f>IFERROR(VLOOKUP(A165,'[2]lupus '!$A$5:$U$257,9,0),0)</f>
        <v>5.0000000000000001E-3</v>
      </c>
      <c r="M165" s="11">
        <f>IFERROR(VLOOKUP($A165,[2]espondilo!$A$5:$AG$196,9,0),0)</f>
        <v>0</v>
      </c>
      <c r="N165" s="11">
        <f>IFERROR(VLOOKUP($A165,[2]espondilo!$A$5:$AG$196,16,0),0)</f>
        <v>0</v>
      </c>
      <c r="O165" s="11">
        <f>IFERROR(VLOOKUP($A165,[2]otras!$A$6:$X$216,8,0),0)</f>
        <v>0.05</v>
      </c>
      <c r="P165" s="12">
        <f>IFERROR(VLOOKUP($A165,[2]otras!$A$6:$X$216,15,0),0)</f>
        <v>0.05</v>
      </c>
    </row>
    <row r="166" spans="1:16" x14ac:dyDescent="0.25">
      <c r="A166" s="13" t="s">
        <v>175</v>
      </c>
      <c r="B166" s="14">
        <v>903812</v>
      </c>
      <c r="C166" s="15">
        <f>IFERROR(VLOOKUP($A166,[1]artritis!$A$5:$V$260,10,0),0)</f>
        <v>1</v>
      </c>
      <c r="D166" s="16">
        <f>IFERROR(VLOOKUP($A166,[1]artritis!$A$5:$V$260,17,0),0)</f>
        <v>1</v>
      </c>
      <c r="E166" s="16">
        <f>IFERROR(VLOOKUP(A166,'[1]lupus '!$A$5:$U$257,10,0),0)</f>
        <v>1</v>
      </c>
      <c r="F166" s="16">
        <f>IFERROR(VLOOKUP($A166,[1]espondilo!$A$5:$AG$196,10,0),0)</f>
        <v>0</v>
      </c>
      <c r="G166" s="16">
        <f>IFERROR(VLOOKUP($A166,[1]espondilo!$A$5:$AG$196,17,0),0)</f>
        <v>0</v>
      </c>
      <c r="H166" s="16">
        <f>IFERROR(VLOOKUP($A166,[1]otras!$A$6:$X$216,9,0),0)</f>
        <v>1</v>
      </c>
      <c r="I166" s="17">
        <f>IFERROR(VLOOKUP($A166,[1]otras!$A$6:$X$216,16,0),0)</f>
        <v>1</v>
      </c>
      <c r="J166" s="18">
        <f>IFERROR(VLOOKUP($A166,[2]artritis!$A$5:$V$260,9,0),0)</f>
        <v>5.0000000000000001E-3</v>
      </c>
      <c r="K166" s="19">
        <f>IFERROR(VLOOKUP($A166,[2]artritis!$A$5:$V$260,16,0),0)</f>
        <v>5.0000000000000001E-3</v>
      </c>
      <c r="L166" s="19">
        <f>IFERROR(VLOOKUP(A166,'[2]lupus '!$A$5:$U$257,9,0),0)</f>
        <v>5.0000000000000001E-3</v>
      </c>
      <c r="M166" s="19">
        <f>IFERROR(VLOOKUP($A166,[2]espondilo!$A$5:$AG$196,9,0),0)</f>
        <v>0</v>
      </c>
      <c r="N166" s="19">
        <f>IFERROR(VLOOKUP($A166,[2]espondilo!$A$5:$AG$196,16,0),0)</f>
        <v>0</v>
      </c>
      <c r="O166" s="19">
        <f>IFERROR(VLOOKUP($A166,[2]otras!$A$6:$X$216,8,0),0)</f>
        <v>0.05</v>
      </c>
      <c r="P166" s="20">
        <f>IFERROR(VLOOKUP($A166,[2]otras!$A$6:$X$216,15,0),0)</f>
        <v>0.05</v>
      </c>
    </row>
    <row r="167" spans="1:16" x14ac:dyDescent="0.25">
      <c r="A167" t="s">
        <v>176</v>
      </c>
      <c r="B167" s="6">
        <v>906436</v>
      </c>
      <c r="C167" s="7">
        <f>IFERROR(VLOOKUP($A167,[1]artritis!$A$5:$V$260,10,0),0)</f>
        <v>1</v>
      </c>
      <c r="D167" s="8">
        <f>IFERROR(VLOOKUP($A167,[1]artritis!$A$5:$V$260,17,0),0)</f>
        <v>1</v>
      </c>
      <c r="E167" s="8">
        <f>IFERROR(VLOOKUP(A167,'[1]lupus '!$A$5:$U$257,10,0),0)</f>
        <v>1</v>
      </c>
      <c r="F167" s="8">
        <f>IFERROR(VLOOKUP($A167,[1]espondilo!$A$5:$AG$196,10,0),0)</f>
        <v>0</v>
      </c>
      <c r="G167" s="8">
        <f>IFERROR(VLOOKUP($A167,[1]espondilo!$A$5:$AG$196,17,0),0)</f>
        <v>0</v>
      </c>
      <c r="H167" s="8">
        <f>IFERROR(VLOOKUP($A167,[1]otras!$A$6:$X$216,9,0),0)</f>
        <v>1</v>
      </c>
      <c r="I167" s="9">
        <f>IFERROR(VLOOKUP($A167,[1]otras!$A$6:$X$216,16,0),0)</f>
        <v>1</v>
      </c>
      <c r="J167" s="10">
        <f>IFERROR(VLOOKUP($A167,[2]artritis!$A$5:$V$260,9,0),0)</f>
        <v>1.0023584905660377E-2</v>
      </c>
      <c r="K167" s="11">
        <f>IFERROR(VLOOKUP($A167,[2]artritis!$A$5:$V$260,16,0),0)</f>
        <v>0.01</v>
      </c>
      <c r="L167" s="11">
        <f>IFERROR(VLOOKUP(A167,'[2]lupus '!$A$5:$U$257,9,0),0)</f>
        <v>3.0009680542110357E-2</v>
      </c>
      <c r="M167" s="11">
        <f>IFERROR(VLOOKUP($A167,[2]espondilo!$A$5:$AG$196,9,0),0)</f>
        <v>0</v>
      </c>
      <c r="N167" s="11">
        <f>IFERROR(VLOOKUP($A167,[2]espondilo!$A$5:$AG$196,16,0),0)</f>
        <v>0</v>
      </c>
      <c r="O167" s="11">
        <f>IFERROR(VLOOKUP($A167,[2]otras!$A$6:$X$216,8,0),0)</f>
        <v>0.1</v>
      </c>
      <c r="P167" s="12">
        <f>IFERROR(VLOOKUP($A167,[2]otras!$A$6:$X$216,15,0),0)</f>
        <v>0.1</v>
      </c>
    </row>
    <row r="168" spans="1:16" x14ac:dyDescent="0.25">
      <c r="A168" s="13" t="s">
        <v>177</v>
      </c>
      <c r="B168" s="14">
        <v>906917</v>
      </c>
      <c r="C168" s="15">
        <f>IFERROR(VLOOKUP($A168,[1]artritis!$A$5:$V$260,10,0),0)</f>
        <v>1</v>
      </c>
      <c r="D168" s="16">
        <f>IFERROR(VLOOKUP($A168,[1]artritis!$A$5:$V$260,17,0),0)</f>
        <v>1</v>
      </c>
      <c r="E168" s="16">
        <f>IFERROR(VLOOKUP(A168,'[1]lupus '!$A$5:$U$257,10,0),0)</f>
        <v>1</v>
      </c>
      <c r="F168" s="16">
        <f>IFERROR(VLOOKUP($A168,[1]espondilo!$A$5:$AG$196,10,0),0)</f>
        <v>0</v>
      </c>
      <c r="G168" s="16">
        <f>IFERROR(VLOOKUP($A168,[1]espondilo!$A$5:$AG$196,17,0),0)</f>
        <v>0</v>
      </c>
      <c r="H168" s="16">
        <f>IFERROR(VLOOKUP($A168,[1]otras!$A$6:$X$216,9,0),0)</f>
        <v>1</v>
      </c>
      <c r="I168" s="17">
        <f>IFERROR(VLOOKUP($A168,[1]otras!$A$6:$X$216,16,0),0)</f>
        <v>1</v>
      </c>
      <c r="J168" s="18">
        <f>IFERROR(VLOOKUP($A168,[2]artritis!$A$5:$V$260,9,0),0)</f>
        <v>5.0000000000000001E-3</v>
      </c>
      <c r="K168" s="19">
        <f>IFERROR(VLOOKUP($A168,[2]artritis!$A$5:$V$260,16,0),0)</f>
        <v>5.0000000000000001E-3</v>
      </c>
      <c r="L168" s="19">
        <f>IFERROR(VLOOKUP(A168,'[2]lupus '!$A$5:$U$257,9,0),0)</f>
        <v>5.0000000000000001E-3</v>
      </c>
      <c r="M168" s="19">
        <f>IFERROR(VLOOKUP($A168,[2]espondilo!$A$5:$AG$196,9,0),0)</f>
        <v>0</v>
      </c>
      <c r="N168" s="19">
        <f>IFERROR(VLOOKUP($A168,[2]espondilo!$A$5:$AG$196,16,0),0)</f>
        <v>0</v>
      </c>
      <c r="O168" s="19">
        <f>IFERROR(VLOOKUP($A168,[2]otras!$A$6:$X$216,8,0),0)</f>
        <v>0.02</v>
      </c>
      <c r="P168" s="20">
        <f>IFERROR(VLOOKUP($A168,[2]otras!$A$6:$X$216,15,0),0)</f>
        <v>0.05</v>
      </c>
    </row>
    <row r="169" spans="1:16" x14ac:dyDescent="0.25">
      <c r="A169" t="s">
        <v>178</v>
      </c>
      <c r="B169" s="6">
        <v>906837</v>
      </c>
      <c r="C169" s="7">
        <f>IFERROR(VLOOKUP($A169,[1]artritis!$A$5:$V$260,10,0),0)</f>
        <v>1</v>
      </c>
      <c r="D169" s="8">
        <f>IFERROR(VLOOKUP($A169,[1]artritis!$A$5:$V$260,17,0),0)</f>
        <v>1</v>
      </c>
      <c r="E169" s="8">
        <f>IFERROR(VLOOKUP(A169,'[1]lupus '!$A$5:$U$257,10,0),0)</f>
        <v>1</v>
      </c>
      <c r="F169" s="8">
        <f>IFERROR(VLOOKUP($A169,[1]espondilo!$A$5:$AG$196,10,0),0)</f>
        <v>0</v>
      </c>
      <c r="G169" s="8">
        <f>IFERROR(VLOOKUP($A169,[1]espondilo!$A$5:$AG$196,17,0),0)</f>
        <v>0</v>
      </c>
      <c r="H169" s="8">
        <f>IFERROR(VLOOKUP($A169,[1]otras!$A$6:$X$216,9,0),0)</f>
        <v>0</v>
      </c>
      <c r="I169" s="9">
        <f>IFERROR(VLOOKUP($A169,[1]otras!$A$6:$X$216,16,0),0)</f>
        <v>0</v>
      </c>
      <c r="J169" s="10">
        <f>IFERROR(VLOOKUP($A169,[2]artritis!$A$5:$V$260,9,0),0)</f>
        <v>5.0000000000000001E-3</v>
      </c>
      <c r="K169" s="11">
        <f>IFERROR(VLOOKUP($A169,[2]artritis!$A$5:$V$260,16,0),0)</f>
        <v>5.0000000000000001E-3</v>
      </c>
      <c r="L169" s="11">
        <f>IFERROR(VLOOKUP(A169,'[2]lupus '!$A$5:$U$257,9,0),0)</f>
        <v>5.0000000000000001E-3</v>
      </c>
      <c r="M169" s="11">
        <f>IFERROR(VLOOKUP($A169,[2]espondilo!$A$5:$AG$196,9,0),0)</f>
        <v>0</v>
      </c>
      <c r="N169" s="11">
        <f>IFERROR(VLOOKUP($A169,[2]espondilo!$A$5:$AG$196,16,0),0)</f>
        <v>0</v>
      </c>
      <c r="O169" s="11">
        <f>IFERROR(VLOOKUP($A169,[2]otras!$A$6:$X$216,8,0),0)</f>
        <v>0</v>
      </c>
      <c r="P169" s="12">
        <f>IFERROR(VLOOKUP($A169,[2]otras!$A$6:$X$216,15,0),0)</f>
        <v>0</v>
      </c>
    </row>
    <row r="170" spans="1:16" x14ac:dyDescent="0.25">
      <c r="A170" s="13" t="s">
        <v>179</v>
      </c>
      <c r="B170" s="14">
        <v>903828</v>
      </c>
      <c r="C170" s="15">
        <f>IFERROR(VLOOKUP($A170,[1]artritis!$A$5:$V$260,10,0),0)</f>
        <v>1</v>
      </c>
      <c r="D170" s="16">
        <f>IFERROR(VLOOKUP($A170,[1]artritis!$A$5:$V$260,17,0),0)</f>
        <v>1</v>
      </c>
      <c r="E170" s="16">
        <f>IFERROR(VLOOKUP(A170,'[1]lupus '!$A$5:$U$257,10,0),0)</f>
        <v>1</v>
      </c>
      <c r="F170" s="16">
        <f>IFERROR(VLOOKUP($A170,[1]espondilo!$A$5:$AG$196,10,0),0)</f>
        <v>1</v>
      </c>
      <c r="G170" s="16">
        <f>IFERROR(VLOOKUP($A170,[1]espondilo!$A$5:$AG$196,17,0),0)</f>
        <v>1</v>
      </c>
      <c r="H170" s="16">
        <f>IFERROR(VLOOKUP($A170,[1]otras!$A$6:$X$216,9,0),0)</f>
        <v>1</v>
      </c>
      <c r="I170" s="17">
        <f>IFERROR(VLOOKUP($A170,[1]otras!$A$6:$X$216,16,0),0)</f>
        <v>1</v>
      </c>
      <c r="J170" s="18">
        <f>IFERROR(VLOOKUP($A170,[2]artritis!$A$5:$V$260,9,0),0)</f>
        <v>5.0000000000000001E-3</v>
      </c>
      <c r="K170" s="19">
        <f>IFERROR(VLOOKUP($A170,[2]artritis!$A$5:$V$260,16,0),0)</f>
        <v>5.0000000000000001E-3</v>
      </c>
      <c r="L170" s="19">
        <f>IFERROR(VLOOKUP(A170,'[2]lupus '!$A$5:$U$257,9,0),0)</f>
        <v>0.05</v>
      </c>
      <c r="M170" s="19">
        <f>IFERROR(VLOOKUP($A170,[2]espondilo!$A$5:$AG$196,9,0),0)</f>
        <v>5.0000000000000001E-3</v>
      </c>
      <c r="N170" s="19">
        <f>IFERROR(VLOOKUP($A170,[2]espondilo!$A$5:$AG$196,16,0),0)</f>
        <v>5.0000000000000001E-3</v>
      </c>
      <c r="O170" s="19">
        <f>IFERROR(VLOOKUP($A170,[2]otras!$A$6:$X$216,8,0),0)</f>
        <v>0.02</v>
      </c>
      <c r="P170" s="20">
        <f>IFERROR(VLOOKUP($A170,[2]otras!$A$6:$X$216,15,0),0)</f>
        <v>0.02</v>
      </c>
    </row>
    <row r="171" spans="1:16" x14ac:dyDescent="0.25">
      <c r="A171" t="s">
        <v>180</v>
      </c>
      <c r="B171" s="6">
        <v>898103</v>
      </c>
      <c r="C171" s="7">
        <f>IFERROR(VLOOKUP($A171,[1]artritis!$A$5:$V$260,10,0),0)</f>
        <v>1</v>
      </c>
      <c r="D171" s="8">
        <f>IFERROR(VLOOKUP($A171,[1]artritis!$A$5:$V$260,17,0),0)</f>
        <v>1</v>
      </c>
      <c r="E171" s="8">
        <f>IFERROR(VLOOKUP(A171,'[1]lupus '!$A$5:$U$257,10,0),0)</f>
        <v>1</v>
      </c>
      <c r="F171" s="8">
        <f>IFERROR(VLOOKUP($A171,[1]espondilo!$A$5:$AG$196,10,0),0)</f>
        <v>0</v>
      </c>
      <c r="G171" s="8">
        <f>IFERROR(VLOOKUP($A171,[1]espondilo!$A$5:$AG$196,17,0),0)</f>
        <v>0</v>
      </c>
      <c r="H171" s="8">
        <f>IFERROR(VLOOKUP($A171,[1]otras!$A$6:$X$216,9,0),0)</f>
        <v>1</v>
      </c>
      <c r="I171" s="9">
        <f>IFERROR(VLOOKUP($A171,[1]otras!$A$6:$X$216,16,0),0)</f>
        <v>1</v>
      </c>
      <c r="J171" s="10">
        <f>IFERROR(VLOOKUP($A171,[2]artritis!$A$5:$V$260,9,0),0)</f>
        <v>5.0000000000000001E-3</v>
      </c>
      <c r="K171" s="11">
        <f>IFERROR(VLOOKUP($A171,[2]artritis!$A$5:$V$260,16,0),0)</f>
        <v>5.0000000000000001E-3</v>
      </c>
      <c r="L171" s="11">
        <f>IFERROR(VLOOKUP(A171,'[2]lupus '!$A$5:$U$257,9,0),0)</f>
        <v>5.0000000000000001E-3</v>
      </c>
      <c r="M171" s="11">
        <f>IFERROR(VLOOKUP($A171,[2]espondilo!$A$5:$AG$196,9,0),0)</f>
        <v>0</v>
      </c>
      <c r="N171" s="11">
        <f>IFERROR(VLOOKUP($A171,[2]espondilo!$A$5:$AG$196,16,0),0)</f>
        <v>0</v>
      </c>
      <c r="O171" s="11">
        <f>IFERROR(VLOOKUP($A171,[2]otras!$A$6:$X$216,8,0),0)</f>
        <v>0.01</v>
      </c>
      <c r="P171" s="12">
        <f>IFERROR(VLOOKUP($A171,[2]otras!$A$6:$X$216,15,0),0)</f>
        <v>0.01</v>
      </c>
    </row>
    <row r="172" spans="1:16" x14ac:dyDescent="0.25">
      <c r="A172" s="13" t="s">
        <v>181</v>
      </c>
      <c r="B172" s="14">
        <v>902221</v>
      </c>
      <c r="C172" s="15">
        <f>IFERROR(VLOOKUP($A172,[1]artritis!$A$5:$V$260,10,0),0)</f>
        <v>1</v>
      </c>
      <c r="D172" s="16">
        <f>IFERROR(VLOOKUP($A172,[1]artritis!$A$5:$V$260,17,0),0)</f>
        <v>1</v>
      </c>
      <c r="E172" s="16">
        <f>IFERROR(VLOOKUP(A172,'[1]lupus '!$A$5:$U$257,10,0),0)</f>
        <v>0</v>
      </c>
      <c r="F172" s="16">
        <f>IFERROR(VLOOKUP($A172,[1]espondilo!$A$5:$AG$196,10,0),0)</f>
        <v>0</v>
      </c>
      <c r="G172" s="16">
        <f>IFERROR(VLOOKUP($A172,[1]espondilo!$A$5:$AG$196,17,0),0)</f>
        <v>0</v>
      </c>
      <c r="H172" s="16">
        <f>IFERROR(VLOOKUP($A172,[1]otras!$A$6:$X$216,9,0),0)</f>
        <v>0</v>
      </c>
      <c r="I172" s="17">
        <f>IFERROR(VLOOKUP($A172,[1]otras!$A$6:$X$216,16,0),0)</f>
        <v>0</v>
      </c>
      <c r="J172" s="18">
        <f>IFERROR(VLOOKUP($A172,[2]artritis!$A$5:$V$260,9,0),0)</f>
        <v>5.0000000000000001E-3</v>
      </c>
      <c r="K172" s="19">
        <f>IFERROR(VLOOKUP($A172,[2]artritis!$A$5:$V$260,16,0),0)</f>
        <v>5.0000000000000001E-3</v>
      </c>
      <c r="L172" s="19">
        <f>IFERROR(VLOOKUP(A172,'[2]lupus '!$A$5:$U$257,9,0),0)</f>
        <v>0</v>
      </c>
      <c r="M172" s="19">
        <f>IFERROR(VLOOKUP($A172,[2]espondilo!$A$5:$AG$196,9,0),0)</f>
        <v>0</v>
      </c>
      <c r="N172" s="19">
        <f>IFERROR(VLOOKUP($A172,[2]espondilo!$A$5:$AG$196,16,0),0)</f>
        <v>0</v>
      </c>
      <c r="O172" s="19">
        <f>IFERROR(VLOOKUP($A172,[2]otras!$A$6:$X$216,8,0),0)</f>
        <v>0</v>
      </c>
      <c r="P172" s="20">
        <f>IFERROR(VLOOKUP($A172,[2]otras!$A$6:$X$216,15,0),0)</f>
        <v>0</v>
      </c>
    </row>
    <row r="173" spans="1:16" x14ac:dyDescent="0.25">
      <c r="A173" t="s">
        <v>182</v>
      </c>
      <c r="B173" s="6">
        <v>906485</v>
      </c>
      <c r="C173" s="7">
        <f>IFERROR(VLOOKUP($A173,[1]artritis!$A$5:$V$260,10,0),0)</f>
        <v>1</v>
      </c>
      <c r="D173" s="8">
        <f>IFERROR(VLOOKUP($A173,[1]artritis!$A$5:$V$260,17,0),0)</f>
        <v>1</v>
      </c>
      <c r="E173" s="8">
        <f>IFERROR(VLOOKUP(A173,'[1]lupus '!$A$5:$U$257,10,0),0)</f>
        <v>0.5</v>
      </c>
      <c r="F173" s="8">
        <f>IFERROR(VLOOKUP($A173,[1]espondilo!$A$5:$AG$196,10,0),0)</f>
        <v>0</v>
      </c>
      <c r="G173" s="8">
        <f>IFERROR(VLOOKUP($A173,[1]espondilo!$A$5:$AG$196,17,0),0)</f>
        <v>0</v>
      </c>
      <c r="H173" s="8">
        <f>IFERROR(VLOOKUP($A173,[1]otras!$A$6:$X$216,9,0),0)</f>
        <v>1</v>
      </c>
      <c r="I173" s="9">
        <f>IFERROR(VLOOKUP($A173,[1]otras!$A$6:$X$216,16,0),0)</f>
        <v>1</v>
      </c>
      <c r="J173" s="10">
        <f>IFERROR(VLOOKUP($A173,[2]artritis!$A$5:$V$260,9,0),0)</f>
        <v>5.0000000000000001E-3</v>
      </c>
      <c r="K173" s="11">
        <f>IFERROR(VLOOKUP($A173,[2]artritis!$A$5:$V$260,16,0),0)</f>
        <v>5.0000000000000001E-3</v>
      </c>
      <c r="L173" s="11">
        <f>IFERROR(VLOOKUP(A173,'[2]lupus '!$A$5:$U$257,9,0),0)</f>
        <v>0.03</v>
      </c>
      <c r="M173" s="11">
        <f>IFERROR(VLOOKUP($A173,[2]espondilo!$A$5:$AG$196,9,0),0)</f>
        <v>0</v>
      </c>
      <c r="N173" s="11">
        <f>IFERROR(VLOOKUP($A173,[2]espondilo!$A$5:$AG$196,16,0),0)</f>
        <v>0</v>
      </c>
      <c r="O173" s="11">
        <f>IFERROR(VLOOKUP($A173,[2]otras!$A$6:$X$216,8,0),0)</f>
        <v>0.02</v>
      </c>
      <c r="P173" s="12">
        <f>IFERROR(VLOOKUP($A173,[2]otras!$A$6:$X$216,15,0),0)</f>
        <v>0.03</v>
      </c>
    </row>
    <row r="174" spans="1:16" x14ac:dyDescent="0.25">
      <c r="A174" s="13" t="s">
        <v>183</v>
      </c>
      <c r="B174" s="14">
        <v>906407</v>
      </c>
      <c r="C174" s="15">
        <f>IFERROR(VLOOKUP($A174,[1]artritis!$A$5:$V$260,10,0),0)</f>
        <v>1</v>
      </c>
      <c r="D174" s="16">
        <f>IFERROR(VLOOKUP($A174,[1]artritis!$A$5:$V$260,17,0),0)</f>
        <v>1</v>
      </c>
      <c r="E174" s="16">
        <f>IFERROR(VLOOKUP(A174,'[1]lupus '!$A$5:$U$257,10,0),0)</f>
        <v>1</v>
      </c>
      <c r="F174" s="16">
        <f>IFERROR(VLOOKUP($A174,[1]espondilo!$A$5:$AG$196,10,0),0)</f>
        <v>0</v>
      </c>
      <c r="G174" s="16">
        <f>IFERROR(VLOOKUP($A174,[1]espondilo!$A$5:$AG$196,17,0),0)</f>
        <v>0</v>
      </c>
      <c r="H174" s="16">
        <f>IFERROR(VLOOKUP($A174,[1]otras!$A$6:$X$216,9,0),0)</f>
        <v>1</v>
      </c>
      <c r="I174" s="17">
        <f>IFERROR(VLOOKUP($A174,[1]otras!$A$6:$X$216,16,0),0)</f>
        <v>1</v>
      </c>
      <c r="J174" s="18">
        <f>IFERROR(VLOOKUP($A174,[2]artritis!$A$5:$V$260,9,0),0)</f>
        <v>1.0023584905660377E-2</v>
      </c>
      <c r="K174" s="19">
        <f>IFERROR(VLOOKUP($A174,[2]artritis!$A$5:$V$260,16,0),0)</f>
        <v>0.01</v>
      </c>
      <c r="L174" s="19">
        <f>IFERROR(VLOOKUP(A174,'[2]lupus '!$A$5:$U$257,9,0),0)</f>
        <v>5.033881897386254E-2</v>
      </c>
      <c r="M174" s="19">
        <f>IFERROR(VLOOKUP($A174,[2]espondilo!$A$5:$AG$196,9,0),0)</f>
        <v>0</v>
      </c>
      <c r="N174" s="19">
        <f>IFERROR(VLOOKUP($A174,[2]espondilo!$A$5:$AG$196,16,0),0)</f>
        <v>0</v>
      </c>
      <c r="O174" s="19">
        <f>IFERROR(VLOOKUP($A174,[2]otras!$A$6:$X$216,8,0),0)</f>
        <v>0.05</v>
      </c>
      <c r="P174" s="20">
        <f>IFERROR(VLOOKUP($A174,[2]otras!$A$6:$X$216,15,0),0)</f>
        <v>0.05</v>
      </c>
    </row>
    <row r="175" spans="1:16" x14ac:dyDescent="0.25">
      <c r="A175" t="s">
        <v>184</v>
      </c>
      <c r="B175" s="6">
        <v>906418</v>
      </c>
      <c r="C175" s="7">
        <f>IFERROR(VLOOKUP($A175,[1]artritis!$A$5:$V$260,10,0),0)</f>
        <v>1</v>
      </c>
      <c r="D175" s="8">
        <f>IFERROR(VLOOKUP($A175,[1]artritis!$A$5:$V$260,17,0),0)</f>
        <v>1</v>
      </c>
      <c r="E175" s="8">
        <f>IFERROR(VLOOKUP(A175,'[1]lupus '!$A$5:$U$257,10,0),0)</f>
        <v>1</v>
      </c>
      <c r="F175" s="8">
        <f>IFERROR(VLOOKUP($A175,[1]espondilo!$A$5:$AG$196,10,0),0)</f>
        <v>0</v>
      </c>
      <c r="G175" s="8">
        <f>IFERROR(VLOOKUP($A175,[1]espondilo!$A$5:$AG$196,17,0),0)</f>
        <v>0</v>
      </c>
      <c r="H175" s="8">
        <f>IFERROR(VLOOKUP($A175,[1]otras!$A$6:$X$216,9,0),0)</f>
        <v>1</v>
      </c>
      <c r="I175" s="9">
        <f>IFERROR(VLOOKUP($A175,[1]otras!$A$6:$X$216,16,0),0)</f>
        <v>1</v>
      </c>
      <c r="J175" s="10">
        <f>IFERROR(VLOOKUP($A175,[2]artritis!$A$5:$V$260,9,0),0)</f>
        <v>0.01</v>
      </c>
      <c r="K175" s="11">
        <f>IFERROR(VLOOKUP($A175,[2]artritis!$A$5:$V$260,16,0),0)</f>
        <v>0.01</v>
      </c>
      <c r="L175" s="11">
        <f>IFERROR(VLOOKUP(A175,'[2]lupus '!$A$5:$U$257,9,0),0)</f>
        <v>0.04</v>
      </c>
      <c r="M175" s="11">
        <f>IFERROR(VLOOKUP($A175,[2]espondilo!$A$5:$AG$196,9,0),0)</f>
        <v>0</v>
      </c>
      <c r="N175" s="11">
        <f>IFERROR(VLOOKUP($A175,[2]espondilo!$A$5:$AG$196,16,0),0)</f>
        <v>0</v>
      </c>
      <c r="O175" s="11">
        <f>IFERROR(VLOOKUP($A175,[2]otras!$A$6:$X$216,8,0),0)</f>
        <v>0.01</v>
      </c>
      <c r="P175" s="12">
        <f>IFERROR(VLOOKUP($A175,[2]otras!$A$6:$X$216,15,0),0)</f>
        <v>0.02</v>
      </c>
    </row>
    <row r="176" spans="1:16" x14ac:dyDescent="0.25">
      <c r="A176" s="13" t="s">
        <v>185</v>
      </c>
      <c r="B176" s="14">
        <v>906414</v>
      </c>
      <c r="C176" s="15">
        <f>IFERROR(VLOOKUP($A176,[1]artritis!$A$5:$V$260,10,0),0)</f>
        <v>1</v>
      </c>
      <c r="D176" s="16">
        <f>IFERROR(VLOOKUP($A176,[1]artritis!$A$5:$V$260,17,0),0)</f>
        <v>1</v>
      </c>
      <c r="E176" s="16">
        <f>IFERROR(VLOOKUP(A176,'[1]lupus '!$A$5:$U$257,10,0),0)</f>
        <v>1</v>
      </c>
      <c r="F176" s="16">
        <f>IFERROR(VLOOKUP($A176,[1]espondilo!$A$5:$AG$196,10,0),0)</f>
        <v>0</v>
      </c>
      <c r="G176" s="16">
        <f>IFERROR(VLOOKUP($A176,[1]espondilo!$A$5:$AG$196,17,0),0)</f>
        <v>0</v>
      </c>
      <c r="H176" s="16">
        <f>IFERROR(VLOOKUP($A176,[1]otras!$A$6:$X$216,9,0),0)</f>
        <v>1</v>
      </c>
      <c r="I176" s="17">
        <f>IFERROR(VLOOKUP($A176,[1]otras!$A$6:$X$216,16,0),0)</f>
        <v>1</v>
      </c>
      <c r="J176" s="18">
        <f>IFERROR(VLOOKUP($A176,[2]artritis!$A$5:$V$260,9,0),0)</f>
        <v>5.0000000000000001E-3</v>
      </c>
      <c r="K176" s="19">
        <f>IFERROR(VLOOKUP($A176,[2]artritis!$A$5:$V$260,16,0),0)</f>
        <v>5.0000000000000001E-3</v>
      </c>
      <c r="L176" s="19">
        <f>IFERROR(VLOOKUP(A176,'[2]lupus '!$A$5:$U$257,9,0),0)</f>
        <v>0.05</v>
      </c>
      <c r="M176" s="19">
        <f>IFERROR(VLOOKUP($A176,[2]espondilo!$A$5:$AG$196,9,0),0)</f>
        <v>0</v>
      </c>
      <c r="N176" s="19">
        <f>IFERROR(VLOOKUP($A176,[2]espondilo!$A$5:$AG$196,16,0),0)</f>
        <v>0</v>
      </c>
      <c r="O176" s="19">
        <f>IFERROR(VLOOKUP($A176,[2]otras!$A$6:$X$216,8,0),0)</f>
        <v>0.01</v>
      </c>
      <c r="P176" s="20">
        <f>IFERROR(VLOOKUP($A176,[2]otras!$A$6:$X$216,15,0),0)</f>
        <v>0.02</v>
      </c>
    </row>
    <row r="177" spans="1:16" x14ac:dyDescent="0.25">
      <c r="A177" t="s">
        <v>186</v>
      </c>
      <c r="B177" s="6">
        <v>906825</v>
      </c>
      <c r="C177" s="7">
        <f>IFERROR(VLOOKUP($A177,[1]artritis!$A$5:$V$260,10,0),0)</f>
        <v>1</v>
      </c>
      <c r="D177" s="8">
        <f>IFERROR(VLOOKUP($A177,[1]artritis!$A$5:$V$260,17,0),0)</f>
        <v>1</v>
      </c>
      <c r="E177" s="8">
        <f>IFERROR(VLOOKUP(A177,'[1]lupus '!$A$5:$U$257,10,0),0)</f>
        <v>1</v>
      </c>
      <c r="F177" s="8">
        <f>IFERROR(VLOOKUP($A177,[1]espondilo!$A$5:$AG$196,10,0),0)</f>
        <v>0</v>
      </c>
      <c r="G177" s="8">
        <f>IFERROR(VLOOKUP($A177,[1]espondilo!$A$5:$AG$196,17,0),0)</f>
        <v>0</v>
      </c>
      <c r="H177" s="8">
        <f>IFERROR(VLOOKUP($A177,[1]otras!$A$6:$X$216,9,0),0)</f>
        <v>0</v>
      </c>
      <c r="I177" s="9">
        <f>IFERROR(VLOOKUP($A177,[1]otras!$A$6:$X$216,16,0),0)</f>
        <v>0</v>
      </c>
      <c r="J177" s="10">
        <f>IFERROR(VLOOKUP($A177,[2]artritis!$A$5:$V$260,9,0),0)</f>
        <v>1.0023584905660377E-2</v>
      </c>
      <c r="K177" s="11">
        <f>IFERROR(VLOOKUP($A177,[2]artritis!$A$5:$V$260,16,0),0)</f>
        <v>0.01</v>
      </c>
      <c r="L177" s="11">
        <f>IFERROR(VLOOKUP(A177,'[2]lupus '!$A$5:$U$257,9,0),0)</f>
        <v>5.0000000000000001E-3</v>
      </c>
      <c r="M177" s="11">
        <f>IFERROR(VLOOKUP($A177,[2]espondilo!$A$5:$AG$196,9,0),0)</f>
        <v>0</v>
      </c>
      <c r="N177" s="11">
        <f>IFERROR(VLOOKUP($A177,[2]espondilo!$A$5:$AG$196,16,0),0)</f>
        <v>0</v>
      </c>
      <c r="O177" s="11">
        <f>IFERROR(VLOOKUP($A177,[2]otras!$A$6:$X$216,8,0),0)</f>
        <v>0</v>
      </c>
      <c r="P177" s="12">
        <f>IFERROR(VLOOKUP($A177,[2]otras!$A$6:$X$216,15,0),0)</f>
        <v>0</v>
      </c>
    </row>
    <row r="178" spans="1:16" x14ac:dyDescent="0.25">
      <c r="A178" s="13" t="s">
        <v>187</v>
      </c>
      <c r="B178" s="14">
        <v>898101</v>
      </c>
      <c r="C178" s="15">
        <f>IFERROR(VLOOKUP($A178,[1]artritis!$A$5:$V$260,10,0),0)</f>
        <v>1</v>
      </c>
      <c r="D178" s="16">
        <f>IFERROR(VLOOKUP($A178,[1]artritis!$A$5:$V$260,17,0),0)</f>
        <v>1</v>
      </c>
      <c r="E178" s="16">
        <f>IFERROR(VLOOKUP(A178,'[1]lupus '!$A$5:$U$257,10,0),0)</f>
        <v>1</v>
      </c>
      <c r="F178" s="16">
        <f>IFERROR(VLOOKUP($A178,[1]espondilo!$A$5:$AG$196,10,0),0)</f>
        <v>1</v>
      </c>
      <c r="G178" s="16">
        <f>IFERROR(VLOOKUP($A178,[1]espondilo!$A$5:$AG$196,17,0),0)</f>
        <v>1</v>
      </c>
      <c r="H178" s="16">
        <f>IFERROR(VLOOKUP($A178,[1]otras!$A$6:$X$216,9,0),0)</f>
        <v>1</v>
      </c>
      <c r="I178" s="17">
        <f>IFERROR(VLOOKUP($A178,[1]otras!$A$6:$X$216,16,0),0)</f>
        <v>1</v>
      </c>
      <c r="J178" s="18">
        <f>IFERROR(VLOOKUP($A178,[2]artritis!$A$5:$V$260,9,0),0)</f>
        <v>5.0000000000000001E-3</v>
      </c>
      <c r="K178" s="19">
        <f>IFERROR(VLOOKUP($A178,[2]artritis!$A$5:$V$260,16,0),0)</f>
        <v>5.0000000000000001E-3</v>
      </c>
      <c r="L178" s="19">
        <f>IFERROR(VLOOKUP(A178,'[2]lupus '!$A$5:$U$257,9,0),0)</f>
        <v>0.03</v>
      </c>
      <c r="M178" s="19">
        <f>IFERROR(VLOOKUP($A178,[2]espondilo!$A$5:$AG$196,9,0),0)</f>
        <v>5.0000000000000001E-3</v>
      </c>
      <c r="N178" s="19">
        <f>IFERROR(VLOOKUP($A178,[2]espondilo!$A$5:$AG$196,16,0),0)</f>
        <v>0.01</v>
      </c>
      <c r="O178" s="19">
        <f>IFERROR(VLOOKUP($A178,[2]otras!$A$6:$X$216,8,0),0)</f>
        <v>0.01</v>
      </c>
      <c r="P178" s="20">
        <f>IFERROR(VLOOKUP($A178,[2]otras!$A$6:$X$216,15,0),0)</f>
        <v>0.03</v>
      </c>
    </row>
    <row r="179" spans="1:16" x14ac:dyDescent="0.25">
      <c r="A179" t="s">
        <v>188</v>
      </c>
      <c r="B179" s="6">
        <v>898104</v>
      </c>
      <c r="C179" s="7">
        <f>IFERROR(VLOOKUP($A179,[1]artritis!$A$5:$V$260,10,0),0)</f>
        <v>1</v>
      </c>
      <c r="D179" s="8">
        <f>IFERROR(VLOOKUP($A179,[1]artritis!$A$5:$V$260,17,0),0)</f>
        <v>1</v>
      </c>
      <c r="E179" s="8">
        <f>IFERROR(VLOOKUP(A179,'[1]lupus '!$A$5:$U$257,10,0),0)</f>
        <v>1</v>
      </c>
      <c r="F179" s="8">
        <f>IFERROR(VLOOKUP($A179,[1]espondilo!$A$5:$AG$196,10,0),0)</f>
        <v>0</v>
      </c>
      <c r="G179" s="8">
        <f>IFERROR(VLOOKUP($A179,[1]espondilo!$A$5:$AG$196,17,0),0)</f>
        <v>0</v>
      </c>
      <c r="H179" s="8">
        <f>IFERROR(VLOOKUP($A179,[1]otras!$A$6:$X$216,9,0),0)</f>
        <v>0</v>
      </c>
      <c r="I179" s="9">
        <f>IFERROR(VLOOKUP($A179,[1]otras!$A$6:$X$216,16,0),0)</f>
        <v>0</v>
      </c>
      <c r="J179" s="10">
        <f>IFERROR(VLOOKUP($A179,[2]artritis!$A$5:$V$260,9,0),0)</f>
        <v>0.05</v>
      </c>
      <c r="K179" s="11">
        <f>IFERROR(VLOOKUP($A179,[2]artritis!$A$5:$V$260,16,0),0)</f>
        <v>4.9907578558225509E-2</v>
      </c>
      <c r="L179" s="11">
        <f>IFERROR(VLOOKUP(A179,'[2]lupus '!$A$5:$U$257,9,0),0)</f>
        <v>5.0000000000000001E-3</v>
      </c>
      <c r="M179" s="11">
        <f>IFERROR(VLOOKUP($A179,[2]espondilo!$A$5:$AG$196,9,0),0)</f>
        <v>0</v>
      </c>
      <c r="N179" s="11">
        <f>IFERROR(VLOOKUP($A179,[2]espondilo!$A$5:$AG$196,16,0),0)</f>
        <v>0</v>
      </c>
      <c r="O179" s="11">
        <f>IFERROR(VLOOKUP($A179,[2]otras!$A$6:$X$216,8,0),0)</f>
        <v>0</v>
      </c>
      <c r="P179" s="12">
        <f>IFERROR(VLOOKUP($A179,[2]otras!$A$6:$X$216,15,0),0)</f>
        <v>0</v>
      </c>
    </row>
    <row r="180" spans="1:16" x14ac:dyDescent="0.25">
      <c r="A180" s="13" t="s">
        <v>189</v>
      </c>
      <c r="B180" s="14">
        <v>906422</v>
      </c>
      <c r="C180" s="15">
        <f>IFERROR(VLOOKUP($A180,[1]artritis!$A$5:$V$260,10,0),0)</f>
        <v>1</v>
      </c>
      <c r="D180" s="16">
        <f>IFERROR(VLOOKUP($A180,[1]artritis!$A$5:$V$260,17,0),0)</f>
        <v>1</v>
      </c>
      <c r="E180" s="16">
        <f>IFERROR(VLOOKUP(A180,'[1]lupus '!$A$5:$U$257,10,0),0)</f>
        <v>1</v>
      </c>
      <c r="F180" s="16">
        <f>IFERROR(VLOOKUP($A180,[1]espondilo!$A$5:$AG$196,10,0),0)</f>
        <v>0</v>
      </c>
      <c r="G180" s="16">
        <f>IFERROR(VLOOKUP($A180,[1]espondilo!$A$5:$AG$196,17,0),0)</f>
        <v>0</v>
      </c>
      <c r="H180" s="16">
        <f>IFERROR(VLOOKUP($A180,[1]otras!$A$6:$X$216,9,0),0)</f>
        <v>0</v>
      </c>
      <c r="I180" s="17">
        <f>IFERROR(VLOOKUP($A180,[1]otras!$A$6:$X$216,16,0),0)</f>
        <v>0</v>
      </c>
      <c r="J180" s="18">
        <f>IFERROR(VLOOKUP($A180,[2]artritis!$A$5:$V$260,9,0),0)</f>
        <v>1.0023584905660377E-2</v>
      </c>
      <c r="K180" s="19">
        <f>IFERROR(VLOOKUP($A180,[2]artritis!$A$5:$V$260,16,0),0)</f>
        <v>0.01</v>
      </c>
      <c r="L180" s="19">
        <f>IFERROR(VLOOKUP(A180,'[2]lupus '!$A$5:$U$257,9,0),0)</f>
        <v>0.01</v>
      </c>
      <c r="M180" s="19">
        <f>IFERROR(VLOOKUP($A180,[2]espondilo!$A$5:$AG$196,9,0),0)</f>
        <v>0</v>
      </c>
      <c r="N180" s="19">
        <f>IFERROR(VLOOKUP($A180,[2]espondilo!$A$5:$AG$196,16,0),0)</f>
        <v>0</v>
      </c>
      <c r="O180" s="19">
        <f>IFERROR(VLOOKUP($A180,[2]otras!$A$6:$X$216,8,0),0)</f>
        <v>0</v>
      </c>
      <c r="P180" s="20">
        <f>IFERROR(VLOOKUP($A180,[2]otras!$A$6:$X$216,15,0),0)</f>
        <v>0</v>
      </c>
    </row>
    <row r="181" spans="1:16" x14ac:dyDescent="0.25">
      <c r="A181" t="s">
        <v>190</v>
      </c>
      <c r="B181" s="6">
        <v>906833</v>
      </c>
      <c r="C181" s="7">
        <f>IFERROR(VLOOKUP($A181,[1]artritis!$A$5:$V$260,10,0),0)</f>
        <v>1</v>
      </c>
      <c r="D181" s="8">
        <f>IFERROR(VLOOKUP($A181,[1]artritis!$A$5:$V$260,17,0),0)</f>
        <v>1</v>
      </c>
      <c r="E181" s="8">
        <f>IFERROR(VLOOKUP(A181,'[1]lupus '!$A$5:$U$257,10,0),0)</f>
        <v>0</v>
      </c>
      <c r="F181" s="8">
        <f>IFERROR(VLOOKUP($A181,[1]espondilo!$A$5:$AG$196,10,0),0)</f>
        <v>0</v>
      </c>
      <c r="G181" s="8">
        <f>IFERROR(VLOOKUP($A181,[1]espondilo!$A$5:$AG$196,17,0),0)</f>
        <v>0</v>
      </c>
      <c r="H181" s="8">
        <f>IFERROR(VLOOKUP($A181,[1]otras!$A$6:$X$216,9,0),0)</f>
        <v>0</v>
      </c>
      <c r="I181" s="9">
        <f>IFERROR(VLOOKUP($A181,[1]otras!$A$6:$X$216,16,0),0)</f>
        <v>0</v>
      </c>
      <c r="J181" s="10">
        <f>IFERROR(VLOOKUP($A181,[2]artritis!$A$5:$V$260,9,0),0)</f>
        <v>5.0000000000000001E-3</v>
      </c>
      <c r="K181" s="11">
        <f>IFERROR(VLOOKUP($A181,[2]artritis!$A$5:$V$260,16,0),0)</f>
        <v>5.0000000000000001E-3</v>
      </c>
      <c r="L181" s="11">
        <f>IFERROR(VLOOKUP(A181,'[2]lupus '!$A$5:$U$257,9,0),0)</f>
        <v>0</v>
      </c>
      <c r="M181" s="11">
        <f>IFERROR(VLOOKUP($A181,[2]espondilo!$A$5:$AG$196,9,0),0)</f>
        <v>0</v>
      </c>
      <c r="N181" s="11">
        <f>IFERROR(VLOOKUP($A181,[2]espondilo!$A$5:$AG$196,16,0),0)</f>
        <v>0</v>
      </c>
      <c r="O181" s="11">
        <f>IFERROR(VLOOKUP($A181,[2]otras!$A$6:$X$216,8,0),0)</f>
        <v>0</v>
      </c>
      <c r="P181" s="12">
        <f>IFERROR(VLOOKUP($A181,[2]otras!$A$6:$X$216,15,0),0)</f>
        <v>0</v>
      </c>
    </row>
    <row r="182" spans="1:16" x14ac:dyDescent="0.25">
      <c r="A182" s="13" t="s">
        <v>191</v>
      </c>
      <c r="B182" s="14">
        <v>906830</v>
      </c>
      <c r="C182" s="15">
        <f>IFERROR(VLOOKUP($A182,[1]artritis!$A$5:$V$260,10,0),0)</f>
        <v>1</v>
      </c>
      <c r="D182" s="16">
        <f>IFERROR(VLOOKUP($A182,[1]artritis!$A$5:$V$260,17,0),0)</f>
        <v>1</v>
      </c>
      <c r="E182" s="16">
        <f>IFERROR(VLOOKUP(A182,'[1]lupus '!$A$5:$U$257,10,0),0)</f>
        <v>0</v>
      </c>
      <c r="F182" s="16">
        <f>IFERROR(VLOOKUP($A182,[1]espondilo!$A$5:$AG$196,10,0),0)</f>
        <v>0</v>
      </c>
      <c r="G182" s="16">
        <f>IFERROR(VLOOKUP($A182,[1]espondilo!$A$5:$AG$196,17,0),0)</f>
        <v>0</v>
      </c>
      <c r="H182" s="16">
        <f>IFERROR(VLOOKUP($A182,[1]otras!$A$6:$X$216,9,0),0)</f>
        <v>0</v>
      </c>
      <c r="I182" s="17">
        <f>IFERROR(VLOOKUP($A182,[1]otras!$A$6:$X$216,16,0),0)</f>
        <v>0</v>
      </c>
      <c r="J182" s="18">
        <f>IFERROR(VLOOKUP($A182,[2]artritis!$A$5:$V$260,9,0),0)</f>
        <v>5.0000000000000001E-3</v>
      </c>
      <c r="K182" s="19">
        <f>IFERROR(VLOOKUP($A182,[2]artritis!$A$5:$V$260,16,0),0)</f>
        <v>5.0000000000000001E-3</v>
      </c>
      <c r="L182" s="19">
        <f>IFERROR(VLOOKUP(A182,'[2]lupus '!$A$5:$U$257,9,0),0)</f>
        <v>0</v>
      </c>
      <c r="M182" s="19">
        <f>IFERROR(VLOOKUP($A182,[2]espondilo!$A$5:$AG$196,9,0),0)</f>
        <v>0</v>
      </c>
      <c r="N182" s="19">
        <f>IFERROR(VLOOKUP($A182,[2]espondilo!$A$5:$AG$196,16,0),0)</f>
        <v>0</v>
      </c>
      <c r="O182" s="19">
        <f>IFERROR(VLOOKUP($A182,[2]otras!$A$6:$X$216,8,0),0)</f>
        <v>0</v>
      </c>
      <c r="P182" s="20">
        <f>IFERROR(VLOOKUP($A182,[2]otras!$A$6:$X$216,15,0),0)</f>
        <v>0</v>
      </c>
    </row>
    <row r="183" spans="1:16" x14ac:dyDescent="0.25">
      <c r="A183" t="s">
        <v>192</v>
      </c>
      <c r="B183" s="6">
        <v>815102</v>
      </c>
      <c r="C183" s="7">
        <f>IFERROR(VLOOKUP($A183,[1]artritis!$A$5:$V$260,10,0),0)</f>
        <v>1</v>
      </c>
      <c r="D183" s="8">
        <f>IFERROR(VLOOKUP($A183,[1]artritis!$A$5:$V$260,17,0),0)</f>
        <v>1</v>
      </c>
      <c r="E183" s="8">
        <f>IFERROR(VLOOKUP(A183,'[1]lupus '!$A$5:$U$257,10,0),0)</f>
        <v>0</v>
      </c>
      <c r="F183" s="8">
        <f>IFERROR(VLOOKUP($A183,[1]espondilo!$A$5:$AG$196,10,0),0)</f>
        <v>0</v>
      </c>
      <c r="G183" s="8">
        <f>IFERROR(VLOOKUP($A183,[1]espondilo!$A$5:$AG$196,17,0),0)</f>
        <v>0</v>
      </c>
      <c r="H183" s="8">
        <f>IFERROR(VLOOKUP($A183,[1]otras!$A$6:$X$216,9,0),0)</f>
        <v>0</v>
      </c>
      <c r="I183" s="9">
        <f>IFERROR(VLOOKUP($A183,[1]otras!$A$6:$X$216,16,0),0)</f>
        <v>0</v>
      </c>
      <c r="J183" s="10">
        <f>IFERROR(VLOOKUP($A183,[2]artritis!$A$5:$V$260,9,0),0)</f>
        <v>5.0000000000000001E-3</v>
      </c>
      <c r="K183" s="11">
        <f>IFERROR(VLOOKUP($A183,[2]artritis!$A$5:$V$260,16,0),0)</f>
        <v>0.02</v>
      </c>
      <c r="L183" s="11">
        <f>IFERROR(VLOOKUP(A183,'[2]lupus '!$A$5:$U$257,9,0),0)</f>
        <v>0</v>
      </c>
      <c r="M183" s="11">
        <f>IFERROR(VLOOKUP($A183,[2]espondilo!$A$5:$AG$196,9,0),0)</f>
        <v>0</v>
      </c>
      <c r="N183" s="11">
        <f>IFERROR(VLOOKUP($A183,[2]espondilo!$A$5:$AG$196,16,0),0)</f>
        <v>0</v>
      </c>
      <c r="O183" s="11">
        <f>IFERROR(VLOOKUP($A183,[2]otras!$A$6:$X$216,8,0),0)</f>
        <v>0</v>
      </c>
      <c r="P183" s="12">
        <f>IFERROR(VLOOKUP($A183,[2]otras!$A$6:$X$216,15,0),0)</f>
        <v>0</v>
      </c>
    </row>
    <row r="184" spans="1:16" x14ac:dyDescent="0.25">
      <c r="A184" s="13" t="s">
        <v>193</v>
      </c>
      <c r="B184" s="14">
        <v>815103</v>
      </c>
      <c r="C184" s="15">
        <f>IFERROR(VLOOKUP($A184,[1]artritis!$A$5:$V$260,10,0),0)</f>
        <v>1</v>
      </c>
      <c r="D184" s="16">
        <f>IFERROR(VLOOKUP($A184,[1]artritis!$A$5:$V$260,17,0),0)</f>
        <v>1</v>
      </c>
      <c r="E184" s="16">
        <f>IFERROR(VLOOKUP(A184,'[1]lupus '!$A$5:$U$257,10,0),0)</f>
        <v>0</v>
      </c>
      <c r="F184" s="16">
        <f>IFERROR(VLOOKUP($A184,[1]espondilo!$A$5:$AG$196,10,0),0)</f>
        <v>0</v>
      </c>
      <c r="G184" s="16">
        <f>IFERROR(VLOOKUP($A184,[1]espondilo!$A$5:$AG$196,17,0),0)</f>
        <v>0</v>
      </c>
      <c r="H184" s="16">
        <f>IFERROR(VLOOKUP($A184,[1]otras!$A$6:$X$216,9,0),0)</f>
        <v>0</v>
      </c>
      <c r="I184" s="17">
        <f>IFERROR(VLOOKUP($A184,[1]otras!$A$6:$X$216,16,0),0)</f>
        <v>0</v>
      </c>
      <c r="J184" s="18">
        <f>IFERROR(VLOOKUP($A184,[2]artritis!$A$5:$V$260,9,0),0)</f>
        <v>5.0000000000000001E-3</v>
      </c>
      <c r="K184" s="19">
        <f>IFERROR(VLOOKUP($A184,[2]artritis!$A$5:$V$260,16,0),0)</f>
        <v>0.02</v>
      </c>
      <c r="L184" s="19">
        <f>IFERROR(VLOOKUP(A184,'[2]lupus '!$A$5:$U$257,9,0),0)</f>
        <v>0</v>
      </c>
      <c r="M184" s="19">
        <f>IFERROR(VLOOKUP($A184,[2]espondilo!$A$5:$AG$196,9,0),0)</f>
        <v>0</v>
      </c>
      <c r="N184" s="19">
        <f>IFERROR(VLOOKUP($A184,[2]espondilo!$A$5:$AG$196,16,0),0)</f>
        <v>0</v>
      </c>
      <c r="O184" s="19">
        <f>IFERROR(VLOOKUP($A184,[2]otras!$A$6:$X$216,8,0),0)</f>
        <v>0</v>
      </c>
      <c r="P184" s="20">
        <f>IFERROR(VLOOKUP($A184,[2]otras!$A$6:$X$216,15,0),0)</f>
        <v>0</v>
      </c>
    </row>
    <row r="185" spans="1:16" x14ac:dyDescent="0.25">
      <c r="A185" t="s">
        <v>194</v>
      </c>
      <c r="B185" s="6">
        <v>815104</v>
      </c>
      <c r="C185" s="7">
        <f>IFERROR(VLOOKUP($A185,[1]artritis!$A$5:$V$260,10,0),0)</f>
        <v>1</v>
      </c>
      <c r="D185" s="8">
        <f>IFERROR(VLOOKUP($A185,[1]artritis!$A$5:$V$260,17,0),0)</f>
        <v>1</v>
      </c>
      <c r="E185" s="8">
        <f>IFERROR(VLOOKUP(A185,'[1]lupus '!$A$5:$U$257,10,0),0)</f>
        <v>0</v>
      </c>
      <c r="F185" s="8">
        <f>IFERROR(VLOOKUP($A185,[1]espondilo!$A$5:$AG$196,10,0),0)</f>
        <v>0</v>
      </c>
      <c r="G185" s="8">
        <f>IFERROR(VLOOKUP($A185,[1]espondilo!$A$5:$AG$196,17,0),0)</f>
        <v>0</v>
      </c>
      <c r="H185" s="8">
        <f>IFERROR(VLOOKUP($A185,[1]otras!$A$6:$X$216,9,0),0)</f>
        <v>0</v>
      </c>
      <c r="I185" s="9">
        <f>IFERROR(VLOOKUP($A185,[1]otras!$A$6:$X$216,16,0),0)</f>
        <v>0</v>
      </c>
      <c r="J185" s="10">
        <f>IFERROR(VLOOKUP($A185,[2]artritis!$A$5:$V$260,9,0),0)</f>
        <v>5.0000000000000001E-3</v>
      </c>
      <c r="K185" s="11">
        <f>IFERROR(VLOOKUP($A185,[2]artritis!$A$5:$V$260,16,0),0)</f>
        <v>0.02</v>
      </c>
      <c r="L185" s="11">
        <f>IFERROR(VLOOKUP(A185,'[2]lupus '!$A$5:$U$257,9,0),0)</f>
        <v>0</v>
      </c>
      <c r="M185" s="11">
        <f>IFERROR(VLOOKUP($A185,[2]espondilo!$A$5:$AG$196,9,0),0)</f>
        <v>0</v>
      </c>
      <c r="N185" s="11">
        <f>IFERROR(VLOOKUP($A185,[2]espondilo!$A$5:$AG$196,16,0),0)</f>
        <v>0</v>
      </c>
      <c r="O185" s="11">
        <f>IFERROR(VLOOKUP($A185,[2]otras!$A$6:$X$216,8,0),0)</f>
        <v>0</v>
      </c>
      <c r="P185" s="12">
        <f>IFERROR(VLOOKUP($A185,[2]otras!$A$6:$X$216,15,0),0)</f>
        <v>0</v>
      </c>
    </row>
    <row r="186" spans="1:16" x14ac:dyDescent="0.25">
      <c r="A186" s="13" t="s">
        <v>195</v>
      </c>
      <c r="B186" s="14">
        <v>815201</v>
      </c>
      <c r="C186" s="15">
        <f>IFERROR(VLOOKUP($A186,[1]artritis!$A$5:$V$260,10,0),0)</f>
        <v>1</v>
      </c>
      <c r="D186" s="16">
        <f>IFERROR(VLOOKUP($A186,[1]artritis!$A$5:$V$260,17,0),0)</f>
        <v>1</v>
      </c>
      <c r="E186" s="16">
        <f>IFERROR(VLOOKUP(A186,'[1]lupus '!$A$5:$U$257,10,0),0)</f>
        <v>0</v>
      </c>
      <c r="F186" s="16">
        <f>IFERROR(VLOOKUP($A186,[1]espondilo!$A$5:$AG$196,10,0),0)</f>
        <v>0</v>
      </c>
      <c r="G186" s="16">
        <f>IFERROR(VLOOKUP($A186,[1]espondilo!$A$5:$AG$196,17,0),0)</f>
        <v>0</v>
      </c>
      <c r="H186" s="16">
        <f>IFERROR(VLOOKUP($A186,[1]otras!$A$6:$X$216,9,0),0)</f>
        <v>0</v>
      </c>
      <c r="I186" s="17">
        <f>IFERROR(VLOOKUP($A186,[1]otras!$A$6:$X$216,16,0),0)</f>
        <v>0</v>
      </c>
      <c r="J186" s="18">
        <f>IFERROR(VLOOKUP($A186,[2]artritis!$A$5:$V$260,9,0),0)</f>
        <v>5.0000000000000001E-3</v>
      </c>
      <c r="K186" s="19">
        <f>IFERROR(VLOOKUP($A186,[2]artritis!$A$5:$V$260,16,0),0)</f>
        <v>0.01</v>
      </c>
      <c r="L186" s="19">
        <f>IFERROR(VLOOKUP(A186,'[2]lupus '!$A$5:$U$257,9,0),0)</f>
        <v>0</v>
      </c>
      <c r="M186" s="19">
        <f>IFERROR(VLOOKUP($A186,[2]espondilo!$A$5:$AG$196,9,0),0)</f>
        <v>0</v>
      </c>
      <c r="N186" s="19">
        <f>IFERROR(VLOOKUP($A186,[2]espondilo!$A$5:$AG$196,16,0),0)</f>
        <v>0</v>
      </c>
      <c r="O186" s="19">
        <f>IFERROR(VLOOKUP($A186,[2]otras!$A$6:$X$216,8,0),0)</f>
        <v>0</v>
      </c>
      <c r="P186" s="20">
        <f>IFERROR(VLOOKUP($A186,[2]otras!$A$6:$X$216,15,0),0)</f>
        <v>0</v>
      </c>
    </row>
    <row r="187" spans="1:16" x14ac:dyDescent="0.25">
      <c r="A187" t="s">
        <v>196</v>
      </c>
      <c r="B187" s="6">
        <v>815301</v>
      </c>
      <c r="C187" s="7">
        <f>IFERROR(VLOOKUP($A187,[1]artritis!$A$5:$V$260,10,0),0)</f>
        <v>1</v>
      </c>
      <c r="D187" s="8">
        <f>IFERROR(VLOOKUP($A187,[1]artritis!$A$5:$V$260,17,0),0)</f>
        <v>1</v>
      </c>
      <c r="E187" s="8">
        <f>IFERROR(VLOOKUP(A187,'[1]lupus '!$A$5:$U$257,10,0),0)</f>
        <v>0</v>
      </c>
      <c r="F187" s="8">
        <f>IFERROR(VLOOKUP($A187,[1]espondilo!$A$5:$AG$196,10,0),0)</f>
        <v>0</v>
      </c>
      <c r="G187" s="8">
        <f>IFERROR(VLOOKUP($A187,[1]espondilo!$A$5:$AG$196,17,0),0)</f>
        <v>0</v>
      </c>
      <c r="H187" s="8">
        <f>IFERROR(VLOOKUP($A187,[1]otras!$A$6:$X$216,9,0),0)</f>
        <v>0</v>
      </c>
      <c r="I187" s="9">
        <f>IFERROR(VLOOKUP($A187,[1]otras!$A$6:$X$216,16,0),0)</f>
        <v>0</v>
      </c>
      <c r="J187" s="10">
        <f>IFERROR(VLOOKUP($A187,[2]artritis!$A$5:$V$260,9,0),0)</f>
        <v>1.25E-3</v>
      </c>
      <c r="K187" s="11">
        <f>IFERROR(VLOOKUP($A187,[2]artritis!$A$5:$V$260,16,0),0)</f>
        <v>0.01</v>
      </c>
      <c r="L187" s="11">
        <f>IFERROR(VLOOKUP(A187,'[2]lupus '!$A$5:$U$257,9,0),0)</f>
        <v>0</v>
      </c>
      <c r="M187" s="11">
        <f>IFERROR(VLOOKUP($A187,[2]espondilo!$A$5:$AG$196,9,0),0)</f>
        <v>0</v>
      </c>
      <c r="N187" s="11">
        <f>IFERROR(VLOOKUP($A187,[2]espondilo!$A$5:$AG$196,16,0),0)</f>
        <v>0</v>
      </c>
      <c r="O187" s="11">
        <f>IFERROR(VLOOKUP($A187,[2]otras!$A$6:$X$216,8,0),0)</f>
        <v>0</v>
      </c>
      <c r="P187" s="12">
        <f>IFERROR(VLOOKUP($A187,[2]otras!$A$6:$X$216,15,0),0)</f>
        <v>0</v>
      </c>
    </row>
    <row r="188" spans="1:16" x14ac:dyDescent="0.25">
      <c r="A188" s="13" t="s">
        <v>197</v>
      </c>
      <c r="B188" s="14">
        <v>815302</v>
      </c>
      <c r="C188" s="15">
        <f>IFERROR(VLOOKUP($A188,[1]artritis!$A$5:$V$260,10,0),0)</f>
        <v>1</v>
      </c>
      <c r="D188" s="16">
        <f>IFERROR(VLOOKUP($A188,[1]artritis!$A$5:$V$260,17,0),0)</f>
        <v>1</v>
      </c>
      <c r="E188" s="16">
        <f>IFERROR(VLOOKUP(A188,'[1]lupus '!$A$5:$U$257,10,0),0)</f>
        <v>0</v>
      </c>
      <c r="F188" s="16">
        <f>IFERROR(VLOOKUP($A188,[1]espondilo!$A$5:$AG$196,10,0),0)</f>
        <v>0</v>
      </c>
      <c r="G188" s="16">
        <f>IFERROR(VLOOKUP($A188,[1]espondilo!$A$5:$AG$196,17,0),0)</f>
        <v>0</v>
      </c>
      <c r="H188" s="16">
        <f>IFERROR(VLOOKUP($A188,[1]otras!$A$6:$X$216,9,0),0)</f>
        <v>0</v>
      </c>
      <c r="I188" s="17">
        <f>IFERROR(VLOOKUP($A188,[1]otras!$A$6:$X$216,16,0),0)</f>
        <v>0</v>
      </c>
      <c r="J188" s="18">
        <f>IFERROR(VLOOKUP($A188,[2]artritis!$A$5:$V$260,9,0),0)</f>
        <v>1.25E-3</v>
      </c>
      <c r="K188" s="19">
        <f>IFERROR(VLOOKUP($A188,[2]artritis!$A$5:$V$260,16,0),0)</f>
        <v>0.01</v>
      </c>
      <c r="L188" s="19">
        <f>IFERROR(VLOOKUP(A188,'[2]lupus '!$A$5:$U$257,9,0),0)</f>
        <v>0</v>
      </c>
      <c r="M188" s="19">
        <f>IFERROR(VLOOKUP($A188,[2]espondilo!$A$5:$AG$196,9,0),0)</f>
        <v>0</v>
      </c>
      <c r="N188" s="19">
        <f>IFERROR(VLOOKUP($A188,[2]espondilo!$A$5:$AG$196,16,0),0)</f>
        <v>0</v>
      </c>
      <c r="O188" s="19">
        <f>IFERROR(VLOOKUP($A188,[2]otras!$A$6:$X$216,8,0),0)</f>
        <v>0</v>
      </c>
      <c r="P188" s="20">
        <f>IFERROR(VLOOKUP($A188,[2]otras!$A$6:$X$216,15,0),0)</f>
        <v>0</v>
      </c>
    </row>
    <row r="189" spans="1:16" x14ac:dyDescent="0.25">
      <c r="A189" t="s">
        <v>198</v>
      </c>
      <c r="B189" s="6">
        <v>815303</v>
      </c>
      <c r="C189" s="7">
        <f>IFERROR(VLOOKUP($A189,[1]artritis!$A$5:$V$260,10,0),0)</f>
        <v>1</v>
      </c>
      <c r="D189" s="8">
        <f>IFERROR(VLOOKUP($A189,[1]artritis!$A$5:$V$260,17,0),0)</f>
        <v>1</v>
      </c>
      <c r="E189" s="8">
        <f>IFERROR(VLOOKUP(A189,'[1]lupus '!$A$5:$U$257,10,0),0)</f>
        <v>0</v>
      </c>
      <c r="F189" s="8">
        <f>IFERROR(VLOOKUP($A189,[1]espondilo!$A$5:$AG$196,10,0),0)</f>
        <v>0</v>
      </c>
      <c r="G189" s="8">
        <f>IFERROR(VLOOKUP($A189,[1]espondilo!$A$5:$AG$196,17,0),0)</f>
        <v>0</v>
      </c>
      <c r="H189" s="8">
        <f>IFERROR(VLOOKUP($A189,[1]otras!$A$6:$X$216,9,0),0)</f>
        <v>0</v>
      </c>
      <c r="I189" s="9">
        <f>IFERROR(VLOOKUP($A189,[1]otras!$A$6:$X$216,16,0),0)</f>
        <v>0</v>
      </c>
      <c r="J189" s="10">
        <f>IFERROR(VLOOKUP($A189,[2]artritis!$A$5:$V$260,9,0),0)</f>
        <v>1.25E-3</v>
      </c>
      <c r="K189" s="11">
        <f>IFERROR(VLOOKUP($A189,[2]artritis!$A$5:$V$260,16,0),0)</f>
        <v>0.01</v>
      </c>
      <c r="L189" s="11">
        <f>IFERROR(VLOOKUP(A189,'[2]lupus '!$A$5:$U$257,9,0),0)</f>
        <v>0</v>
      </c>
      <c r="M189" s="11">
        <f>IFERROR(VLOOKUP($A189,[2]espondilo!$A$5:$AG$196,9,0),0)</f>
        <v>0</v>
      </c>
      <c r="N189" s="11">
        <f>IFERROR(VLOOKUP($A189,[2]espondilo!$A$5:$AG$196,16,0),0)</f>
        <v>0</v>
      </c>
      <c r="O189" s="11">
        <f>IFERROR(VLOOKUP($A189,[2]otras!$A$6:$X$216,8,0),0)</f>
        <v>0</v>
      </c>
      <c r="P189" s="12">
        <f>IFERROR(VLOOKUP($A189,[2]otras!$A$6:$X$216,15,0),0)</f>
        <v>0</v>
      </c>
    </row>
    <row r="190" spans="1:16" x14ac:dyDescent="0.25">
      <c r="A190" s="13" t="s">
        <v>199</v>
      </c>
      <c r="B190" s="14">
        <v>815304</v>
      </c>
      <c r="C190" s="15">
        <f>IFERROR(VLOOKUP($A190,[1]artritis!$A$5:$V$260,10,0),0)</f>
        <v>1</v>
      </c>
      <c r="D190" s="16">
        <f>IFERROR(VLOOKUP($A190,[1]artritis!$A$5:$V$260,17,0),0)</f>
        <v>1</v>
      </c>
      <c r="E190" s="16">
        <f>IFERROR(VLOOKUP(A190,'[1]lupus '!$A$5:$U$257,10,0),0)</f>
        <v>0</v>
      </c>
      <c r="F190" s="16">
        <f>IFERROR(VLOOKUP($A190,[1]espondilo!$A$5:$AG$196,10,0),0)</f>
        <v>0</v>
      </c>
      <c r="G190" s="16">
        <f>IFERROR(VLOOKUP($A190,[1]espondilo!$A$5:$AG$196,17,0),0)</f>
        <v>0</v>
      </c>
      <c r="H190" s="16">
        <f>IFERROR(VLOOKUP($A190,[1]otras!$A$6:$X$216,9,0),0)</f>
        <v>0</v>
      </c>
      <c r="I190" s="17">
        <f>IFERROR(VLOOKUP($A190,[1]otras!$A$6:$X$216,16,0),0)</f>
        <v>0</v>
      </c>
      <c r="J190" s="18">
        <f>IFERROR(VLOOKUP($A190,[2]artritis!$A$5:$V$260,9,0),0)</f>
        <v>1.25E-3</v>
      </c>
      <c r="K190" s="19">
        <f>IFERROR(VLOOKUP($A190,[2]artritis!$A$5:$V$260,16,0),0)</f>
        <v>0.01</v>
      </c>
      <c r="L190" s="19">
        <f>IFERROR(VLOOKUP(A190,'[2]lupus '!$A$5:$U$257,9,0),0)</f>
        <v>0</v>
      </c>
      <c r="M190" s="19">
        <f>IFERROR(VLOOKUP($A190,[2]espondilo!$A$5:$AG$196,9,0),0)</f>
        <v>0</v>
      </c>
      <c r="N190" s="19">
        <f>IFERROR(VLOOKUP($A190,[2]espondilo!$A$5:$AG$196,16,0),0)</f>
        <v>0</v>
      </c>
      <c r="O190" s="19">
        <f>IFERROR(VLOOKUP($A190,[2]otras!$A$6:$X$216,8,0),0)</f>
        <v>0</v>
      </c>
      <c r="P190" s="20">
        <f>IFERROR(VLOOKUP($A190,[2]otras!$A$6:$X$216,15,0),0)</f>
        <v>0</v>
      </c>
    </row>
    <row r="191" spans="1:16" x14ac:dyDescent="0.25">
      <c r="A191" t="s">
        <v>200</v>
      </c>
      <c r="B191" s="6">
        <v>815401</v>
      </c>
      <c r="C191" s="7">
        <f>IFERROR(VLOOKUP($A191,[1]artritis!$A$5:$V$260,10,0),0)</f>
        <v>1</v>
      </c>
      <c r="D191" s="8">
        <f>IFERROR(VLOOKUP($A191,[1]artritis!$A$5:$V$260,17,0),0)</f>
        <v>1</v>
      </c>
      <c r="E191" s="8">
        <f>IFERROR(VLOOKUP(A191,'[1]lupus '!$A$5:$U$257,10,0),0)</f>
        <v>0</v>
      </c>
      <c r="F191" s="8">
        <f>IFERROR(VLOOKUP($A191,[1]espondilo!$A$5:$AG$196,10,0),0)</f>
        <v>0</v>
      </c>
      <c r="G191" s="8">
        <f>IFERROR(VLOOKUP($A191,[1]espondilo!$A$5:$AG$196,17,0),0)</f>
        <v>0</v>
      </c>
      <c r="H191" s="8">
        <f>IFERROR(VLOOKUP($A191,[1]otras!$A$6:$X$216,9,0),0)</f>
        <v>0</v>
      </c>
      <c r="I191" s="9">
        <f>IFERROR(VLOOKUP($A191,[1]otras!$A$6:$X$216,16,0),0)</f>
        <v>0</v>
      </c>
      <c r="J191" s="10">
        <f>IFERROR(VLOOKUP($A191,[2]artritis!$A$5:$V$260,9,0),0)</f>
        <v>6.0000000000000001E-3</v>
      </c>
      <c r="K191" s="11">
        <f>IFERROR(VLOOKUP($A191,[2]artritis!$A$5:$V$260,16,0),0)</f>
        <v>0.03</v>
      </c>
      <c r="L191" s="11">
        <f>IFERROR(VLOOKUP(A191,'[2]lupus '!$A$5:$U$257,9,0),0)</f>
        <v>0</v>
      </c>
      <c r="M191" s="11">
        <f>IFERROR(VLOOKUP($A191,[2]espondilo!$A$5:$AG$196,9,0),0)</f>
        <v>0</v>
      </c>
      <c r="N191" s="11">
        <f>IFERROR(VLOOKUP($A191,[2]espondilo!$A$5:$AG$196,16,0),0)</f>
        <v>0</v>
      </c>
      <c r="O191" s="11">
        <f>IFERROR(VLOOKUP($A191,[2]otras!$A$6:$X$216,8,0),0)</f>
        <v>0</v>
      </c>
      <c r="P191" s="12">
        <f>IFERROR(VLOOKUP($A191,[2]otras!$A$6:$X$216,15,0),0)</f>
        <v>0</v>
      </c>
    </row>
    <row r="192" spans="1:16" x14ac:dyDescent="0.25">
      <c r="A192" s="13" t="s">
        <v>201</v>
      </c>
      <c r="B192" s="14">
        <v>815403</v>
      </c>
      <c r="C192" s="15">
        <f>IFERROR(VLOOKUP($A192,[1]artritis!$A$5:$V$260,10,0),0)</f>
        <v>1</v>
      </c>
      <c r="D192" s="16">
        <f>IFERROR(VLOOKUP($A192,[1]artritis!$A$5:$V$260,17,0),0)</f>
        <v>1</v>
      </c>
      <c r="E192" s="16">
        <f>IFERROR(VLOOKUP(A192,'[1]lupus '!$A$5:$U$257,10,0),0)</f>
        <v>0</v>
      </c>
      <c r="F192" s="16">
        <f>IFERROR(VLOOKUP($A192,[1]espondilo!$A$5:$AG$196,10,0),0)</f>
        <v>0</v>
      </c>
      <c r="G192" s="16">
        <f>IFERROR(VLOOKUP($A192,[1]espondilo!$A$5:$AG$196,17,0),0)</f>
        <v>0</v>
      </c>
      <c r="H192" s="16">
        <f>IFERROR(VLOOKUP($A192,[1]otras!$A$6:$X$216,9,0),0)</f>
        <v>0</v>
      </c>
      <c r="I192" s="17">
        <f>IFERROR(VLOOKUP($A192,[1]otras!$A$6:$X$216,16,0),0)</f>
        <v>0</v>
      </c>
      <c r="J192" s="18">
        <f>IFERROR(VLOOKUP($A192,[2]artritis!$A$5:$V$260,9,0),0)</f>
        <v>6.0000000000000001E-3</v>
      </c>
      <c r="K192" s="19">
        <f>IFERROR(VLOOKUP($A192,[2]artritis!$A$5:$V$260,16,0),0)</f>
        <v>1.4999999999999999E-2</v>
      </c>
      <c r="L192" s="19">
        <f>IFERROR(VLOOKUP(A192,'[2]lupus '!$A$5:$U$257,9,0),0)</f>
        <v>0</v>
      </c>
      <c r="M192" s="19">
        <f>IFERROR(VLOOKUP($A192,[2]espondilo!$A$5:$AG$196,9,0),0)</f>
        <v>0</v>
      </c>
      <c r="N192" s="19">
        <f>IFERROR(VLOOKUP($A192,[2]espondilo!$A$5:$AG$196,16,0),0)</f>
        <v>0</v>
      </c>
      <c r="O192" s="19">
        <f>IFERROR(VLOOKUP($A192,[2]otras!$A$6:$X$216,8,0),0)</f>
        <v>0</v>
      </c>
      <c r="P192" s="20">
        <f>IFERROR(VLOOKUP($A192,[2]otras!$A$6:$X$216,15,0),0)</f>
        <v>0</v>
      </c>
    </row>
    <row r="193" spans="1:16" x14ac:dyDescent="0.25">
      <c r="A193" t="s">
        <v>202</v>
      </c>
      <c r="B193" s="6">
        <v>815404</v>
      </c>
      <c r="C193" s="7">
        <f>IFERROR(VLOOKUP($A193,[1]artritis!$A$5:$V$260,10,0),0)</f>
        <v>1</v>
      </c>
      <c r="D193" s="8">
        <f>IFERROR(VLOOKUP($A193,[1]artritis!$A$5:$V$260,17,0),0)</f>
        <v>1</v>
      </c>
      <c r="E193" s="8">
        <f>IFERROR(VLOOKUP(A193,'[1]lupus '!$A$5:$U$257,10,0),0)</f>
        <v>0</v>
      </c>
      <c r="F193" s="8">
        <f>IFERROR(VLOOKUP($A193,[1]espondilo!$A$5:$AG$196,10,0),0)</f>
        <v>0</v>
      </c>
      <c r="G193" s="8">
        <f>IFERROR(VLOOKUP($A193,[1]espondilo!$A$5:$AG$196,17,0),0)</f>
        <v>0</v>
      </c>
      <c r="H193" s="8">
        <f>IFERROR(VLOOKUP($A193,[1]otras!$A$6:$X$216,9,0),0)</f>
        <v>0</v>
      </c>
      <c r="I193" s="9">
        <f>IFERROR(VLOOKUP($A193,[1]otras!$A$6:$X$216,16,0),0)</f>
        <v>0</v>
      </c>
      <c r="J193" s="10">
        <f>IFERROR(VLOOKUP($A193,[2]artritis!$A$5:$V$260,9,0),0)</f>
        <v>6.0000000000000001E-3</v>
      </c>
      <c r="K193" s="11">
        <f>IFERROR(VLOOKUP($A193,[2]artritis!$A$5:$V$260,16,0),0)</f>
        <v>0.03</v>
      </c>
      <c r="L193" s="11">
        <f>IFERROR(VLOOKUP(A193,'[2]lupus '!$A$5:$U$257,9,0),0)</f>
        <v>0</v>
      </c>
      <c r="M193" s="11">
        <f>IFERROR(VLOOKUP($A193,[2]espondilo!$A$5:$AG$196,9,0),0)</f>
        <v>0</v>
      </c>
      <c r="N193" s="11">
        <f>IFERROR(VLOOKUP($A193,[2]espondilo!$A$5:$AG$196,16,0),0)</f>
        <v>0</v>
      </c>
      <c r="O193" s="11">
        <f>IFERROR(VLOOKUP($A193,[2]otras!$A$6:$X$216,8,0),0)</f>
        <v>0</v>
      </c>
      <c r="P193" s="12">
        <f>IFERROR(VLOOKUP($A193,[2]otras!$A$6:$X$216,15,0),0)</f>
        <v>0</v>
      </c>
    </row>
    <row r="194" spans="1:16" x14ac:dyDescent="0.25">
      <c r="A194" s="13" t="s">
        <v>203</v>
      </c>
      <c r="B194" s="14">
        <v>815405</v>
      </c>
      <c r="C194" s="15">
        <f>IFERROR(VLOOKUP($A194,[1]artritis!$A$5:$V$260,10,0),0)</f>
        <v>1</v>
      </c>
      <c r="D194" s="16">
        <f>IFERROR(VLOOKUP($A194,[1]artritis!$A$5:$V$260,17,0),0)</f>
        <v>1</v>
      </c>
      <c r="E194" s="16">
        <f>IFERROR(VLOOKUP(A194,'[1]lupus '!$A$5:$U$257,10,0),0)</f>
        <v>0</v>
      </c>
      <c r="F194" s="16">
        <f>IFERROR(VLOOKUP($A194,[1]espondilo!$A$5:$AG$196,10,0),0)</f>
        <v>0</v>
      </c>
      <c r="G194" s="16">
        <f>IFERROR(VLOOKUP($A194,[1]espondilo!$A$5:$AG$196,17,0),0)</f>
        <v>0</v>
      </c>
      <c r="H194" s="16">
        <f>IFERROR(VLOOKUP($A194,[1]otras!$A$6:$X$216,9,0),0)</f>
        <v>0</v>
      </c>
      <c r="I194" s="17">
        <f>IFERROR(VLOOKUP($A194,[1]otras!$A$6:$X$216,16,0),0)</f>
        <v>0</v>
      </c>
      <c r="J194" s="18">
        <f>IFERROR(VLOOKUP($A194,[2]artritis!$A$5:$V$260,9,0),0)</f>
        <v>6.0000000000000001E-3</v>
      </c>
      <c r="K194" s="19">
        <f>IFERROR(VLOOKUP($A194,[2]artritis!$A$5:$V$260,16,0),0)</f>
        <v>0.03</v>
      </c>
      <c r="L194" s="19">
        <f>IFERROR(VLOOKUP(A194,'[2]lupus '!$A$5:$U$257,9,0),0)</f>
        <v>0</v>
      </c>
      <c r="M194" s="19">
        <f>IFERROR(VLOOKUP($A194,[2]espondilo!$A$5:$AG$196,9,0),0)</f>
        <v>0</v>
      </c>
      <c r="N194" s="19">
        <f>IFERROR(VLOOKUP($A194,[2]espondilo!$A$5:$AG$196,16,0),0)</f>
        <v>0</v>
      </c>
      <c r="O194" s="19">
        <f>IFERROR(VLOOKUP($A194,[2]otras!$A$6:$X$216,8,0),0)</f>
        <v>0</v>
      </c>
      <c r="P194" s="20">
        <f>IFERROR(VLOOKUP($A194,[2]otras!$A$6:$X$216,15,0),0)</f>
        <v>0</v>
      </c>
    </row>
    <row r="195" spans="1:16" x14ac:dyDescent="0.25">
      <c r="A195" t="s">
        <v>204</v>
      </c>
      <c r="B195" s="6">
        <v>815406</v>
      </c>
      <c r="C195" s="7">
        <f>IFERROR(VLOOKUP($A195,[1]artritis!$A$5:$V$260,10,0),0)</f>
        <v>1</v>
      </c>
      <c r="D195" s="8">
        <f>IFERROR(VLOOKUP($A195,[1]artritis!$A$5:$V$260,17,0),0)</f>
        <v>1</v>
      </c>
      <c r="E195" s="8">
        <f>IFERROR(VLOOKUP(A195,'[1]lupus '!$A$5:$U$257,10,0),0)</f>
        <v>0</v>
      </c>
      <c r="F195" s="8">
        <f>IFERROR(VLOOKUP($A195,[1]espondilo!$A$5:$AG$196,10,0),0)</f>
        <v>0</v>
      </c>
      <c r="G195" s="8">
        <f>IFERROR(VLOOKUP($A195,[1]espondilo!$A$5:$AG$196,17,0),0)</f>
        <v>0</v>
      </c>
      <c r="H195" s="8">
        <f>IFERROR(VLOOKUP($A195,[1]otras!$A$6:$X$216,9,0),0)</f>
        <v>0</v>
      </c>
      <c r="I195" s="9">
        <f>IFERROR(VLOOKUP($A195,[1]otras!$A$6:$X$216,16,0),0)</f>
        <v>0</v>
      </c>
      <c r="J195" s="10">
        <f>IFERROR(VLOOKUP($A195,[2]artritis!$A$5:$V$260,9,0),0)</f>
        <v>6.0000000000000001E-3</v>
      </c>
      <c r="K195" s="11">
        <f>IFERROR(VLOOKUP($A195,[2]artritis!$A$5:$V$260,16,0),0)</f>
        <v>1.4999999999999999E-2</v>
      </c>
      <c r="L195" s="11">
        <f>IFERROR(VLOOKUP(A195,'[2]lupus '!$A$5:$U$257,9,0),0)</f>
        <v>0</v>
      </c>
      <c r="M195" s="11">
        <f>IFERROR(VLOOKUP($A195,[2]espondilo!$A$5:$AG$196,9,0),0)</f>
        <v>0</v>
      </c>
      <c r="N195" s="11">
        <f>IFERROR(VLOOKUP($A195,[2]espondilo!$A$5:$AG$196,16,0),0)</f>
        <v>0</v>
      </c>
      <c r="O195" s="11">
        <f>IFERROR(VLOOKUP($A195,[2]otras!$A$6:$X$216,8,0),0)</f>
        <v>0</v>
      </c>
      <c r="P195" s="12">
        <f>IFERROR(VLOOKUP($A195,[2]otras!$A$6:$X$216,15,0),0)</f>
        <v>0</v>
      </c>
    </row>
    <row r="196" spans="1:16" x14ac:dyDescent="0.25">
      <c r="A196" s="13" t="s">
        <v>205</v>
      </c>
      <c r="B196" s="14">
        <v>815503</v>
      </c>
      <c r="C196" s="15">
        <f>IFERROR(VLOOKUP($A196,[1]artritis!$A$5:$V$260,10,0),0)</f>
        <v>1</v>
      </c>
      <c r="D196" s="16">
        <f>IFERROR(VLOOKUP($A196,[1]artritis!$A$5:$V$260,17,0),0)</f>
        <v>1</v>
      </c>
      <c r="E196" s="16">
        <f>IFERROR(VLOOKUP(A196,'[1]lupus '!$A$5:$U$257,10,0),0)</f>
        <v>0</v>
      </c>
      <c r="F196" s="16">
        <f>IFERROR(VLOOKUP($A196,[1]espondilo!$A$5:$AG$196,10,0),0)</f>
        <v>0</v>
      </c>
      <c r="G196" s="16">
        <f>IFERROR(VLOOKUP($A196,[1]espondilo!$A$5:$AG$196,17,0),0)</f>
        <v>0</v>
      </c>
      <c r="H196" s="16">
        <f>IFERROR(VLOOKUP($A196,[1]otras!$A$6:$X$216,9,0),0)</f>
        <v>0</v>
      </c>
      <c r="I196" s="17">
        <f>IFERROR(VLOOKUP($A196,[1]otras!$A$6:$X$216,16,0),0)</f>
        <v>0</v>
      </c>
      <c r="J196" s="18">
        <f>IFERROR(VLOOKUP($A196,[2]artritis!$A$5:$V$260,9,0),0)</f>
        <v>1.4285714285714286E-3</v>
      </c>
      <c r="K196" s="19">
        <f>IFERROR(VLOOKUP($A196,[2]artritis!$A$5:$V$260,16,0),0)</f>
        <v>1.4999999999999999E-2</v>
      </c>
      <c r="L196" s="19">
        <f>IFERROR(VLOOKUP(A196,'[2]lupus '!$A$5:$U$257,9,0),0)</f>
        <v>0</v>
      </c>
      <c r="M196" s="19">
        <f>IFERROR(VLOOKUP($A196,[2]espondilo!$A$5:$AG$196,9,0),0)</f>
        <v>0</v>
      </c>
      <c r="N196" s="19">
        <f>IFERROR(VLOOKUP($A196,[2]espondilo!$A$5:$AG$196,16,0),0)</f>
        <v>0</v>
      </c>
      <c r="O196" s="19">
        <f>IFERROR(VLOOKUP($A196,[2]otras!$A$6:$X$216,8,0),0)</f>
        <v>0</v>
      </c>
      <c r="P196" s="20">
        <f>IFERROR(VLOOKUP($A196,[2]otras!$A$6:$X$216,15,0),0)</f>
        <v>0</v>
      </c>
    </row>
    <row r="197" spans="1:16" x14ac:dyDescent="0.25">
      <c r="A197" t="s">
        <v>206</v>
      </c>
      <c r="B197" s="6">
        <v>815504</v>
      </c>
      <c r="C197" s="7">
        <f>IFERROR(VLOOKUP($A197,[1]artritis!$A$5:$V$260,10,0),0)</f>
        <v>1</v>
      </c>
      <c r="D197" s="8">
        <f>IFERROR(VLOOKUP($A197,[1]artritis!$A$5:$V$260,17,0),0)</f>
        <v>1</v>
      </c>
      <c r="E197" s="8">
        <f>IFERROR(VLOOKUP(A197,'[1]lupus '!$A$5:$U$257,10,0),0)</f>
        <v>0</v>
      </c>
      <c r="F197" s="8">
        <f>IFERROR(VLOOKUP($A197,[1]espondilo!$A$5:$AG$196,10,0),0)</f>
        <v>0</v>
      </c>
      <c r="G197" s="8">
        <f>IFERROR(VLOOKUP($A197,[1]espondilo!$A$5:$AG$196,17,0),0)</f>
        <v>0</v>
      </c>
      <c r="H197" s="8">
        <f>IFERROR(VLOOKUP($A197,[1]otras!$A$6:$X$216,9,0),0)</f>
        <v>0</v>
      </c>
      <c r="I197" s="9">
        <f>IFERROR(VLOOKUP($A197,[1]otras!$A$6:$X$216,16,0),0)</f>
        <v>0</v>
      </c>
      <c r="J197" s="10">
        <f>IFERROR(VLOOKUP($A197,[2]artritis!$A$5:$V$260,9,0),0)</f>
        <v>1.4285714285714286E-3</v>
      </c>
      <c r="K197" s="11">
        <f>IFERROR(VLOOKUP($A197,[2]artritis!$A$5:$V$260,16,0),0)</f>
        <v>1.4999999999999999E-2</v>
      </c>
      <c r="L197" s="11">
        <f>IFERROR(VLOOKUP(A197,'[2]lupus '!$A$5:$U$257,9,0),0)</f>
        <v>0</v>
      </c>
      <c r="M197" s="11">
        <f>IFERROR(VLOOKUP($A197,[2]espondilo!$A$5:$AG$196,9,0),0)</f>
        <v>0</v>
      </c>
      <c r="N197" s="11">
        <f>IFERROR(VLOOKUP($A197,[2]espondilo!$A$5:$AG$196,16,0),0)</f>
        <v>0</v>
      </c>
      <c r="O197" s="11">
        <f>IFERROR(VLOOKUP($A197,[2]otras!$A$6:$X$216,8,0),0)</f>
        <v>0</v>
      </c>
      <c r="P197" s="12">
        <f>IFERROR(VLOOKUP($A197,[2]otras!$A$6:$X$216,15,0),0)</f>
        <v>0</v>
      </c>
    </row>
    <row r="198" spans="1:16" x14ac:dyDescent="0.25">
      <c r="A198" s="13" t="s">
        <v>207</v>
      </c>
      <c r="B198" s="14">
        <v>815505</v>
      </c>
      <c r="C198" s="15">
        <f>IFERROR(VLOOKUP($A198,[1]artritis!$A$5:$V$260,10,0),0)</f>
        <v>1</v>
      </c>
      <c r="D198" s="16">
        <f>IFERROR(VLOOKUP($A198,[1]artritis!$A$5:$V$260,17,0),0)</f>
        <v>1</v>
      </c>
      <c r="E198" s="16">
        <f>IFERROR(VLOOKUP(A198,'[1]lupus '!$A$5:$U$257,10,0),0)</f>
        <v>0</v>
      </c>
      <c r="F198" s="16">
        <f>IFERROR(VLOOKUP($A198,[1]espondilo!$A$5:$AG$196,10,0),0)</f>
        <v>0</v>
      </c>
      <c r="G198" s="16">
        <f>IFERROR(VLOOKUP($A198,[1]espondilo!$A$5:$AG$196,17,0),0)</f>
        <v>0</v>
      </c>
      <c r="H198" s="16">
        <f>IFERROR(VLOOKUP($A198,[1]otras!$A$6:$X$216,9,0),0)</f>
        <v>0</v>
      </c>
      <c r="I198" s="17">
        <f>IFERROR(VLOOKUP($A198,[1]otras!$A$6:$X$216,16,0),0)</f>
        <v>0</v>
      </c>
      <c r="J198" s="18">
        <f>IFERROR(VLOOKUP($A198,[2]artritis!$A$5:$V$260,9,0),0)</f>
        <v>1.4285714285714286E-3</v>
      </c>
      <c r="K198" s="19">
        <f>IFERROR(VLOOKUP($A198,[2]artritis!$A$5:$V$260,16,0),0)</f>
        <v>1.4999999999999999E-2</v>
      </c>
      <c r="L198" s="19">
        <f>IFERROR(VLOOKUP(A198,'[2]lupus '!$A$5:$U$257,9,0),0)</f>
        <v>0</v>
      </c>
      <c r="M198" s="19">
        <f>IFERROR(VLOOKUP($A198,[2]espondilo!$A$5:$AG$196,9,0),0)</f>
        <v>0</v>
      </c>
      <c r="N198" s="19">
        <f>IFERROR(VLOOKUP($A198,[2]espondilo!$A$5:$AG$196,16,0),0)</f>
        <v>0</v>
      </c>
      <c r="O198" s="19">
        <f>IFERROR(VLOOKUP($A198,[2]otras!$A$6:$X$216,8,0),0)</f>
        <v>0</v>
      </c>
      <c r="P198" s="20">
        <f>IFERROR(VLOOKUP($A198,[2]otras!$A$6:$X$216,15,0),0)</f>
        <v>0</v>
      </c>
    </row>
    <row r="199" spans="1:16" x14ac:dyDescent="0.25">
      <c r="A199" t="s">
        <v>208</v>
      </c>
      <c r="B199" s="6">
        <v>815506</v>
      </c>
      <c r="C199" s="7">
        <f>IFERROR(VLOOKUP($A199,[1]artritis!$A$5:$V$260,10,0),0)</f>
        <v>1</v>
      </c>
      <c r="D199" s="8">
        <f>IFERROR(VLOOKUP($A199,[1]artritis!$A$5:$V$260,17,0),0)</f>
        <v>1</v>
      </c>
      <c r="E199" s="8">
        <f>IFERROR(VLOOKUP(A199,'[1]lupus '!$A$5:$U$257,10,0),0)</f>
        <v>0</v>
      </c>
      <c r="F199" s="8">
        <f>IFERROR(VLOOKUP($A199,[1]espondilo!$A$5:$AG$196,10,0),0)</f>
        <v>0</v>
      </c>
      <c r="G199" s="8">
        <f>IFERROR(VLOOKUP($A199,[1]espondilo!$A$5:$AG$196,17,0),0)</f>
        <v>0</v>
      </c>
      <c r="H199" s="8">
        <f>IFERROR(VLOOKUP($A199,[1]otras!$A$6:$X$216,9,0),0)</f>
        <v>0</v>
      </c>
      <c r="I199" s="9">
        <f>IFERROR(VLOOKUP($A199,[1]otras!$A$6:$X$216,16,0),0)</f>
        <v>0</v>
      </c>
      <c r="J199" s="10">
        <f>IFERROR(VLOOKUP($A199,[2]artritis!$A$5:$V$260,9,0),0)</f>
        <v>1.4285714285714286E-3</v>
      </c>
      <c r="K199" s="11">
        <f>IFERROR(VLOOKUP($A199,[2]artritis!$A$5:$V$260,16,0),0)</f>
        <v>1.4999999999999999E-2</v>
      </c>
      <c r="L199" s="11">
        <f>IFERROR(VLOOKUP(A199,'[2]lupus '!$A$5:$U$257,9,0),0)</f>
        <v>0</v>
      </c>
      <c r="M199" s="11">
        <f>IFERROR(VLOOKUP($A199,[2]espondilo!$A$5:$AG$196,9,0),0)</f>
        <v>0</v>
      </c>
      <c r="N199" s="11">
        <f>IFERROR(VLOOKUP($A199,[2]espondilo!$A$5:$AG$196,16,0),0)</f>
        <v>0</v>
      </c>
      <c r="O199" s="11">
        <f>IFERROR(VLOOKUP($A199,[2]otras!$A$6:$X$216,8,0),0)</f>
        <v>0</v>
      </c>
      <c r="P199" s="12">
        <f>IFERROR(VLOOKUP($A199,[2]otras!$A$6:$X$216,15,0),0)</f>
        <v>0</v>
      </c>
    </row>
    <row r="200" spans="1:16" x14ac:dyDescent="0.25">
      <c r="A200" s="13" t="s">
        <v>209</v>
      </c>
      <c r="B200" s="14">
        <v>817101</v>
      </c>
      <c r="C200" s="15">
        <f>IFERROR(VLOOKUP($A200,[1]artritis!$A$5:$V$260,10,0),0)</f>
        <v>1</v>
      </c>
      <c r="D200" s="16">
        <f>IFERROR(VLOOKUP($A200,[1]artritis!$A$5:$V$260,17,0),0)</f>
        <v>1</v>
      </c>
      <c r="E200" s="16">
        <f>IFERROR(VLOOKUP(A200,'[1]lupus '!$A$5:$U$257,10,0),0)</f>
        <v>0</v>
      </c>
      <c r="F200" s="16">
        <f>IFERROR(VLOOKUP($A200,[1]espondilo!$A$5:$AG$196,10,0),0)</f>
        <v>0</v>
      </c>
      <c r="G200" s="16">
        <f>IFERROR(VLOOKUP($A200,[1]espondilo!$A$5:$AG$196,17,0),0)</f>
        <v>0</v>
      </c>
      <c r="H200" s="16">
        <f>IFERROR(VLOOKUP($A200,[1]otras!$A$6:$X$216,9,0),0)</f>
        <v>0</v>
      </c>
      <c r="I200" s="17">
        <f>IFERROR(VLOOKUP($A200,[1]otras!$A$6:$X$216,16,0),0)</f>
        <v>0</v>
      </c>
      <c r="J200" s="18">
        <f>IFERROR(VLOOKUP($A200,[2]artritis!$A$5:$V$260,9,0),0)</f>
        <v>1.4285714285714286E-3</v>
      </c>
      <c r="K200" s="19">
        <f>IFERROR(VLOOKUP($A200,[2]artritis!$A$5:$V$260,16,0),0)</f>
        <v>1.0999999999999999E-2</v>
      </c>
      <c r="L200" s="19">
        <f>IFERROR(VLOOKUP(A200,'[2]lupus '!$A$5:$U$257,9,0),0)</f>
        <v>0</v>
      </c>
      <c r="M200" s="19">
        <f>IFERROR(VLOOKUP($A200,[2]espondilo!$A$5:$AG$196,9,0),0)</f>
        <v>0</v>
      </c>
      <c r="N200" s="19">
        <f>IFERROR(VLOOKUP($A200,[2]espondilo!$A$5:$AG$196,16,0),0)</f>
        <v>0</v>
      </c>
      <c r="O200" s="19">
        <f>IFERROR(VLOOKUP($A200,[2]otras!$A$6:$X$216,8,0),0)</f>
        <v>0</v>
      </c>
      <c r="P200" s="20">
        <f>IFERROR(VLOOKUP($A200,[2]otras!$A$6:$X$216,15,0),0)</f>
        <v>0</v>
      </c>
    </row>
    <row r="201" spans="1:16" x14ac:dyDescent="0.25">
      <c r="A201" t="s">
        <v>210</v>
      </c>
      <c r="B201" s="6">
        <v>817102</v>
      </c>
      <c r="C201" s="7">
        <f>IFERROR(VLOOKUP($A201,[1]artritis!$A$5:$V$260,10,0),0)</f>
        <v>1</v>
      </c>
      <c r="D201" s="8">
        <f>IFERROR(VLOOKUP($A201,[1]artritis!$A$5:$V$260,17,0),0)</f>
        <v>1</v>
      </c>
      <c r="E201" s="8">
        <f>IFERROR(VLOOKUP(A201,'[1]lupus '!$A$5:$U$257,10,0),0)</f>
        <v>0</v>
      </c>
      <c r="F201" s="8">
        <f>IFERROR(VLOOKUP($A201,[1]espondilo!$A$5:$AG$196,10,0),0)</f>
        <v>0</v>
      </c>
      <c r="G201" s="8">
        <f>IFERROR(VLOOKUP($A201,[1]espondilo!$A$5:$AG$196,17,0),0)</f>
        <v>0</v>
      </c>
      <c r="H201" s="8">
        <f>IFERROR(VLOOKUP($A201,[1]otras!$A$6:$X$216,9,0),0)</f>
        <v>0</v>
      </c>
      <c r="I201" s="9">
        <f>IFERROR(VLOOKUP($A201,[1]otras!$A$6:$X$216,16,0),0)</f>
        <v>0</v>
      </c>
      <c r="J201" s="10">
        <f>IFERROR(VLOOKUP($A201,[2]artritis!$A$5:$V$260,9,0),0)</f>
        <v>1.4285714285714286E-3</v>
      </c>
      <c r="K201" s="11">
        <f>IFERROR(VLOOKUP($A201,[2]artritis!$A$5:$V$260,16,0),0)</f>
        <v>1.0999999999999999E-2</v>
      </c>
      <c r="L201" s="11">
        <f>IFERROR(VLOOKUP(A201,'[2]lupus '!$A$5:$U$257,9,0),0)</f>
        <v>0</v>
      </c>
      <c r="M201" s="11">
        <f>IFERROR(VLOOKUP($A201,[2]espondilo!$A$5:$AG$196,9,0),0)</f>
        <v>0</v>
      </c>
      <c r="N201" s="11">
        <f>IFERROR(VLOOKUP($A201,[2]espondilo!$A$5:$AG$196,16,0),0)</f>
        <v>0</v>
      </c>
      <c r="O201" s="11">
        <f>IFERROR(VLOOKUP($A201,[2]otras!$A$6:$X$216,8,0),0)</f>
        <v>0</v>
      </c>
      <c r="P201" s="12">
        <f>IFERROR(VLOOKUP($A201,[2]otras!$A$6:$X$216,15,0),0)</f>
        <v>0</v>
      </c>
    </row>
    <row r="202" spans="1:16" x14ac:dyDescent="0.25">
      <c r="A202" s="13" t="s">
        <v>211</v>
      </c>
      <c r="B202" s="14">
        <v>815506</v>
      </c>
      <c r="C202" s="15">
        <f>IFERROR(VLOOKUP($A202,[1]artritis!$A$5:$V$260,10,0),0)</f>
        <v>1</v>
      </c>
      <c r="D202" s="16">
        <f>IFERROR(VLOOKUP($A202,[1]artritis!$A$5:$V$260,17,0),0)</f>
        <v>1</v>
      </c>
      <c r="E202" s="16">
        <f>IFERROR(VLOOKUP(A202,'[1]lupus '!$A$5:$U$257,10,0),0)</f>
        <v>0</v>
      </c>
      <c r="F202" s="16">
        <f>IFERROR(VLOOKUP($A202,[1]espondilo!$A$5:$AG$196,10,0),0)</f>
        <v>0</v>
      </c>
      <c r="G202" s="16">
        <f>IFERROR(VLOOKUP($A202,[1]espondilo!$A$5:$AG$196,17,0),0)</f>
        <v>0</v>
      </c>
      <c r="H202" s="16">
        <f>IFERROR(VLOOKUP($A202,[1]otras!$A$6:$X$216,9,0),0)</f>
        <v>0</v>
      </c>
      <c r="I202" s="17">
        <f>IFERROR(VLOOKUP($A202,[1]otras!$A$6:$X$216,16,0),0)</f>
        <v>0</v>
      </c>
      <c r="J202" s="18">
        <f>IFERROR(VLOOKUP($A202,[2]artritis!$A$5:$V$260,9,0),0)</f>
        <v>1.4285714285714286E-3</v>
      </c>
      <c r="K202" s="19">
        <f>IFERROR(VLOOKUP($A202,[2]artritis!$A$5:$V$260,16,0),0)</f>
        <v>0.01</v>
      </c>
      <c r="L202" s="19">
        <f>IFERROR(VLOOKUP(A202,'[2]lupus '!$A$5:$U$257,9,0),0)</f>
        <v>0</v>
      </c>
      <c r="M202" s="19">
        <f>IFERROR(VLOOKUP($A202,[2]espondilo!$A$5:$AG$196,9,0),0)</f>
        <v>0</v>
      </c>
      <c r="N202" s="19">
        <f>IFERROR(VLOOKUP($A202,[2]espondilo!$A$5:$AG$196,16,0),0)</f>
        <v>0</v>
      </c>
      <c r="O202" s="19">
        <f>IFERROR(VLOOKUP($A202,[2]otras!$A$6:$X$216,8,0),0)</f>
        <v>0</v>
      </c>
      <c r="P202" s="20">
        <f>IFERROR(VLOOKUP($A202,[2]otras!$A$6:$X$216,15,0),0)</f>
        <v>0</v>
      </c>
    </row>
    <row r="203" spans="1:16" x14ac:dyDescent="0.25">
      <c r="A203" t="s">
        <v>212</v>
      </c>
      <c r="B203" s="6">
        <v>902049</v>
      </c>
      <c r="C203" s="7">
        <f>IFERROR(VLOOKUP($A203,[1]artritis!$A$5:$V$260,10,0),0)</f>
        <v>1</v>
      </c>
      <c r="D203" s="8">
        <f>IFERROR(VLOOKUP($A203,[1]artritis!$A$5:$V$260,17,0),0)</f>
        <v>1</v>
      </c>
      <c r="E203" s="8">
        <f>IFERROR(VLOOKUP(A203,'[1]lupus '!$A$5:$U$257,10,0),0)</f>
        <v>1</v>
      </c>
      <c r="F203" s="8">
        <f>IFERROR(VLOOKUP($A203,[1]espondilo!$A$5:$AG$196,10,0),0)</f>
        <v>1</v>
      </c>
      <c r="G203" s="8">
        <f>IFERROR(VLOOKUP($A203,[1]espondilo!$A$5:$AG$196,17,0),0)</f>
        <v>1</v>
      </c>
      <c r="H203" s="8">
        <f>IFERROR(VLOOKUP($A203,[1]otras!$A$6:$X$216,9,0),0)</f>
        <v>1</v>
      </c>
      <c r="I203" s="9">
        <f>IFERROR(VLOOKUP($A203,[1]otras!$A$6:$X$216,16,0),0)</f>
        <v>1</v>
      </c>
      <c r="J203" s="10">
        <f>IFERROR(VLOOKUP($A203,[2]artritis!$A$5:$V$260,9,0),0)</f>
        <v>0.03</v>
      </c>
      <c r="K203" s="11">
        <f>IFERROR(VLOOKUP($A203,[2]artritis!$A$5:$V$260,16,0),0)</f>
        <v>0.03</v>
      </c>
      <c r="L203" s="11">
        <f>IFERROR(VLOOKUP(A203,'[2]lupus '!$A$5:$U$257,9,0),0)</f>
        <v>0.20038722168441434</v>
      </c>
      <c r="M203" s="11">
        <f>IFERROR(VLOOKUP($A203,[2]espondilo!$A$5:$AG$196,9,0),0)</f>
        <v>0.1</v>
      </c>
      <c r="N203" s="11">
        <f>IFERROR(VLOOKUP($A203,[2]espondilo!$A$5:$AG$196,16,0),0)</f>
        <v>0.1</v>
      </c>
      <c r="O203" s="11">
        <f>IFERROR(VLOOKUP($A203,[2]otras!$A$6:$X$216,8,0),0)</f>
        <v>0.02</v>
      </c>
      <c r="P203" s="12">
        <f>IFERROR(VLOOKUP($A203,[2]otras!$A$6:$X$216,15,0),0)</f>
        <v>0.02</v>
      </c>
    </row>
    <row r="204" spans="1:16" x14ac:dyDescent="0.25">
      <c r="A204" s="13" t="s">
        <v>213</v>
      </c>
      <c r="B204" s="14">
        <v>902045</v>
      </c>
      <c r="C204" s="15">
        <f>IFERROR(VLOOKUP($A204,[1]artritis!$A$5:$V$260,10,0),0)</f>
        <v>1</v>
      </c>
      <c r="D204" s="16">
        <f>IFERROR(VLOOKUP($A204,[1]artritis!$A$5:$V$260,17,0),0)</f>
        <v>1</v>
      </c>
      <c r="E204" s="16">
        <f>IFERROR(VLOOKUP(A204,'[1]lupus '!$A$5:$U$257,10,0),0)</f>
        <v>1</v>
      </c>
      <c r="F204" s="16">
        <f>IFERROR(VLOOKUP($A204,[1]espondilo!$A$5:$AG$196,10,0),0)</f>
        <v>1</v>
      </c>
      <c r="G204" s="16">
        <f>IFERROR(VLOOKUP($A204,[1]espondilo!$A$5:$AG$196,17,0),0)</f>
        <v>1</v>
      </c>
      <c r="H204" s="16">
        <f>IFERROR(VLOOKUP($A204,[1]otras!$A$6:$X$216,9,0),0)</f>
        <v>1</v>
      </c>
      <c r="I204" s="17">
        <f>IFERROR(VLOOKUP($A204,[1]otras!$A$6:$X$216,16,0),0)</f>
        <v>1</v>
      </c>
      <c r="J204" s="18">
        <f>IFERROR(VLOOKUP($A204,[2]artritis!$A$5:$V$260,9,0),0)</f>
        <v>0.03</v>
      </c>
      <c r="K204" s="19">
        <f>IFERROR(VLOOKUP($A204,[2]artritis!$A$5:$V$260,16,0),0)</f>
        <v>0.03</v>
      </c>
      <c r="L204" s="19">
        <f>IFERROR(VLOOKUP(A204,'[2]lupus '!$A$5:$U$257,9,0),0)</f>
        <v>0.20038722168441434</v>
      </c>
      <c r="M204" s="19">
        <f>IFERROR(VLOOKUP($A204,[2]espondilo!$A$5:$AG$196,9,0),0)</f>
        <v>0.1</v>
      </c>
      <c r="N204" s="19">
        <f>IFERROR(VLOOKUP($A204,[2]espondilo!$A$5:$AG$196,16,0),0)</f>
        <v>0.1</v>
      </c>
      <c r="O204" s="19">
        <f>IFERROR(VLOOKUP($A204,[2]otras!$A$6:$X$216,8,0),0)</f>
        <v>0.02</v>
      </c>
      <c r="P204" s="20">
        <f>IFERROR(VLOOKUP($A204,[2]otras!$A$6:$X$216,15,0),0)</f>
        <v>0.02</v>
      </c>
    </row>
    <row r="205" spans="1:16" x14ac:dyDescent="0.25">
      <c r="A205" t="s">
        <v>214</v>
      </c>
      <c r="B205" s="6">
        <v>931002</v>
      </c>
      <c r="C205" s="7">
        <f>IFERROR(VLOOKUP($A205,[1]artritis!$A$5:$V$260,10,0),0)</f>
        <v>1</v>
      </c>
      <c r="D205" s="8">
        <f>IFERROR(VLOOKUP($A205,[1]artritis!$A$5:$V$260,17,0),0)</f>
        <v>1</v>
      </c>
      <c r="E205" s="8">
        <f>IFERROR(VLOOKUP(A205,'[1]lupus '!$A$5:$U$257,10,0),0)</f>
        <v>0</v>
      </c>
      <c r="F205" s="8">
        <f>IFERROR(VLOOKUP($A205,[1]espondilo!$A$5:$AG$196,10,0),0)</f>
        <v>0</v>
      </c>
      <c r="G205" s="8">
        <f>IFERROR(VLOOKUP($A205,[1]espondilo!$A$5:$AG$196,17,0),0)</f>
        <v>0</v>
      </c>
      <c r="H205" s="8">
        <f>IFERROR(VLOOKUP($A205,[1]otras!$A$6:$X$216,9,0),0)</f>
        <v>0</v>
      </c>
      <c r="I205" s="9">
        <f>IFERROR(VLOOKUP($A205,[1]otras!$A$6:$X$216,16,0),0)</f>
        <v>0</v>
      </c>
      <c r="J205" s="10">
        <f>IFERROR(VLOOKUP($A205,[2]artritis!$A$5:$V$260,9,0),0)</f>
        <v>1.6666666666666666E-2</v>
      </c>
      <c r="K205" s="11">
        <f>IFERROR(VLOOKUP($A205,[2]artritis!$A$5:$V$260,16,0),0)</f>
        <v>0.1</v>
      </c>
      <c r="L205" s="11">
        <f>IFERROR(VLOOKUP(A205,'[2]lupus '!$A$5:$U$257,9,0),0)</f>
        <v>0</v>
      </c>
      <c r="M205" s="11">
        <f>IFERROR(VLOOKUP($A205,[2]espondilo!$A$5:$AG$196,9,0),0)</f>
        <v>0</v>
      </c>
      <c r="N205" s="11">
        <f>IFERROR(VLOOKUP($A205,[2]espondilo!$A$5:$AG$196,16,0),0)</f>
        <v>0</v>
      </c>
      <c r="O205" s="11">
        <f>IFERROR(VLOOKUP($A205,[2]otras!$A$6:$X$216,8,0),0)</f>
        <v>0</v>
      </c>
      <c r="P205" s="12">
        <f>IFERROR(VLOOKUP($A205,[2]otras!$A$6:$X$216,15,0),0)</f>
        <v>0</v>
      </c>
    </row>
    <row r="206" spans="1:16" x14ac:dyDescent="0.25">
      <c r="A206" s="13" t="s">
        <v>215</v>
      </c>
      <c r="B206" s="14">
        <v>931101</v>
      </c>
      <c r="C206" s="15">
        <f>IFERROR(VLOOKUP($A206,[1]artritis!$A$5:$V$260,10,0),0)</f>
        <v>1</v>
      </c>
      <c r="D206" s="16">
        <f>IFERROR(VLOOKUP($A206,[1]artritis!$A$5:$V$260,17,0),0)</f>
        <v>1</v>
      </c>
      <c r="E206" s="16">
        <f>IFERROR(VLOOKUP(A206,'[1]lupus '!$A$5:$U$257,10,0),0)</f>
        <v>0</v>
      </c>
      <c r="F206" s="16">
        <f>IFERROR(VLOOKUP($A206,[1]espondilo!$A$5:$AG$196,10,0),0)</f>
        <v>0</v>
      </c>
      <c r="G206" s="16">
        <f>IFERROR(VLOOKUP($A206,[1]espondilo!$A$5:$AG$196,17,0),0)</f>
        <v>0</v>
      </c>
      <c r="H206" s="16">
        <f>IFERROR(VLOOKUP($A206,[1]otras!$A$6:$X$216,9,0),0)</f>
        <v>0</v>
      </c>
      <c r="I206" s="17">
        <f>IFERROR(VLOOKUP($A206,[1]otras!$A$6:$X$216,16,0),0)</f>
        <v>0</v>
      </c>
      <c r="J206" s="18">
        <f>IFERROR(VLOOKUP($A206,[2]artritis!$A$5:$V$260,9,0),0)</f>
        <v>1.6666666666666666E-2</v>
      </c>
      <c r="K206" s="19">
        <f>IFERROR(VLOOKUP($A206,[2]artritis!$A$5:$V$260,16,0),0)</f>
        <v>0.1</v>
      </c>
      <c r="L206" s="19">
        <f>IFERROR(VLOOKUP(A206,'[2]lupus '!$A$5:$U$257,9,0),0)</f>
        <v>0</v>
      </c>
      <c r="M206" s="19">
        <f>IFERROR(VLOOKUP($A206,[2]espondilo!$A$5:$AG$196,9,0),0)</f>
        <v>0</v>
      </c>
      <c r="N206" s="19">
        <f>IFERROR(VLOOKUP($A206,[2]espondilo!$A$5:$AG$196,16,0),0)</f>
        <v>0</v>
      </c>
      <c r="O206" s="19">
        <f>IFERROR(VLOOKUP($A206,[2]otras!$A$6:$X$216,8,0),0)</f>
        <v>0</v>
      </c>
      <c r="P206" s="20">
        <f>IFERROR(VLOOKUP($A206,[2]otras!$A$6:$X$216,15,0),0)</f>
        <v>0</v>
      </c>
    </row>
    <row r="207" spans="1:16" x14ac:dyDescent="0.25">
      <c r="A207" t="s">
        <v>216</v>
      </c>
      <c r="B207" s="6">
        <v>931501</v>
      </c>
      <c r="C207" s="7">
        <f>IFERROR(VLOOKUP($A207,[1]artritis!$A$5:$V$260,10,0),0)</f>
        <v>1</v>
      </c>
      <c r="D207" s="8">
        <f>IFERROR(VLOOKUP($A207,[1]artritis!$A$5:$V$260,17,0),0)</f>
        <v>1</v>
      </c>
      <c r="E207" s="8">
        <f>IFERROR(VLOOKUP(A207,'[1]lupus '!$A$5:$U$257,10,0),0)</f>
        <v>0</v>
      </c>
      <c r="F207" s="8">
        <f>IFERROR(VLOOKUP($A207,[1]espondilo!$A$5:$AG$196,10,0),0)</f>
        <v>0</v>
      </c>
      <c r="G207" s="8">
        <f>IFERROR(VLOOKUP($A207,[1]espondilo!$A$5:$AG$196,17,0),0)</f>
        <v>0</v>
      </c>
      <c r="H207" s="8">
        <f>IFERROR(VLOOKUP($A207,[1]otras!$A$6:$X$216,9,0),0)</f>
        <v>0</v>
      </c>
      <c r="I207" s="9">
        <f>IFERROR(VLOOKUP($A207,[1]otras!$A$6:$X$216,16,0),0)</f>
        <v>0</v>
      </c>
      <c r="J207" s="10">
        <f>IFERROR(VLOOKUP($A207,[2]artritis!$A$5:$V$260,9,0),0)</f>
        <v>1.6666666666666666E-2</v>
      </c>
      <c r="K207" s="11">
        <f>IFERROR(VLOOKUP($A207,[2]artritis!$A$5:$V$260,16,0),0)</f>
        <v>0.1</v>
      </c>
      <c r="L207" s="11">
        <f>IFERROR(VLOOKUP(A207,'[2]lupus '!$A$5:$U$257,9,0),0)</f>
        <v>0</v>
      </c>
      <c r="M207" s="11">
        <f>IFERROR(VLOOKUP($A207,[2]espondilo!$A$5:$AG$196,9,0),0)</f>
        <v>0</v>
      </c>
      <c r="N207" s="11">
        <f>IFERROR(VLOOKUP($A207,[2]espondilo!$A$5:$AG$196,16,0),0)</f>
        <v>0</v>
      </c>
      <c r="O207" s="11">
        <f>IFERROR(VLOOKUP($A207,[2]otras!$A$6:$X$216,8,0),0)</f>
        <v>0</v>
      </c>
      <c r="P207" s="12">
        <f>IFERROR(VLOOKUP($A207,[2]otras!$A$6:$X$216,15,0),0)</f>
        <v>0</v>
      </c>
    </row>
    <row r="208" spans="1:16" x14ac:dyDescent="0.25">
      <c r="A208" s="13" t="s">
        <v>217</v>
      </c>
      <c r="B208" s="14">
        <v>931600</v>
      </c>
      <c r="C208" s="15">
        <f>IFERROR(VLOOKUP($A208,[1]artritis!$A$5:$V$260,10,0),0)</f>
        <v>1</v>
      </c>
      <c r="D208" s="16">
        <f>IFERROR(VLOOKUP($A208,[1]artritis!$A$5:$V$260,17,0),0)</f>
        <v>1</v>
      </c>
      <c r="E208" s="16">
        <f>IFERROR(VLOOKUP(A208,'[1]lupus '!$A$5:$U$257,10,0),0)</f>
        <v>0</v>
      </c>
      <c r="F208" s="16">
        <f>IFERROR(VLOOKUP($A208,[1]espondilo!$A$5:$AG$196,10,0),0)</f>
        <v>0</v>
      </c>
      <c r="G208" s="16">
        <f>IFERROR(VLOOKUP($A208,[1]espondilo!$A$5:$AG$196,17,0),0)</f>
        <v>0</v>
      </c>
      <c r="H208" s="16">
        <f>IFERROR(VLOOKUP($A208,[1]otras!$A$6:$X$216,9,0),0)</f>
        <v>0</v>
      </c>
      <c r="I208" s="17">
        <f>IFERROR(VLOOKUP($A208,[1]otras!$A$6:$X$216,16,0),0)</f>
        <v>0</v>
      </c>
      <c r="J208" s="18">
        <f>IFERROR(VLOOKUP($A208,[2]artritis!$A$5:$V$260,9,0),0)</f>
        <v>1.6666666666666666E-2</v>
      </c>
      <c r="K208" s="19">
        <f>IFERROR(VLOOKUP($A208,[2]artritis!$A$5:$V$260,16,0),0)</f>
        <v>0.1</v>
      </c>
      <c r="L208" s="19">
        <f>IFERROR(VLOOKUP(A208,'[2]lupus '!$A$5:$U$257,9,0),0)</f>
        <v>0</v>
      </c>
      <c r="M208" s="19">
        <f>IFERROR(VLOOKUP($A208,[2]espondilo!$A$5:$AG$196,9,0),0)</f>
        <v>0</v>
      </c>
      <c r="N208" s="19">
        <f>IFERROR(VLOOKUP($A208,[2]espondilo!$A$5:$AG$196,16,0),0)</f>
        <v>0</v>
      </c>
      <c r="O208" s="19">
        <f>IFERROR(VLOOKUP($A208,[2]otras!$A$6:$X$216,8,0),0)</f>
        <v>0</v>
      </c>
      <c r="P208" s="20">
        <f>IFERROR(VLOOKUP($A208,[2]otras!$A$6:$X$216,15,0),0)</f>
        <v>0</v>
      </c>
    </row>
    <row r="209" spans="1:16" x14ac:dyDescent="0.25">
      <c r="A209" t="s">
        <v>218</v>
      </c>
      <c r="B209" s="6">
        <v>931700</v>
      </c>
      <c r="C209" s="7">
        <f>IFERROR(VLOOKUP($A209,[1]artritis!$A$5:$V$260,10,0),0)</f>
        <v>1</v>
      </c>
      <c r="D209" s="8">
        <f>IFERROR(VLOOKUP($A209,[1]artritis!$A$5:$V$260,17,0),0)</f>
        <v>1</v>
      </c>
      <c r="E209" s="8">
        <f>IFERROR(VLOOKUP(A209,'[1]lupus '!$A$5:$U$257,10,0),0)</f>
        <v>0</v>
      </c>
      <c r="F209" s="8">
        <f>IFERROR(VLOOKUP($A209,[1]espondilo!$A$5:$AG$196,10,0),0)</f>
        <v>0</v>
      </c>
      <c r="G209" s="8">
        <f>IFERROR(VLOOKUP($A209,[1]espondilo!$A$5:$AG$196,17,0),0)</f>
        <v>0</v>
      </c>
      <c r="H209" s="8">
        <f>IFERROR(VLOOKUP($A209,[1]otras!$A$6:$X$216,9,0),0)</f>
        <v>0</v>
      </c>
      <c r="I209" s="9">
        <f>IFERROR(VLOOKUP($A209,[1]otras!$A$6:$X$216,16,0),0)</f>
        <v>0</v>
      </c>
      <c r="J209" s="10">
        <f>IFERROR(VLOOKUP($A209,[2]artritis!$A$5:$V$260,9,0),0)</f>
        <v>1.6666666666666666E-2</v>
      </c>
      <c r="K209" s="11">
        <f>IFERROR(VLOOKUP($A209,[2]artritis!$A$5:$V$260,16,0),0)</f>
        <v>0.1</v>
      </c>
      <c r="L209" s="11">
        <f>IFERROR(VLOOKUP(A209,'[2]lupus '!$A$5:$U$257,9,0),0)</f>
        <v>0</v>
      </c>
      <c r="M209" s="11">
        <f>IFERROR(VLOOKUP($A209,[2]espondilo!$A$5:$AG$196,9,0),0)</f>
        <v>0</v>
      </c>
      <c r="N209" s="11">
        <f>IFERROR(VLOOKUP($A209,[2]espondilo!$A$5:$AG$196,16,0),0)</f>
        <v>0</v>
      </c>
      <c r="O209" s="11">
        <f>IFERROR(VLOOKUP($A209,[2]otras!$A$6:$X$216,8,0),0)</f>
        <v>0</v>
      </c>
      <c r="P209" s="12">
        <f>IFERROR(VLOOKUP($A209,[2]otras!$A$6:$X$216,15,0),0)</f>
        <v>0</v>
      </c>
    </row>
    <row r="210" spans="1:16" x14ac:dyDescent="0.25">
      <c r="A210" s="13" t="s">
        <v>219</v>
      </c>
      <c r="B210" s="14">
        <v>933300</v>
      </c>
      <c r="C210" s="15">
        <f>IFERROR(VLOOKUP($A210,[1]artritis!$A$5:$V$260,10,0),0)</f>
        <v>1</v>
      </c>
      <c r="D210" s="16">
        <f>IFERROR(VLOOKUP($A210,[1]artritis!$A$5:$V$260,17,0),0)</f>
        <v>1</v>
      </c>
      <c r="E210" s="16">
        <f>IFERROR(VLOOKUP(A210,'[1]lupus '!$A$5:$U$257,10,0),0)</f>
        <v>0</v>
      </c>
      <c r="F210" s="16">
        <f>IFERROR(VLOOKUP($A210,[1]espondilo!$A$5:$AG$196,10,0),0)</f>
        <v>0</v>
      </c>
      <c r="G210" s="16">
        <f>IFERROR(VLOOKUP($A210,[1]espondilo!$A$5:$AG$196,17,0),0)</f>
        <v>0</v>
      </c>
      <c r="H210" s="16">
        <f>IFERROR(VLOOKUP($A210,[1]otras!$A$6:$X$216,9,0),0)</f>
        <v>0</v>
      </c>
      <c r="I210" s="17">
        <f>IFERROR(VLOOKUP($A210,[1]otras!$A$6:$X$216,16,0),0)</f>
        <v>0</v>
      </c>
      <c r="J210" s="18">
        <f>IFERROR(VLOOKUP($A210,[2]artritis!$A$5:$V$260,9,0),0)</f>
        <v>1.6666666666666666E-2</v>
      </c>
      <c r="K210" s="19">
        <f>IFERROR(VLOOKUP($A210,[2]artritis!$A$5:$V$260,16,0),0)</f>
        <v>0.1</v>
      </c>
      <c r="L210" s="19">
        <f>IFERROR(VLOOKUP(A210,'[2]lupus '!$A$5:$U$257,9,0),0)</f>
        <v>0</v>
      </c>
      <c r="M210" s="19">
        <f>IFERROR(VLOOKUP($A210,[2]espondilo!$A$5:$AG$196,9,0),0)</f>
        <v>0</v>
      </c>
      <c r="N210" s="19">
        <f>IFERROR(VLOOKUP($A210,[2]espondilo!$A$5:$AG$196,16,0),0)</f>
        <v>0</v>
      </c>
      <c r="O210" s="19">
        <f>IFERROR(VLOOKUP($A210,[2]otras!$A$6:$X$216,8,0),0)</f>
        <v>0</v>
      </c>
      <c r="P210" s="20">
        <f>IFERROR(VLOOKUP($A210,[2]otras!$A$6:$X$216,15,0),0)</f>
        <v>0</v>
      </c>
    </row>
    <row r="211" spans="1:16" x14ac:dyDescent="0.25">
      <c r="A211" t="s">
        <v>220</v>
      </c>
      <c r="B211" s="6">
        <v>895100</v>
      </c>
      <c r="C211" s="7">
        <f>IFERROR(VLOOKUP($A211,[1]artritis!$A$5:$V$260,10,0),0)</f>
        <v>1</v>
      </c>
      <c r="D211" s="8">
        <f>IFERROR(VLOOKUP($A211,[1]artritis!$A$5:$V$260,17,0),0)</f>
        <v>1</v>
      </c>
      <c r="E211" s="8">
        <f>IFERROR(VLOOKUP(A211,'[1]lupus '!$A$5:$U$257,10,0),0)</f>
        <v>1</v>
      </c>
      <c r="F211" s="8">
        <f>IFERROR(VLOOKUP($A211,[1]espondilo!$A$5:$AG$196,10,0),0)</f>
        <v>1</v>
      </c>
      <c r="G211" s="8">
        <f>IFERROR(VLOOKUP($A211,[1]espondilo!$A$5:$AG$196,17,0),0)</f>
        <v>1</v>
      </c>
      <c r="H211" s="8">
        <f>IFERROR(VLOOKUP($A211,[1]otras!$A$6:$X$216,9,0),0)</f>
        <v>1</v>
      </c>
      <c r="I211" s="9">
        <f>IFERROR(VLOOKUP($A211,[1]otras!$A$6:$X$216,16,0),0)</f>
        <v>1</v>
      </c>
      <c r="J211" s="10">
        <f>IFERROR(VLOOKUP($A211,[2]artritis!$A$5:$V$260,9,0),0)</f>
        <v>1</v>
      </c>
      <c r="K211" s="11">
        <f>IFERROR(VLOOKUP($A211,[2]artritis!$A$5:$V$260,16,0),0)</f>
        <v>1</v>
      </c>
      <c r="L211" s="11">
        <f>IFERROR(VLOOKUP(A211,'[2]lupus '!$A$5:$U$257,9,0),0)</f>
        <v>0.30009680542110356</v>
      </c>
      <c r="M211" s="11">
        <f>IFERROR(VLOOKUP($A211,[2]espondilo!$A$5:$AG$196,9,0),0)</f>
        <v>1</v>
      </c>
      <c r="N211" s="11">
        <f>IFERROR(VLOOKUP($A211,[2]espondilo!$A$5:$AG$196,16,0),0)</f>
        <v>1</v>
      </c>
      <c r="O211" s="11">
        <f>IFERROR(VLOOKUP($A211,[2]otras!$A$6:$X$216,8,0),0)</f>
        <v>1</v>
      </c>
      <c r="P211" s="12">
        <f>IFERROR(VLOOKUP($A211,[2]otras!$A$6:$X$216,15,0),0)</f>
        <v>1</v>
      </c>
    </row>
    <row r="212" spans="1:16" x14ac:dyDescent="0.25">
      <c r="A212" s="13" t="s">
        <v>221</v>
      </c>
      <c r="B212" s="14">
        <v>332203</v>
      </c>
      <c r="C212" s="15">
        <f>IFERROR(VLOOKUP($A212,[1]artritis!$A$5:$V$260,10,0),0)</f>
        <v>1</v>
      </c>
      <c r="D212" s="16">
        <f>IFERROR(VLOOKUP($A212,[1]artritis!$A$5:$V$260,17,0),0)</f>
        <v>1</v>
      </c>
      <c r="E212" s="16">
        <f>IFERROR(VLOOKUP(A212,'[1]lupus '!$A$5:$U$257,10,0),0)</f>
        <v>1</v>
      </c>
      <c r="F212" s="16">
        <f>IFERROR(VLOOKUP($A212,[1]espondilo!$A$5:$AG$196,10,0),0)</f>
        <v>1</v>
      </c>
      <c r="G212" s="16">
        <f>IFERROR(VLOOKUP($A212,[1]espondilo!$A$5:$AG$196,17,0),0)</f>
        <v>1</v>
      </c>
      <c r="H212" s="16">
        <f>IFERROR(VLOOKUP($A212,[1]otras!$A$6:$X$216,9,0),0)</f>
        <v>0</v>
      </c>
      <c r="I212" s="17">
        <f>IFERROR(VLOOKUP($A212,[1]otras!$A$6:$X$216,16,0),0)</f>
        <v>0</v>
      </c>
      <c r="J212" s="18">
        <f>IFERROR(VLOOKUP($A212,[2]artritis!$A$5:$V$260,9,0),0)</f>
        <v>0.01</v>
      </c>
      <c r="K212" s="19">
        <f>IFERROR(VLOOKUP($A212,[2]artritis!$A$5:$V$260,16,0),0)</f>
        <v>0.02</v>
      </c>
      <c r="L212" s="19">
        <f>IFERROR(VLOOKUP(A212,'[2]lupus '!$A$5:$U$257,9,0),0)</f>
        <v>0.02</v>
      </c>
      <c r="M212" s="19">
        <f>IFERROR(VLOOKUP($A212,[2]espondilo!$A$5:$AG$196,9,0),0)</f>
        <v>0.02</v>
      </c>
      <c r="N212" s="19">
        <f>IFERROR(VLOOKUP($A212,[2]espondilo!$A$5:$AG$196,16,0),0)</f>
        <v>0.02</v>
      </c>
      <c r="O212" s="19">
        <f>IFERROR(VLOOKUP($A212,[2]otras!$A$6:$X$216,8,0),0)</f>
        <v>0</v>
      </c>
      <c r="P212" s="20">
        <f>IFERROR(VLOOKUP($A212,[2]otras!$A$6:$X$216,15,0),0)</f>
        <v>0</v>
      </c>
    </row>
    <row r="213" spans="1:16" x14ac:dyDescent="0.25">
      <c r="A213" t="s">
        <v>222</v>
      </c>
      <c r="B213" s="6">
        <v>332207</v>
      </c>
      <c r="C213" s="7">
        <f>IFERROR(VLOOKUP($A213,[1]artritis!$A$5:$V$260,10,0),0)</f>
        <v>1</v>
      </c>
      <c r="D213" s="8">
        <f>IFERROR(VLOOKUP($A213,[1]artritis!$A$5:$V$260,17,0),0)</f>
        <v>1</v>
      </c>
      <c r="E213" s="8">
        <f>IFERROR(VLOOKUP(A213,'[1]lupus '!$A$5:$U$257,10,0),0)</f>
        <v>1</v>
      </c>
      <c r="F213" s="8">
        <f>IFERROR(VLOOKUP($A213,[1]espondilo!$A$5:$AG$196,10,0),0)</f>
        <v>1</v>
      </c>
      <c r="G213" s="8">
        <f>IFERROR(VLOOKUP($A213,[1]espondilo!$A$5:$AG$196,17,0),0)</f>
        <v>1</v>
      </c>
      <c r="H213" s="8">
        <f>IFERROR(VLOOKUP($A213,[1]otras!$A$6:$X$216,9,0),0)</f>
        <v>0</v>
      </c>
      <c r="I213" s="9">
        <f>IFERROR(VLOOKUP($A213,[1]otras!$A$6:$X$216,16,0),0)</f>
        <v>0</v>
      </c>
      <c r="J213" s="10">
        <f>IFERROR(VLOOKUP($A213,[2]artritis!$A$5:$V$260,9,0),0)</f>
        <v>0.01</v>
      </c>
      <c r="K213" s="11">
        <f>IFERROR(VLOOKUP($A213,[2]artritis!$A$5:$V$260,16,0),0)</f>
        <v>0.02</v>
      </c>
      <c r="L213" s="11">
        <f>IFERROR(VLOOKUP(A213,'[2]lupus '!$A$5:$U$257,9,0),0)</f>
        <v>0.02</v>
      </c>
      <c r="M213" s="11">
        <f>IFERROR(VLOOKUP($A213,[2]espondilo!$A$5:$AG$196,9,0),0)</f>
        <v>0.02</v>
      </c>
      <c r="N213" s="11">
        <f>IFERROR(VLOOKUP($A213,[2]espondilo!$A$5:$AG$196,16,0),0)</f>
        <v>0.02</v>
      </c>
      <c r="O213" s="11">
        <f>IFERROR(VLOOKUP($A213,[2]otras!$A$6:$X$216,8,0),0)</f>
        <v>0</v>
      </c>
      <c r="P213" s="12">
        <f>IFERROR(VLOOKUP($A213,[2]otras!$A$6:$X$216,15,0),0)</f>
        <v>0</v>
      </c>
    </row>
    <row r="214" spans="1:16" x14ac:dyDescent="0.25">
      <c r="A214" s="13" t="s">
        <v>223</v>
      </c>
      <c r="B214" s="14">
        <v>930105</v>
      </c>
      <c r="C214" s="15">
        <f>IFERROR(VLOOKUP($A214,[1]artritis!$A$5:$V$260,10,0),0)</f>
        <v>1</v>
      </c>
      <c r="D214" s="16">
        <f>IFERROR(VLOOKUP($A214,[1]artritis!$A$5:$V$260,17,0),0)</f>
        <v>1</v>
      </c>
      <c r="E214" s="16">
        <f>IFERROR(VLOOKUP(A214,'[1]lupus '!$A$5:$U$257,10,0),0)</f>
        <v>0</v>
      </c>
      <c r="F214" s="16">
        <f>IFERROR(VLOOKUP($A214,[1]espondilo!$A$5:$AG$196,10,0),0)</f>
        <v>0</v>
      </c>
      <c r="G214" s="16">
        <f>IFERROR(VLOOKUP($A214,[1]espondilo!$A$5:$AG$196,17,0),0)</f>
        <v>0</v>
      </c>
      <c r="H214" s="16">
        <f>IFERROR(VLOOKUP($A214,[1]otras!$A$6:$X$216,9,0),0)</f>
        <v>0</v>
      </c>
      <c r="I214" s="17">
        <f>IFERROR(VLOOKUP($A214,[1]otras!$A$6:$X$216,16,0),0)</f>
        <v>0</v>
      </c>
      <c r="J214" s="18">
        <f>IFERROR(VLOOKUP($A214,[2]artritis!$A$5:$V$260,9,0),0)</f>
        <v>0.15</v>
      </c>
      <c r="K214" s="19">
        <f>IFERROR(VLOOKUP($A214,[2]artritis!$A$5:$V$260,16,0),0)</f>
        <v>0.15</v>
      </c>
      <c r="L214" s="19">
        <f>IFERROR(VLOOKUP(A214,'[2]lupus '!$A$5:$U$257,9,0),0)</f>
        <v>0</v>
      </c>
      <c r="M214" s="19">
        <f>IFERROR(VLOOKUP($A214,[2]espondilo!$A$5:$AG$196,9,0),0)</f>
        <v>0</v>
      </c>
      <c r="N214" s="19">
        <f>IFERROR(VLOOKUP($A214,[2]espondilo!$A$5:$AG$196,16,0),0)</f>
        <v>0</v>
      </c>
      <c r="O214" s="19">
        <f>IFERROR(VLOOKUP($A214,[2]otras!$A$6:$X$216,8,0),0)</f>
        <v>0</v>
      </c>
      <c r="P214" s="20">
        <f>IFERROR(VLOOKUP($A214,[2]otras!$A$6:$X$216,15,0),0)</f>
        <v>0</v>
      </c>
    </row>
    <row r="215" spans="1:16" x14ac:dyDescent="0.25">
      <c r="A215" t="s">
        <v>224</v>
      </c>
      <c r="B215" s="6">
        <v>930200</v>
      </c>
      <c r="C215" s="7">
        <f>IFERROR(VLOOKUP($A215,[1]artritis!$A$5:$V$260,10,0),0)</f>
        <v>1</v>
      </c>
      <c r="D215" s="8">
        <f>IFERROR(VLOOKUP($A215,[1]artritis!$A$5:$V$260,17,0),0)</f>
        <v>1</v>
      </c>
      <c r="E215" s="8">
        <f>IFERROR(VLOOKUP(A215,'[1]lupus '!$A$5:$U$257,10,0),0)</f>
        <v>0</v>
      </c>
      <c r="F215" s="8">
        <f>IFERROR(VLOOKUP($A215,[1]espondilo!$A$5:$AG$196,10,0),0)</f>
        <v>0</v>
      </c>
      <c r="G215" s="8">
        <f>IFERROR(VLOOKUP($A215,[1]espondilo!$A$5:$AG$196,17,0),0)</f>
        <v>0</v>
      </c>
      <c r="H215" s="8">
        <f>IFERROR(VLOOKUP($A215,[1]otras!$A$6:$X$216,9,0),0)</f>
        <v>0</v>
      </c>
      <c r="I215" s="9">
        <f>IFERROR(VLOOKUP($A215,[1]otras!$A$6:$X$216,16,0),0)</f>
        <v>0</v>
      </c>
      <c r="J215" s="10">
        <f>IFERROR(VLOOKUP($A215,[2]artritis!$A$5:$V$260,9,0),0)</f>
        <v>1.6666666666666666E-2</v>
      </c>
      <c r="K215" s="11">
        <f>IFERROR(VLOOKUP($A215,[2]artritis!$A$5:$V$260,16,0),0)</f>
        <v>0.05</v>
      </c>
      <c r="L215" s="11">
        <f>IFERROR(VLOOKUP(A215,'[2]lupus '!$A$5:$U$257,9,0),0)</f>
        <v>0</v>
      </c>
      <c r="M215" s="11">
        <f>IFERROR(VLOOKUP($A215,[2]espondilo!$A$5:$AG$196,9,0),0)</f>
        <v>0</v>
      </c>
      <c r="N215" s="11">
        <f>IFERROR(VLOOKUP($A215,[2]espondilo!$A$5:$AG$196,16,0),0)</f>
        <v>0</v>
      </c>
      <c r="O215" s="11">
        <f>IFERROR(VLOOKUP($A215,[2]otras!$A$6:$X$216,8,0),0)</f>
        <v>0</v>
      </c>
      <c r="P215" s="12">
        <f>IFERROR(VLOOKUP($A215,[2]otras!$A$6:$X$216,15,0),0)</f>
        <v>0</v>
      </c>
    </row>
    <row r="216" spans="1:16" x14ac:dyDescent="0.25">
      <c r="A216" s="13" t="s">
        <v>225</v>
      </c>
      <c r="B216" s="14">
        <v>930300</v>
      </c>
      <c r="C216" s="15">
        <f>IFERROR(VLOOKUP($A216,[1]artritis!$A$5:$V$260,10,0),0)</f>
        <v>1</v>
      </c>
      <c r="D216" s="16">
        <f>IFERROR(VLOOKUP($A216,[1]artritis!$A$5:$V$260,17,0),0)</f>
        <v>1</v>
      </c>
      <c r="E216" s="16">
        <f>IFERROR(VLOOKUP(A216,'[1]lupus '!$A$5:$U$257,10,0),0)</f>
        <v>0</v>
      </c>
      <c r="F216" s="16">
        <f>IFERROR(VLOOKUP($A216,[1]espondilo!$A$5:$AG$196,10,0),0)</f>
        <v>0</v>
      </c>
      <c r="G216" s="16">
        <f>IFERROR(VLOOKUP($A216,[1]espondilo!$A$5:$AG$196,17,0),0)</f>
        <v>0</v>
      </c>
      <c r="H216" s="16">
        <f>IFERROR(VLOOKUP($A216,[1]otras!$A$6:$X$216,9,0),0)</f>
        <v>0</v>
      </c>
      <c r="I216" s="17">
        <f>IFERROR(VLOOKUP($A216,[1]otras!$A$6:$X$216,16,0),0)</f>
        <v>0</v>
      </c>
      <c r="J216" s="18">
        <f>IFERROR(VLOOKUP($A216,[2]artritis!$A$5:$V$260,9,0),0)</f>
        <v>1.6666666666666666E-2</v>
      </c>
      <c r="K216" s="19">
        <f>IFERROR(VLOOKUP($A216,[2]artritis!$A$5:$V$260,16,0),0)</f>
        <v>0.05</v>
      </c>
      <c r="L216" s="19">
        <f>IFERROR(VLOOKUP(A216,'[2]lupus '!$A$5:$U$257,9,0),0)</f>
        <v>0</v>
      </c>
      <c r="M216" s="19">
        <f>IFERROR(VLOOKUP($A216,[2]espondilo!$A$5:$AG$196,9,0),0)</f>
        <v>0</v>
      </c>
      <c r="N216" s="19">
        <f>IFERROR(VLOOKUP($A216,[2]espondilo!$A$5:$AG$196,16,0),0)</f>
        <v>0</v>
      </c>
      <c r="O216" s="19">
        <f>IFERROR(VLOOKUP($A216,[2]otras!$A$6:$X$216,8,0),0)</f>
        <v>0</v>
      </c>
      <c r="P216" s="20">
        <f>IFERROR(VLOOKUP($A216,[2]otras!$A$6:$X$216,15,0),0)</f>
        <v>0</v>
      </c>
    </row>
    <row r="217" spans="1:16" x14ac:dyDescent="0.25">
      <c r="A217" t="s">
        <v>226</v>
      </c>
      <c r="B217" s="6">
        <v>930401</v>
      </c>
      <c r="C217" s="7">
        <f>IFERROR(VLOOKUP($A217,[1]artritis!$A$5:$V$260,10,0),0)</f>
        <v>1</v>
      </c>
      <c r="D217" s="8">
        <f>IFERROR(VLOOKUP($A217,[1]artritis!$A$5:$V$260,17,0),0)</f>
        <v>1</v>
      </c>
      <c r="E217" s="8">
        <f>IFERROR(VLOOKUP(A217,'[1]lupus '!$A$5:$U$257,10,0),0)</f>
        <v>0</v>
      </c>
      <c r="F217" s="8">
        <f>IFERROR(VLOOKUP($A217,[1]espondilo!$A$5:$AG$196,10,0),0)</f>
        <v>0</v>
      </c>
      <c r="G217" s="8">
        <f>IFERROR(VLOOKUP($A217,[1]espondilo!$A$5:$AG$196,17,0),0)</f>
        <v>0</v>
      </c>
      <c r="H217" s="8">
        <f>IFERROR(VLOOKUP($A217,[1]otras!$A$6:$X$216,9,0),0)</f>
        <v>0</v>
      </c>
      <c r="I217" s="9">
        <f>IFERROR(VLOOKUP($A217,[1]otras!$A$6:$X$216,16,0),0)</f>
        <v>0</v>
      </c>
      <c r="J217" s="10">
        <f>IFERROR(VLOOKUP($A217,[2]artritis!$A$5:$V$260,9,0),0)</f>
        <v>1.6666666666666666E-2</v>
      </c>
      <c r="K217" s="11">
        <f>IFERROR(VLOOKUP($A217,[2]artritis!$A$5:$V$260,16,0),0)</f>
        <v>0.05</v>
      </c>
      <c r="L217" s="11">
        <f>IFERROR(VLOOKUP(A217,'[2]lupus '!$A$5:$U$257,9,0),0)</f>
        <v>0</v>
      </c>
      <c r="M217" s="11">
        <f>IFERROR(VLOOKUP($A217,[2]espondilo!$A$5:$AG$196,9,0),0)</f>
        <v>0</v>
      </c>
      <c r="N217" s="11">
        <f>IFERROR(VLOOKUP($A217,[2]espondilo!$A$5:$AG$196,16,0),0)</f>
        <v>0</v>
      </c>
      <c r="O217" s="11">
        <f>IFERROR(VLOOKUP($A217,[2]otras!$A$6:$X$216,8,0),0)</f>
        <v>0</v>
      </c>
      <c r="P217" s="12">
        <f>IFERROR(VLOOKUP($A217,[2]otras!$A$6:$X$216,15,0),0)</f>
        <v>0</v>
      </c>
    </row>
    <row r="218" spans="1:16" x14ac:dyDescent="0.25">
      <c r="A218" s="13" t="s">
        <v>227</v>
      </c>
      <c r="B218" s="14">
        <v>938301</v>
      </c>
      <c r="C218" s="15">
        <f>IFERROR(VLOOKUP($A218,[1]artritis!$A$5:$V$260,10,0),0)</f>
        <v>1</v>
      </c>
      <c r="D218" s="16">
        <f>IFERROR(VLOOKUP($A218,[1]artritis!$A$5:$V$260,17,0),0)</f>
        <v>1</v>
      </c>
      <c r="E218" s="16">
        <f>IFERROR(VLOOKUP(A218,'[1]lupus '!$A$5:$U$257,10,0),0)</f>
        <v>0</v>
      </c>
      <c r="F218" s="16">
        <f>IFERROR(VLOOKUP($A218,[1]espondilo!$A$5:$AG$196,10,0),0)</f>
        <v>0</v>
      </c>
      <c r="G218" s="16">
        <f>IFERROR(VLOOKUP($A218,[1]espondilo!$A$5:$AG$196,17,0),0)</f>
        <v>0</v>
      </c>
      <c r="H218" s="16">
        <f>IFERROR(VLOOKUP($A218,[1]otras!$A$6:$X$216,9,0),0)</f>
        <v>0</v>
      </c>
      <c r="I218" s="17">
        <f>IFERROR(VLOOKUP($A218,[1]otras!$A$6:$X$216,16,0),0)</f>
        <v>0</v>
      </c>
      <c r="J218" s="18">
        <f>IFERROR(VLOOKUP($A218,[2]artritis!$A$5:$V$260,9,0),0)</f>
        <v>0.7</v>
      </c>
      <c r="K218" s="19">
        <f>IFERROR(VLOOKUP($A218,[2]artritis!$A$5:$V$260,16,0),0)</f>
        <v>0.7</v>
      </c>
      <c r="L218" s="19">
        <f>IFERROR(VLOOKUP(A218,'[2]lupus '!$A$5:$U$257,9,0),0)</f>
        <v>0</v>
      </c>
      <c r="M218" s="19">
        <f>IFERROR(VLOOKUP($A218,[2]espondilo!$A$5:$AG$196,9,0),0)</f>
        <v>0</v>
      </c>
      <c r="N218" s="19">
        <f>IFERROR(VLOOKUP($A218,[2]espondilo!$A$5:$AG$196,16,0),0)</f>
        <v>0</v>
      </c>
      <c r="O218" s="19">
        <f>IFERROR(VLOOKUP($A218,[2]otras!$A$6:$X$216,8,0),0)</f>
        <v>0</v>
      </c>
      <c r="P218" s="20">
        <f>IFERROR(VLOOKUP($A218,[2]otras!$A$6:$X$216,15,0),0)</f>
        <v>0</v>
      </c>
    </row>
    <row r="219" spans="1:16" x14ac:dyDescent="0.25">
      <c r="A219" t="s">
        <v>228</v>
      </c>
      <c r="B219" s="6">
        <v>930402</v>
      </c>
      <c r="C219" s="7">
        <f>IFERROR(VLOOKUP($A219,[1]artritis!$A$5:$V$260,10,0),0)</f>
        <v>1</v>
      </c>
      <c r="D219" s="8">
        <f>IFERROR(VLOOKUP($A219,[1]artritis!$A$5:$V$260,17,0),0)</f>
        <v>1</v>
      </c>
      <c r="E219" s="8">
        <f>IFERROR(VLOOKUP(A219,'[1]lupus '!$A$5:$U$257,10,0),0)</f>
        <v>0</v>
      </c>
      <c r="F219" s="8">
        <f>IFERROR(VLOOKUP($A219,[1]espondilo!$A$5:$AG$196,10,0),0)</f>
        <v>0</v>
      </c>
      <c r="G219" s="8">
        <f>IFERROR(VLOOKUP($A219,[1]espondilo!$A$5:$AG$196,17,0),0)</f>
        <v>0</v>
      </c>
      <c r="H219" s="8">
        <f>IFERROR(VLOOKUP($A219,[1]otras!$A$6:$X$216,9,0),0)</f>
        <v>0</v>
      </c>
      <c r="I219" s="9">
        <f>IFERROR(VLOOKUP($A219,[1]otras!$A$6:$X$216,16,0),0)</f>
        <v>0</v>
      </c>
      <c r="J219" s="10">
        <f>IFERROR(VLOOKUP($A219,[2]artritis!$A$5:$V$260,9,0),0)</f>
        <v>0.05</v>
      </c>
      <c r="K219" s="11">
        <f>IFERROR(VLOOKUP($A219,[2]artritis!$A$5:$V$260,16,0),0)</f>
        <v>0.05</v>
      </c>
      <c r="L219" s="11">
        <f>IFERROR(VLOOKUP(A219,'[2]lupus '!$A$5:$U$257,9,0),0)</f>
        <v>0</v>
      </c>
      <c r="M219" s="11">
        <f>IFERROR(VLOOKUP($A219,[2]espondilo!$A$5:$AG$196,9,0),0)</f>
        <v>0</v>
      </c>
      <c r="N219" s="11">
        <f>IFERROR(VLOOKUP($A219,[2]espondilo!$A$5:$AG$196,16,0),0)</f>
        <v>0</v>
      </c>
      <c r="O219" s="11">
        <f>IFERROR(VLOOKUP($A219,[2]otras!$A$6:$X$216,8,0),0)</f>
        <v>0</v>
      </c>
      <c r="P219" s="12">
        <f>IFERROR(VLOOKUP($A219,[2]otras!$A$6:$X$216,15,0),0)</f>
        <v>0</v>
      </c>
    </row>
    <row r="220" spans="1:16" x14ac:dyDescent="0.25">
      <c r="A220" s="13" t="s">
        <v>229</v>
      </c>
      <c r="B220" s="14">
        <v>943102</v>
      </c>
      <c r="C220" s="15">
        <f>IFERROR(VLOOKUP($A220,[1]artritis!$A$5:$V$260,10,0),0)</f>
        <v>1</v>
      </c>
      <c r="D220" s="16">
        <f>IFERROR(VLOOKUP($A220,[1]artritis!$A$5:$V$260,17,0),0)</f>
        <v>1</v>
      </c>
      <c r="E220" s="16">
        <f>IFERROR(VLOOKUP(A220,'[1]lupus '!$A$5:$U$257,10,0),0)</f>
        <v>1</v>
      </c>
      <c r="F220" s="16">
        <f>IFERROR(VLOOKUP($A220,[1]espondilo!$A$5:$AG$196,10,0),0)</f>
        <v>1</v>
      </c>
      <c r="G220" s="16">
        <f>IFERROR(VLOOKUP($A220,[1]espondilo!$A$5:$AG$196,17,0),0)</f>
        <v>1</v>
      </c>
      <c r="H220" s="16">
        <f>IFERROR(VLOOKUP($A220,[1]otras!$A$6:$X$216,9,0),0)</f>
        <v>0</v>
      </c>
      <c r="I220" s="17">
        <f>IFERROR(VLOOKUP($A220,[1]otras!$A$6:$X$216,16,0),0)</f>
        <v>0</v>
      </c>
      <c r="J220" s="18">
        <f>IFERROR(VLOOKUP($A220,[2]artritis!$A$5:$V$260,9,0),0)</f>
        <v>0.25</v>
      </c>
      <c r="K220" s="19">
        <f>IFERROR(VLOOKUP($A220,[2]artritis!$A$5:$V$260,16,0),0)</f>
        <v>0.25</v>
      </c>
      <c r="L220" s="19">
        <f>IFERROR(VLOOKUP(A220,'[2]lupus '!$A$5:$U$257,9,0),0)</f>
        <v>0.2</v>
      </c>
      <c r="M220" s="19">
        <f>IFERROR(VLOOKUP($A220,[2]espondilo!$A$5:$AG$196,9,0),0)</f>
        <v>0.2</v>
      </c>
      <c r="N220" s="19">
        <f>IFERROR(VLOOKUP($A220,[2]espondilo!$A$5:$AG$196,16,0),0)</f>
        <v>0.2</v>
      </c>
      <c r="O220" s="19">
        <f>IFERROR(VLOOKUP($A220,[2]otras!$A$6:$X$216,8,0),0)</f>
        <v>0</v>
      </c>
      <c r="P220" s="20">
        <f>IFERROR(VLOOKUP($A220,[2]otras!$A$6:$X$216,15,0),0)</f>
        <v>0</v>
      </c>
    </row>
    <row r="221" spans="1:16" x14ac:dyDescent="0.25">
      <c r="A221" t="s">
        <v>230</v>
      </c>
      <c r="B221" s="6">
        <v>938660</v>
      </c>
      <c r="C221" s="7">
        <f>IFERROR(VLOOKUP($A221,[1]artritis!$A$5:$V$260,10,0),0)</f>
        <v>1</v>
      </c>
      <c r="D221" s="8">
        <f>IFERROR(VLOOKUP($A221,[1]artritis!$A$5:$V$260,17,0),0)</f>
        <v>1</v>
      </c>
      <c r="E221" s="8">
        <f>IFERROR(VLOOKUP(A221,'[1]lupus '!$A$5:$U$257,10,0),0)</f>
        <v>1</v>
      </c>
      <c r="F221" s="8">
        <f>IFERROR(VLOOKUP($A221,[1]espondilo!$A$5:$AG$196,10,0),0)</f>
        <v>0</v>
      </c>
      <c r="G221" s="8">
        <f>IFERROR(VLOOKUP($A221,[1]espondilo!$A$5:$AG$196,17,0),0)</f>
        <v>0</v>
      </c>
      <c r="H221" s="8">
        <f>IFERROR(VLOOKUP($A221,[1]otras!$A$6:$X$216,9,0),0)</f>
        <v>0</v>
      </c>
      <c r="I221" s="9">
        <f>IFERROR(VLOOKUP($A221,[1]otras!$A$6:$X$216,16,0),0)</f>
        <v>0</v>
      </c>
      <c r="J221" s="10">
        <f>IFERROR(VLOOKUP($A221,[2]artritis!$A$5:$V$260,9,0),0)</f>
        <v>0.1</v>
      </c>
      <c r="K221" s="11">
        <f>IFERROR(VLOOKUP($A221,[2]artritis!$A$5:$V$260,16,0),0)</f>
        <v>0.1</v>
      </c>
      <c r="L221" s="11">
        <f>IFERROR(VLOOKUP(A221,'[2]lupus '!$A$5:$U$257,9,0),0)</f>
        <v>0.1</v>
      </c>
      <c r="M221" s="11">
        <f>IFERROR(VLOOKUP($A221,[2]espondilo!$A$5:$AG$196,9,0),0)</f>
        <v>0</v>
      </c>
      <c r="N221" s="11">
        <f>IFERROR(VLOOKUP($A221,[2]espondilo!$A$5:$AG$196,16,0),0)</f>
        <v>0</v>
      </c>
      <c r="O221" s="11">
        <f>IFERROR(VLOOKUP($A221,[2]otras!$A$6:$X$216,8,0),0)</f>
        <v>0</v>
      </c>
      <c r="P221" s="12">
        <f>IFERROR(VLOOKUP($A221,[2]otras!$A$6:$X$216,15,0),0)</f>
        <v>0</v>
      </c>
    </row>
    <row r="222" spans="1:16" x14ac:dyDescent="0.25">
      <c r="A222" s="13" t="s">
        <v>231</v>
      </c>
      <c r="B222" s="14">
        <v>938661</v>
      </c>
      <c r="C222" s="15">
        <f>IFERROR(VLOOKUP($A222,[1]artritis!$A$5:$V$260,10,0),0)</f>
        <v>1</v>
      </c>
      <c r="D222" s="16">
        <f>IFERROR(VLOOKUP($A222,[1]artritis!$A$5:$V$260,17,0),0)</f>
        <v>1</v>
      </c>
      <c r="E222" s="16">
        <f>IFERROR(VLOOKUP(A222,'[1]lupus '!$A$5:$U$257,10,0),0)</f>
        <v>1</v>
      </c>
      <c r="F222" s="16">
        <f>IFERROR(VLOOKUP($A222,[1]espondilo!$A$5:$AG$196,10,0),0)</f>
        <v>0</v>
      </c>
      <c r="G222" s="16">
        <f>IFERROR(VLOOKUP($A222,[1]espondilo!$A$5:$AG$196,17,0),0)</f>
        <v>0</v>
      </c>
      <c r="H222" s="16">
        <f>IFERROR(VLOOKUP($A222,[1]otras!$A$6:$X$216,9,0),0)</f>
        <v>0</v>
      </c>
      <c r="I222" s="17">
        <f>IFERROR(VLOOKUP($A222,[1]otras!$A$6:$X$216,16,0),0)</f>
        <v>0</v>
      </c>
      <c r="J222" s="18">
        <f>IFERROR(VLOOKUP($A222,[2]artritis!$A$5:$V$260,9,0),0)</f>
        <v>0.05</v>
      </c>
      <c r="K222" s="19">
        <f>IFERROR(VLOOKUP($A222,[2]artritis!$A$5:$V$260,16,0),0)</f>
        <v>0.05</v>
      </c>
      <c r="L222" s="19">
        <f>IFERROR(VLOOKUP(A222,'[2]lupus '!$A$5:$U$257,9,0),0)</f>
        <v>0.1</v>
      </c>
      <c r="M222" s="19">
        <f>IFERROR(VLOOKUP($A222,[2]espondilo!$A$5:$AG$196,9,0),0)</f>
        <v>0</v>
      </c>
      <c r="N222" s="19">
        <f>IFERROR(VLOOKUP($A222,[2]espondilo!$A$5:$AG$196,16,0),0)</f>
        <v>0</v>
      </c>
      <c r="O222" s="19">
        <f>IFERROR(VLOOKUP($A222,[2]otras!$A$6:$X$216,8,0),0)</f>
        <v>0</v>
      </c>
      <c r="P222" s="20">
        <f>IFERROR(VLOOKUP($A222,[2]otras!$A$6:$X$216,15,0),0)</f>
        <v>0</v>
      </c>
    </row>
    <row r="223" spans="1:16" x14ac:dyDescent="0.25">
      <c r="A223" t="s">
        <v>232</v>
      </c>
      <c r="B223" s="6">
        <v>938662</v>
      </c>
      <c r="C223" s="7">
        <f>IFERROR(VLOOKUP($A223,[1]artritis!$A$5:$V$260,10,0),0)</f>
        <v>1</v>
      </c>
      <c r="D223" s="8">
        <f>IFERROR(VLOOKUP($A223,[1]artritis!$A$5:$V$260,17,0),0)</f>
        <v>1</v>
      </c>
      <c r="E223" s="8">
        <f>IFERROR(VLOOKUP(A223,'[1]lupus '!$A$5:$U$257,10,0),0)</f>
        <v>1</v>
      </c>
      <c r="F223" s="8">
        <f>IFERROR(VLOOKUP($A223,[1]espondilo!$A$5:$AG$196,10,0),0)</f>
        <v>0</v>
      </c>
      <c r="G223" s="8">
        <f>IFERROR(VLOOKUP($A223,[1]espondilo!$A$5:$AG$196,17,0),0)</f>
        <v>0</v>
      </c>
      <c r="H223" s="8">
        <f>IFERROR(VLOOKUP($A223,[1]otras!$A$6:$X$216,9,0),0)</f>
        <v>0</v>
      </c>
      <c r="I223" s="9">
        <f>IFERROR(VLOOKUP($A223,[1]otras!$A$6:$X$216,16,0),0)</f>
        <v>0</v>
      </c>
      <c r="J223" s="10">
        <f>IFERROR(VLOOKUP($A223,[2]artritis!$A$5:$V$260,9,0),0)</f>
        <v>0.02</v>
      </c>
      <c r="K223" s="11">
        <f>IFERROR(VLOOKUP($A223,[2]artritis!$A$5:$V$260,16,0),0)</f>
        <v>0.02</v>
      </c>
      <c r="L223" s="11">
        <f>IFERROR(VLOOKUP(A223,'[2]lupus '!$A$5:$U$257,9,0),0)</f>
        <v>0.1</v>
      </c>
      <c r="M223" s="11">
        <f>IFERROR(VLOOKUP($A223,[2]espondilo!$A$5:$AG$196,9,0),0)</f>
        <v>0</v>
      </c>
      <c r="N223" s="11">
        <f>IFERROR(VLOOKUP($A223,[2]espondilo!$A$5:$AG$196,16,0),0)</f>
        <v>0</v>
      </c>
      <c r="O223" s="11">
        <f>IFERROR(VLOOKUP($A223,[2]otras!$A$6:$X$216,8,0),0)</f>
        <v>0</v>
      </c>
      <c r="P223" s="12">
        <f>IFERROR(VLOOKUP($A223,[2]otras!$A$6:$X$216,15,0),0)</f>
        <v>0</v>
      </c>
    </row>
    <row r="224" spans="1:16" x14ac:dyDescent="0.25">
      <c r="A224" s="13" t="s">
        <v>233</v>
      </c>
      <c r="B224" s="14">
        <v>993106</v>
      </c>
      <c r="C224" s="15">
        <f>IFERROR(VLOOKUP($A224,[1]artritis!$A$5:$V$260,10,0),0)</f>
        <v>1</v>
      </c>
      <c r="D224" s="16">
        <f>IFERROR(VLOOKUP($A224,[1]artritis!$A$5:$V$260,17,0),0)</f>
        <v>1</v>
      </c>
      <c r="E224" s="16">
        <f>IFERROR(VLOOKUP(A224,'[1]lupus '!$A$5:$U$257,10,0),0)</f>
        <v>1</v>
      </c>
      <c r="F224" s="16">
        <f>IFERROR(VLOOKUP($A224,[1]espondilo!$A$5:$AG$196,10,0),0)</f>
        <v>1</v>
      </c>
      <c r="G224" s="16">
        <f>IFERROR(VLOOKUP($A224,[1]espondilo!$A$5:$AG$196,17,0),0)</f>
        <v>1</v>
      </c>
      <c r="H224" s="16">
        <f>IFERROR(VLOOKUP($A224,[1]otras!$A$6:$X$216,9,0),0)</f>
        <v>1</v>
      </c>
      <c r="I224" s="17">
        <f>IFERROR(VLOOKUP($A224,[1]otras!$A$6:$X$216,16,0),0)</f>
        <v>1</v>
      </c>
      <c r="J224" s="18">
        <f>IFERROR(VLOOKUP($A224,[2]artritis!$A$5:$V$260,9,0),0)</f>
        <v>0.05</v>
      </c>
      <c r="K224" s="19">
        <f>IFERROR(VLOOKUP($A224,[2]artritis!$A$5:$V$260,16,0),0)</f>
        <v>0.1</v>
      </c>
      <c r="L224" s="19">
        <f>IFERROR(VLOOKUP(A224,'[2]lupus '!$A$5:$U$257,9,0),0)</f>
        <v>0.05</v>
      </c>
      <c r="M224" s="19">
        <f>IFERROR(VLOOKUP($A224,[2]espondilo!$A$5:$AG$196,9,0),0)</f>
        <v>0.05</v>
      </c>
      <c r="N224" s="19">
        <f>IFERROR(VLOOKUP($A224,[2]espondilo!$A$5:$AG$196,16,0),0)</f>
        <v>0.05</v>
      </c>
      <c r="O224" s="19">
        <f>IFERROR(VLOOKUP($A224,[2]otras!$A$6:$X$216,8,0),0)</f>
        <v>0.2</v>
      </c>
      <c r="P224" s="20">
        <f>IFERROR(VLOOKUP($A224,[2]otras!$A$6:$X$216,15,0),0)</f>
        <v>0.2</v>
      </c>
    </row>
    <row r="225" spans="1:16" x14ac:dyDescent="0.25">
      <c r="A225" t="s">
        <v>234</v>
      </c>
      <c r="B225" s="6">
        <v>993503</v>
      </c>
      <c r="C225" s="7">
        <f>IFERROR(VLOOKUP($A225,[1]artritis!$A$5:$V$260,10,0),0)</f>
        <v>1</v>
      </c>
      <c r="D225" s="8">
        <f>IFERROR(VLOOKUP($A225,[1]artritis!$A$5:$V$260,17,0),0)</f>
        <v>1</v>
      </c>
      <c r="E225" s="8">
        <f>IFERROR(VLOOKUP(A225,'[1]lupus '!$A$5:$U$257,10,0),0)</f>
        <v>1</v>
      </c>
      <c r="F225" s="8">
        <f>IFERROR(VLOOKUP($A225,[1]espondilo!$A$5:$AG$196,10,0),0)</f>
        <v>1</v>
      </c>
      <c r="G225" s="8">
        <f>IFERROR(VLOOKUP($A225,[1]espondilo!$A$5:$AG$196,17,0),0)</f>
        <v>1</v>
      </c>
      <c r="H225" s="8">
        <f>IFERROR(VLOOKUP($A225,[1]otras!$A$6:$X$216,9,0),0)</f>
        <v>1</v>
      </c>
      <c r="I225" s="9">
        <f>IFERROR(VLOOKUP($A225,[1]otras!$A$6:$X$216,16,0),0)</f>
        <v>1</v>
      </c>
      <c r="J225" s="10">
        <f>IFERROR(VLOOKUP($A225,[2]artritis!$A$5:$V$260,9,0),0)</f>
        <v>0.05</v>
      </c>
      <c r="K225" s="11">
        <f>IFERROR(VLOOKUP($A225,[2]artritis!$A$5:$V$260,16,0),0)</f>
        <v>0.1</v>
      </c>
      <c r="L225" s="11">
        <f>IFERROR(VLOOKUP(A225,'[2]lupus '!$A$5:$U$257,9,0),0)</f>
        <v>0.05</v>
      </c>
      <c r="M225" s="11">
        <f>IFERROR(VLOOKUP($A225,[2]espondilo!$A$5:$AG$196,9,0),0)</f>
        <v>0.05</v>
      </c>
      <c r="N225" s="11">
        <f>IFERROR(VLOOKUP($A225,[2]espondilo!$A$5:$AG$196,16,0),0)</f>
        <v>0.05</v>
      </c>
      <c r="O225" s="11">
        <f>IFERROR(VLOOKUP($A225,[2]otras!$A$6:$X$216,8,0),0)</f>
        <v>0.2</v>
      </c>
      <c r="P225" s="12">
        <f>IFERROR(VLOOKUP($A225,[2]otras!$A$6:$X$216,15,0),0)</f>
        <v>0.2</v>
      </c>
    </row>
    <row r="226" spans="1:16" x14ac:dyDescent="0.25">
      <c r="A226" s="13" t="s">
        <v>235</v>
      </c>
      <c r="B226" s="14">
        <v>993510</v>
      </c>
      <c r="C226" s="15">
        <f>IFERROR(VLOOKUP($A226,[1]artritis!$A$5:$V$260,10,0),0)</f>
        <v>1</v>
      </c>
      <c r="D226" s="16">
        <f>IFERROR(VLOOKUP($A226,[1]artritis!$A$5:$V$260,17,0),0)</f>
        <v>1</v>
      </c>
      <c r="E226" s="16">
        <f>IFERROR(VLOOKUP(A226,'[1]lupus '!$A$5:$U$257,10,0),0)</f>
        <v>1</v>
      </c>
      <c r="F226" s="16">
        <f>IFERROR(VLOOKUP($A226,[1]espondilo!$A$5:$AG$196,10,0),0)</f>
        <v>1</v>
      </c>
      <c r="G226" s="16">
        <f>IFERROR(VLOOKUP($A226,[1]espondilo!$A$5:$AG$196,17,0),0)</f>
        <v>1</v>
      </c>
      <c r="H226" s="16">
        <f>IFERROR(VLOOKUP($A226,[1]otras!$A$6:$X$216,9,0),0)</f>
        <v>1</v>
      </c>
      <c r="I226" s="17">
        <f>IFERROR(VLOOKUP($A226,[1]otras!$A$6:$X$216,16,0),0)</f>
        <v>1</v>
      </c>
      <c r="J226" s="18">
        <f>IFERROR(VLOOKUP($A226,[2]artritis!$A$5:$V$260,9,0),0)</f>
        <v>0.05</v>
      </c>
      <c r="K226" s="19">
        <f>IFERROR(VLOOKUP($A226,[2]artritis!$A$5:$V$260,16,0),0)</f>
        <v>0.1</v>
      </c>
      <c r="L226" s="19">
        <f>IFERROR(VLOOKUP(A226,'[2]lupus '!$A$5:$U$257,9,0),0)</f>
        <v>0.05</v>
      </c>
      <c r="M226" s="19">
        <f>IFERROR(VLOOKUP($A226,[2]espondilo!$A$5:$AG$196,9,0),0)</f>
        <v>0.05</v>
      </c>
      <c r="N226" s="19">
        <f>IFERROR(VLOOKUP($A226,[2]espondilo!$A$5:$AG$196,16,0),0)</f>
        <v>0.05</v>
      </c>
      <c r="O226" s="19">
        <f>IFERROR(VLOOKUP($A226,[2]otras!$A$6:$X$216,8,0),0)</f>
        <v>0.2</v>
      </c>
      <c r="P226" s="20">
        <f>IFERROR(VLOOKUP($A226,[2]otras!$A$6:$X$216,15,0),0)</f>
        <v>0.2</v>
      </c>
    </row>
    <row r="227" spans="1:16" x14ac:dyDescent="0.25">
      <c r="A227" t="s">
        <v>236</v>
      </c>
      <c r="B227" s="6">
        <v>893107</v>
      </c>
      <c r="C227" s="7">
        <f>IFERROR(VLOOKUP($A227,[1]artritis!$A$5:$V$260,10,0),0)</f>
        <v>1</v>
      </c>
      <c r="D227" s="8">
        <f>IFERROR(VLOOKUP($A227,[1]artritis!$A$5:$V$260,17,0),0)</f>
        <v>1</v>
      </c>
      <c r="E227" s="8">
        <f>IFERROR(VLOOKUP(A227,'[1]lupus '!$A$5:$U$257,10,0),0)</f>
        <v>1</v>
      </c>
      <c r="F227" s="8">
        <f>IFERROR(VLOOKUP($A227,[1]espondilo!$A$5:$AG$196,10,0),0)</f>
        <v>1</v>
      </c>
      <c r="G227" s="8">
        <f>IFERROR(VLOOKUP($A227,[1]espondilo!$A$5:$AG$196,17,0),0)</f>
        <v>1</v>
      </c>
      <c r="H227" s="8">
        <f>IFERROR(VLOOKUP($A227,[1]otras!$A$6:$X$216,9,0),0)</f>
        <v>1</v>
      </c>
      <c r="I227" s="9">
        <f>IFERROR(VLOOKUP($A227,[1]otras!$A$6:$X$216,16,0),0)</f>
        <v>1</v>
      </c>
      <c r="J227" s="10">
        <f>IFERROR(VLOOKUP($A227,[2]artritis!$A$5:$V$260,9,0),0)</f>
        <v>0.1</v>
      </c>
      <c r="K227" s="11">
        <f>IFERROR(VLOOKUP($A227,[2]artritis!$A$5:$V$260,16,0),0)</f>
        <v>0.1</v>
      </c>
      <c r="L227" s="11">
        <f>IFERROR(VLOOKUP(A227,'[2]lupus '!$A$5:$U$257,9,0),0)</f>
        <v>0.03</v>
      </c>
      <c r="M227" s="11">
        <f>IFERROR(VLOOKUP($A227,[2]espondilo!$A$5:$AG$196,9,0),0)</f>
        <v>0.05</v>
      </c>
      <c r="N227" s="11">
        <f>IFERROR(VLOOKUP($A227,[2]espondilo!$A$5:$AG$196,16,0),0)</f>
        <v>0.05</v>
      </c>
      <c r="O227" s="11">
        <f>IFERROR(VLOOKUP($A227,[2]otras!$A$6:$X$216,8,0),0)</f>
        <v>0.1</v>
      </c>
      <c r="P227" s="12">
        <f>IFERROR(VLOOKUP($A227,[2]otras!$A$6:$X$216,15,0),0)</f>
        <v>0.1</v>
      </c>
    </row>
    <row r="228" spans="1:16" x14ac:dyDescent="0.25">
      <c r="A228" s="13" t="s">
        <v>237</v>
      </c>
      <c r="B228" s="14">
        <v>44301</v>
      </c>
      <c r="C228" s="15">
        <f>IFERROR(VLOOKUP($A228,[1]artritis!$A$5:$V$260,10,0),0)</f>
        <v>1</v>
      </c>
      <c r="D228" s="16">
        <f>IFERROR(VLOOKUP($A228,[1]artritis!$A$5:$V$260,17,0),0)</f>
        <v>1</v>
      </c>
      <c r="E228" s="16">
        <f>IFERROR(VLOOKUP(A228,'[1]lupus '!$A$5:$U$257,10,0),0)</f>
        <v>1</v>
      </c>
      <c r="F228" s="16">
        <f>IFERROR(VLOOKUP($A228,[1]espondilo!$A$5:$AG$196,10,0),0)</f>
        <v>1</v>
      </c>
      <c r="G228" s="16">
        <f>IFERROR(VLOOKUP($A228,[1]espondilo!$A$5:$AG$196,17,0),0)</f>
        <v>1</v>
      </c>
      <c r="H228" s="16">
        <f>IFERROR(VLOOKUP($A228,[1]otras!$A$6:$X$216,9,0),0)</f>
        <v>1</v>
      </c>
      <c r="I228" s="17">
        <f>IFERROR(VLOOKUP($A228,[1]otras!$A$6:$X$216,16,0),0)</f>
        <v>1</v>
      </c>
      <c r="J228" s="18">
        <f>IFERROR(VLOOKUP($A228,[2]artritis!$A$5:$V$260,9,0),0)</f>
        <v>1E-3</v>
      </c>
      <c r="K228" s="19">
        <f>IFERROR(VLOOKUP($A228,[2]artritis!$A$5:$V$260,16,0),0)</f>
        <v>0.01</v>
      </c>
      <c r="L228" s="19">
        <f>IFERROR(VLOOKUP(A228,'[2]lupus '!$A$5:$U$257,9,0),0)</f>
        <v>5.0000000000000001E-3</v>
      </c>
      <c r="M228" s="19">
        <f>IFERROR(VLOOKUP($A228,[2]espondilo!$A$5:$AG$196,9,0),0)</f>
        <v>5.0000000000000001E-3</v>
      </c>
      <c r="N228" s="19">
        <f>IFERROR(VLOOKUP($A228,[2]espondilo!$A$5:$AG$196,16,0),0)</f>
        <v>0.01</v>
      </c>
      <c r="O228" s="19">
        <f>IFERROR(VLOOKUP($A228,[2]otras!$A$6:$X$216,8,0),0)</f>
        <v>2E-3</v>
      </c>
      <c r="P228" s="20">
        <f>IFERROR(VLOOKUP($A228,[2]otras!$A$6:$X$216,15,0),0)</f>
        <v>2E-3</v>
      </c>
    </row>
    <row r="229" spans="1:16" x14ac:dyDescent="0.25">
      <c r="A229" t="s">
        <v>238</v>
      </c>
      <c r="B229" s="6">
        <v>44303</v>
      </c>
      <c r="C229" s="7">
        <f>IFERROR(VLOOKUP($A229,[1]artritis!$A$5:$V$260,10,0),0)</f>
        <v>1</v>
      </c>
      <c r="D229" s="8">
        <f>IFERROR(VLOOKUP($A229,[1]artritis!$A$5:$V$260,17,0),0)</f>
        <v>1</v>
      </c>
      <c r="E229" s="8">
        <f>IFERROR(VLOOKUP(A229,'[1]lupus '!$A$5:$U$257,10,0),0)</f>
        <v>1</v>
      </c>
      <c r="F229" s="8">
        <f>IFERROR(VLOOKUP($A229,[1]espondilo!$A$5:$AG$196,10,0),0)</f>
        <v>1</v>
      </c>
      <c r="G229" s="8">
        <f>IFERROR(VLOOKUP($A229,[1]espondilo!$A$5:$AG$196,17,0),0)</f>
        <v>1</v>
      </c>
      <c r="H229" s="8">
        <f>IFERROR(VLOOKUP($A229,[1]otras!$A$6:$X$216,9,0),0)</f>
        <v>1</v>
      </c>
      <c r="I229" s="9">
        <f>IFERROR(VLOOKUP($A229,[1]otras!$A$6:$X$216,16,0),0)</f>
        <v>1</v>
      </c>
      <c r="J229" s="10">
        <f>IFERROR(VLOOKUP($A229,[2]artritis!$A$5:$V$260,9,0),0)</f>
        <v>0.05</v>
      </c>
      <c r="K229" s="11">
        <f>IFERROR(VLOOKUP($A229,[2]artritis!$A$5:$V$260,16,0),0)</f>
        <v>0.1</v>
      </c>
      <c r="L229" s="11">
        <f>IFERROR(VLOOKUP(A229,'[2]lupus '!$A$5:$U$257,9,0),0)</f>
        <v>0.03</v>
      </c>
      <c r="M229" s="11">
        <f>IFERROR(VLOOKUP($A229,[2]espondilo!$A$5:$AG$196,9,0),0)</f>
        <v>0.02</v>
      </c>
      <c r="N229" s="11">
        <f>IFERROR(VLOOKUP($A229,[2]espondilo!$A$5:$AG$196,16,0),0)</f>
        <v>0.05</v>
      </c>
      <c r="O229" s="11">
        <f>IFERROR(VLOOKUP($A229,[2]otras!$A$6:$X$216,8,0),0)</f>
        <v>0.01</v>
      </c>
      <c r="P229" s="12">
        <f>IFERROR(VLOOKUP($A229,[2]otras!$A$6:$X$216,15,0),0)</f>
        <v>0.01</v>
      </c>
    </row>
    <row r="230" spans="1:16" x14ac:dyDescent="0.25">
      <c r="A230" s="13" t="s">
        <v>239</v>
      </c>
      <c r="B230" s="14">
        <v>44304</v>
      </c>
      <c r="C230" s="15">
        <f>IFERROR(VLOOKUP($A230,[1]artritis!$A$5:$V$260,10,0),0)</f>
        <v>1</v>
      </c>
      <c r="D230" s="16">
        <f>IFERROR(VLOOKUP($A230,[1]artritis!$A$5:$V$260,17,0),0)</f>
        <v>1</v>
      </c>
      <c r="E230" s="16">
        <f>IFERROR(VLOOKUP(A230,'[1]lupus '!$A$5:$U$257,10,0),0)</f>
        <v>1</v>
      </c>
      <c r="F230" s="16">
        <f>IFERROR(VLOOKUP($A230,[1]espondilo!$A$5:$AG$196,10,0),0)</f>
        <v>1</v>
      </c>
      <c r="G230" s="16">
        <f>IFERROR(VLOOKUP($A230,[1]espondilo!$A$5:$AG$196,17,0),0)</f>
        <v>1</v>
      </c>
      <c r="H230" s="16">
        <f>IFERROR(VLOOKUP($A230,[1]otras!$A$6:$X$216,9,0),0)</f>
        <v>1</v>
      </c>
      <c r="I230" s="17">
        <f>IFERROR(VLOOKUP($A230,[1]otras!$A$6:$X$216,16,0),0)</f>
        <v>1</v>
      </c>
      <c r="J230" s="18">
        <f>IFERROR(VLOOKUP($A230,[2]artritis!$A$5:$V$260,9,0),0)</f>
        <v>0.05</v>
      </c>
      <c r="K230" s="19">
        <f>IFERROR(VLOOKUP($A230,[2]artritis!$A$5:$V$260,16,0),0)</f>
        <v>0.1</v>
      </c>
      <c r="L230" s="19">
        <f>IFERROR(VLOOKUP(A230,'[2]lupus '!$A$5:$U$257,9,0),0)</f>
        <v>0.03</v>
      </c>
      <c r="M230" s="19">
        <f>IFERROR(VLOOKUP($A230,[2]espondilo!$A$5:$AG$196,9,0),0)</f>
        <v>0.02</v>
      </c>
      <c r="N230" s="19">
        <f>IFERROR(VLOOKUP($A230,[2]espondilo!$A$5:$AG$196,16,0),0)</f>
        <v>0.05</v>
      </c>
      <c r="O230" s="19">
        <f>IFERROR(VLOOKUP($A230,[2]otras!$A$6:$X$216,8,0),0)</f>
        <v>0.01</v>
      </c>
      <c r="P230" s="20">
        <f>IFERROR(VLOOKUP($A230,[2]otras!$A$6:$X$216,15,0),0)</f>
        <v>0.01</v>
      </c>
    </row>
    <row r="231" spans="1:16" x14ac:dyDescent="0.25">
      <c r="A231" t="s">
        <v>240</v>
      </c>
      <c r="B231" s="6">
        <v>44305</v>
      </c>
      <c r="C231" s="7">
        <f>IFERROR(VLOOKUP($A231,[1]artritis!$A$5:$V$260,10,0),0)</f>
        <v>1</v>
      </c>
      <c r="D231" s="8">
        <f>IFERROR(VLOOKUP($A231,[1]artritis!$A$5:$V$260,17,0),0)</f>
        <v>1</v>
      </c>
      <c r="E231" s="8">
        <f>IFERROR(VLOOKUP(A231,'[1]lupus '!$A$5:$U$257,10,0),0)</f>
        <v>1</v>
      </c>
      <c r="F231" s="8">
        <f>IFERROR(VLOOKUP($A231,[1]espondilo!$A$5:$AG$196,10,0),0)</f>
        <v>1</v>
      </c>
      <c r="G231" s="8">
        <f>IFERROR(VLOOKUP($A231,[1]espondilo!$A$5:$AG$196,17,0),0)</f>
        <v>1</v>
      </c>
      <c r="H231" s="8">
        <f>IFERROR(VLOOKUP($A231,[1]otras!$A$6:$X$216,9,0),0)</f>
        <v>1</v>
      </c>
      <c r="I231" s="9">
        <f>IFERROR(VLOOKUP($A231,[1]otras!$A$6:$X$216,16,0),0)</f>
        <v>1</v>
      </c>
      <c r="J231" s="10">
        <f>IFERROR(VLOOKUP($A231,[2]artritis!$A$5:$V$260,9,0),0)</f>
        <v>1E-3</v>
      </c>
      <c r="K231" s="11">
        <f>IFERROR(VLOOKUP($A231,[2]artritis!$A$5:$V$260,16,0),0)</f>
        <v>0.01</v>
      </c>
      <c r="L231" s="11">
        <f>IFERROR(VLOOKUP(A231,'[2]lupus '!$A$5:$U$257,9,0),0)</f>
        <v>5.0000000000000001E-3</v>
      </c>
      <c r="M231" s="11">
        <f>IFERROR(VLOOKUP($A231,[2]espondilo!$A$5:$AG$196,9,0),0)</f>
        <v>5.0000000000000001E-3</v>
      </c>
      <c r="N231" s="11">
        <f>IFERROR(VLOOKUP($A231,[2]espondilo!$A$5:$AG$196,16,0),0)</f>
        <v>0.01</v>
      </c>
      <c r="O231" s="11">
        <f>IFERROR(VLOOKUP($A231,[2]otras!$A$6:$X$216,8,0),0)</f>
        <v>2E-3</v>
      </c>
      <c r="P231" s="12">
        <f>IFERROR(VLOOKUP($A231,[2]otras!$A$6:$X$216,15,0),0)</f>
        <v>2E-3</v>
      </c>
    </row>
    <row r="232" spans="1:16" x14ac:dyDescent="0.25">
      <c r="A232" s="13" t="s">
        <v>241</v>
      </c>
      <c r="B232" s="14">
        <v>828404</v>
      </c>
      <c r="C232" s="15">
        <f>IFERROR(VLOOKUP($A232,[1]artritis!$A$5:$V$260,10,0),0)</f>
        <v>1</v>
      </c>
      <c r="D232" s="16">
        <f>IFERROR(VLOOKUP($A232,[1]artritis!$A$5:$V$260,17,0),0)</f>
        <v>1</v>
      </c>
      <c r="E232" s="16">
        <f>IFERROR(VLOOKUP(A232,'[1]lupus '!$A$5:$U$257,10,0),0)</f>
        <v>1</v>
      </c>
      <c r="F232" s="16">
        <f>IFERROR(VLOOKUP($A232,[1]espondilo!$A$5:$AG$196,10,0),0)</f>
        <v>1</v>
      </c>
      <c r="G232" s="16">
        <f>IFERROR(VLOOKUP($A232,[1]espondilo!$A$5:$AG$196,17,0),0)</f>
        <v>1</v>
      </c>
      <c r="H232" s="16">
        <f>IFERROR(VLOOKUP($A232,[1]otras!$A$6:$X$216,9,0),0)</f>
        <v>1</v>
      </c>
      <c r="I232" s="17">
        <f>IFERROR(VLOOKUP($A232,[1]otras!$A$6:$X$216,16,0),0)</f>
        <v>1</v>
      </c>
      <c r="J232" s="18">
        <f>IFERROR(VLOOKUP($A232,[2]artritis!$A$5:$V$260,9,0),0)</f>
        <v>0.01</v>
      </c>
      <c r="K232" s="19">
        <f>IFERROR(VLOOKUP($A232,[2]artritis!$A$5:$V$260,16,0),0)</f>
        <v>0.03</v>
      </c>
      <c r="L232" s="19">
        <f>IFERROR(VLOOKUP(A232,'[2]lupus '!$A$5:$U$257,9,0),0)</f>
        <v>0.03</v>
      </c>
      <c r="M232" s="19">
        <f>IFERROR(VLOOKUP($A232,[2]espondilo!$A$5:$AG$196,9,0),0)</f>
        <v>0.03</v>
      </c>
      <c r="N232" s="19">
        <f>IFERROR(VLOOKUP($A232,[2]espondilo!$A$5:$AG$196,16,0),0)</f>
        <v>0.03</v>
      </c>
      <c r="O232" s="19">
        <f>IFERROR(VLOOKUP($A232,[2]otras!$A$6:$X$216,8,0),0)</f>
        <v>0.05</v>
      </c>
      <c r="P232" s="20">
        <f>IFERROR(VLOOKUP($A232,[2]otras!$A$6:$X$216,15,0),0)</f>
        <v>0.05</v>
      </c>
    </row>
    <row r="233" spans="1:16" x14ac:dyDescent="0.25">
      <c r="A233" t="s">
        <v>242</v>
      </c>
      <c r="B233" s="6">
        <v>869500</v>
      </c>
      <c r="C233" s="7">
        <f>IFERROR(VLOOKUP($A233,[1]artritis!$A$5:$V$260,10,0),0)</f>
        <v>3</v>
      </c>
      <c r="D233" s="8">
        <f>IFERROR(VLOOKUP($A233,[1]artritis!$A$5:$V$260,17,0),0)</f>
        <v>3</v>
      </c>
      <c r="E233" s="8">
        <f>IFERROR(VLOOKUP(A233,'[1]lupus '!$A$5:$U$257,10,0),0)</f>
        <v>1</v>
      </c>
      <c r="F233" s="8">
        <f>IFERROR(VLOOKUP($A233,[1]espondilo!$A$5:$AG$196,10,0),0)</f>
        <v>1</v>
      </c>
      <c r="G233" s="8">
        <f>IFERROR(VLOOKUP($A233,[1]espondilo!$A$5:$AG$196,17,0),0)</f>
        <v>1</v>
      </c>
      <c r="H233" s="8">
        <f>IFERROR(VLOOKUP($A233,[1]otras!$A$6:$X$216,9,0),0)</f>
        <v>1</v>
      </c>
      <c r="I233" s="9">
        <f>IFERROR(VLOOKUP($A233,[1]otras!$A$6:$X$216,16,0),0)</f>
        <v>1</v>
      </c>
      <c r="J233" s="10">
        <f>IFERROR(VLOOKUP($A233,[2]artritis!$A$5:$V$260,9,0),0)</f>
        <v>0.01</v>
      </c>
      <c r="K233" s="11">
        <f>IFERROR(VLOOKUP($A233,[2]artritis!$A$5:$V$260,16,0),0)</f>
        <v>0.01</v>
      </c>
      <c r="L233" s="11">
        <f>IFERROR(VLOOKUP(A233,'[2]lupus '!$A$5:$U$257,9,0),0)</f>
        <v>0.01</v>
      </c>
      <c r="M233" s="11">
        <f>IFERROR(VLOOKUP($A233,[2]espondilo!$A$5:$AG$196,9,0),0)</f>
        <v>0.01</v>
      </c>
      <c r="N233" s="11">
        <f>IFERROR(VLOOKUP($A233,[2]espondilo!$A$5:$AG$196,16,0),0)</f>
        <v>0.01</v>
      </c>
      <c r="O233" s="11">
        <f>IFERROR(VLOOKUP($A233,[2]otras!$A$6:$X$216,8,0),0)</f>
        <v>0.02</v>
      </c>
      <c r="P233" s="12">
        <f>IFERROR(VLOOKUP($A233,[2]otras!$A$6:$X$216,15,0),0)</f>
        <v>0.02</v>
      </c>
    </row>
    <row r="234" spans="1:16" x14ac:dyDescent="0.25">
      <c r="A234" s="13" t="s">
        <v>243</v>
      </c>
      <c r="B234" s="14">
        <v>890101</v>
      </c>
      <c r="C234" s="15">
        <f>IFERROR(VLOOKUP($A234,[1]artritis!$A$5:$V$260,10,0),0)</f>
        <v>2</v>
      </c>
      <c r="D234" s="16">
        <f>IFERROR(VLOOKUP($A234,[1]artritis!$A$5:$V$260,17,0),0)</f>
        <v>2</v>
      </c>
      <c r="E234" s="16">
        <f>IFERROR(VLOOKUP(A234,'[1]lupus '!$A$5:$U$257,10,0),0)</f>
        <v>0</v>
      </c>
      <c r="F234" s="16">
        <f>IFERROR(VLOOKUP($A234,[1]espondilo!$A$5:$AG$196,10,0),0)</f>
        <v>1</v>
      </c>
      <c r="G234" s="16">
        <f>IFERROR(VLOOKUP($A234,[1]espondilo!$A$5:$AG$196,17,0),0)</f>
        <v>1</v>
      </c>
      <c r="H234" s="16">
        <f>IFERROR(VLOOKUP($A234,[1]otras!$A$6:$X$216,9,0),0)</f>
        <v>1</v>
      </c>
      <c r="I234" s="17">
        <f>IFERROR(VLOOKUP($A234,[1]otras!$A$6:$X$216,16,0),0)</f>
        <v>1</v>
      </c>
      <c r="J234" s="18">
        <f>IFERROR(VLOOKUP($A234,[2]artritis!$A$5:$V$260,9,0),0)</f>
        <v>0.02</v>
      </c>
      <c r="K234" s="19">
        <f>IFERROR(VLOOKUP($A234,[2]artritis!$A$5:$V$260,16,0),0)</f>
        <v>0.02</v>
      </c>
      <c r="L234" s="19">
        <f>IFERROR(VLOOKUP(A234,'[2]lupus '!$A$5:$U$257,9,0),0)</f>
        <v>0</v>
      </c>
      <c r="M234" s="19">
        <f>IFERROR(VLOOKUP($A234,[2]espondilo!$A$5:$AG$196,9,0),0)</f>
        <v>0.02</v>
      </c>
      <c r="N234" s="19">
        <f>IFERROR(VLOOKUP($A234,[2]espondilo!$A$5:$AG$196,16,0),0)</f>
        <v>0.02</v>
      </c>
      <c r="O234" s="19">
        <f>IFERROR(VLOOKUP($A234,[2]otras!$A$6:$X$216,8,0),0)</f>
        <v>0.02</v>
      </c>
      <c r="P234" s="20">
        <f>IFERROR(VLOOKUP($A234,[2]otras!$A$6:$X$216,15,0),0)</f>
        <v>0.02</v>
      </c>
    </row>
    <row r="235" spans="1:16" x14ac:dyDescent="0.25">
      <c r="A235" t="s">
        <v>244</v>
      </c>
      <c r="B235" s="6">
        <v>890105</v>
      </c>
      <c r="C235" s="7">
        <f>IFERROR(VLOOKUP($A235,[1]artritis!$A$5:$V$260,10,0),0)</f>
        <v>2</v>
      </c>
      <c r="D235" s="8">
        <f>IFERROR(VLOOKUP($A235,[1]artritis!$A$5:$V$260,17,0),0)</f>
        <v>2</v>
      </c>
      <c r="E235" s="8">
        <f>IFERROR(VLOOKUP(A235,'[1]lupus '!$A$5:$U$257,10,0),0)</f>
        <v>0</v>
      </c>
      <c r="F235" s="8">
        <f>IFERROR(VLOOKUP($A235,[1]espondilo!$A$5:$AG$196,10,0),0)</f>
        <v>1</v>
      </c>
      <c r="G235" s="8">
        <f>IFERROR(VLOOKUP($A235,[1]espondilo!$A$5:$AG$196,17,0),0)</f>
        <v>1</v>
      </c>
      <c r="H235" s="8">
        <f>IFERROR(VLOOKUP($A235,[1]otras!$A$6:$X$216,9,0),0)</f>
        <v>1</v>
      </c>
      <c r="I235" s="9">
        <f>IFERROR(VLOOKUP($A235,[1]otras!$A$6:$X$216,16,0),0)</f>
        <v>1</v>
      </c>
      <c r="J235" s="10">
        <f>IFERROR(VLOOKUP($A235,[2]artritis!$A$5:$V$260,9,0),0)</f>
        <v>0.02</v>
      </c>
      <c r="K235" s="11">
        <f>IFERROR(VLOOKUP($A235,[2]artritis!$A$5:$V$260,16,0),0)</f>
        <v>0.02</v>
      </c>
      <c r="L235" s="11">
        <f>IFERROR(VLOOKUP(A235,'[2]lupus '!$A$5:$U$257,9,0),0)</f>
        <v>0</v>
      </c>
      <c r="M235" s="11">
        <f>IFERROR(VLOOKUP($A235,[2]espondilo!$A$5:$AG$196,9,0),0)</f>
        <v>0.02</v>
      </c>
      <c r="N235" s="11">
        <f>IFERROR(VLOOKUP($A235,[2]espondilo!$A$5:$AG$196,16,0),0)</f>
        <v>0.02</v>
      </c>
      <c r="O235" s="11">
        <f>IFERROR(VLOOKUP($A235,[2]otras!$A$6:$X$216,8,0),0)</f>
        <v>0.02</v>
      </c>
      <c r="P235" s="12">
        <f>IFERROR(VLOOKUP($A235,[2]otras!$A$6:$X$216,15,0),0)</f>
        <v>0.02</v>
      </c>
    </row>
    <row r="236" spans="1:16" x14ac:dyDescent="0.25">
      <c r="A236" s="13" t="s">
        <v>245</v>
      </c>
      <c r="B236" s="14">
        <v>890111</v>
      </c>
      <c r="C236" s="15">
        <f>IFERROR(VLOOKUP($A236,[1]artritis!$A$5:$V$260,10,0),0)</f>
        <v>3</v>
      </c>
      <c r="D236" s="16">
        <f>IFERROR(VLOOKUP($A236,[1]artritis!$A$5:$V$260,17,0),0)</f>
        <v>3</v>
      </c>
      <c r="E236" s="16">
        <f>IFERROR(VLOOKUP(A236,'[1]lupus '!$A$5:$U$257,10,0),0)</f>
        <v>0</v>
      </c>
      <c r="F236" s="16">
        <f>IFERROR(VLOOKUP($A236,[1]espondilo!$A$5:$AG$196,10,0),0)</f>
        <v>1</v>
      </c>
      <c r="G236" s="16">
        <f>IFERROR(VLOOKUP($A236,[1]espondilo!$A$5:$AG$196,17,0),0)</f>
        <v>1</v>
      </c>
      <c r="H236" s="16">
        <f>IFERROR(VLOOKUP($A236,[1]otras!$A$6:$X$216,9,0),0)</f>
        <v>1</v>
      </c>
      <c r="I236" s="17">
        <f>IFERROR(VLOOKUP($A236,[1]otras!$A$6:$X$216,16,0),0)</f>
        <v>1</v>
      </c>
      <c r="J236" s="18">
        <f>IFERROR(VLOOKUP($A236,[2]artritis!$A$5:$V$260,9,0),0)</f>
        <v>0.02</v>
      </c>
      <c r="K236" s="19">
        <f>IFERROR(VLOOKUP($A236,[2]artritis!$A$5:$V$260,16,0),0)</f>
        <v>0.02</v>
      </c>
      <c r="L236" s="19">
        <f>IFERROR(VLOOKUP(A236,'[2]lupus '!$A$5:$U$257,9,0),0)</f>
        <v>0</v>
      </c>
      <c r="M236" s="19">
        <f>IFERROR(VLOOKUP($A236,[2]espondilo!$A$5:$AG$196,9,0),0)</f>
        <v>0.02</v>
      </c>
      <c r="N236" s="19">
        <f>IFERROR(VLOOKUP($A236,[2]espondilo!$A$5:$AG$196,16,0),0)</f>
        <v>0.02</v>
      </c>
      <c r="O236" s="19">
        <f>IFERROR(VLOOKUP($A236,[2]otras!$A$6:$X$216,8,0),0)</f>
        <v>5.0000000000000001E-3</v>
      </c>
      <c r="P236" s="20">
        <f>IFERROR(VLOOKUP($A236,[2]otras!$A$6:$X$216,15,0),0)</f>
        <v>5.0000000000000001E-3</v>
      </c>
    </row>
    <row r="237" spans="1:16" x14ac:dyDescent="0.25">
      <c r="A237" t="s">
        <v>246</v>
      </c>
      <c r="B237" s="6">
        <v>890116</v>
      </c>
      <c r="C237" s="7">
        <f>IFERROR(VLOOKUP($A237,[1]artritis!$A$5:$V$260,10,0),0)</f>
        <v>2</v>
      </c>
      <c r="D237" s="8">
        <f>IFERROR(VLOOKUP($A237,[1]artritis!$A$5:$V$260,17,0),0)</f>
        <v>2</v>
      </c>
      <c r="E237" s="8">
        <f>IFERROR(VLOOKUP(A237,'[1]lupus '!$A$5:$U$257,10,0),0)</f>
        <v>0</v>
      </c>
      <c r="F237" s="8">
        <f>IFERROR(VLOOKUP($A237,[1]espondilo!$A$5:$AG$196,10,0),0)</f>
        <v>1</v>
      </c>
      <c r="G237" s="8">
        <f>IFERROR(VLOOKUP($A237,[1]espondilo!$A$5:$AG$196,17,0),0)</f>
        <v>1</v>
      </c>
      <c r="H237" s="8">
        <f>IFERROR(VLOOKUP($A237,[1]otras!$A$6:$X$216,9,0),0)</f>
        <v>1</v>
      </c>
      <c r="I237" s="9">
        <f>IFERROR(VLOOKUP($A237,[1]otras!$A$6:$X$216,16,0),0)</f>
        <v>1</v>
      </c>
      <c r="J237" s="10">
        <f>IFERROR(VLOOKUP($A237,[2]artritis!$A$5:$V$260,9,0),0)</f>
        <v>0.02</v>
      </c>
      <c r="K237" s="11">
        <f>IFERROR(VLOOKUP($A237,[2]artritis!$A$5:$V$260,16,0),0)</f>
        <v>0.02</v>
      </c>
      <c r="L237" s="11">
        <f>IFERROR(VLOOKUP(A237,'[2]lupus '!$A$5:$U$257,9,0),0)</f>
        <v>0</v>
      </c>
      <c r="M237" s="11">
        <f>IFERROR(VLOOKUP($A237,[2]espondilo!$A$5:$AG$196,9,0),0)</f>
        <v>0.02</v>
      </c>
      <c r="N237" s="11">
        <f>IFERROR(VLOOKUP($A237,[2]espondilo!$A$5:$AG$196,16,0),0)</f>
        <v>0.02</v>
      </c>
      <c r="O237" s="11">
        <f>IFERROR(VLOOKUP($A237,[2]otras!$A$6:$X$216,8,0),0)</f>
        <v>0.02</v>
      </c>
      <c r="P237" s="12">
        <f>IFERROR(VLOOKUP($A237,[2]otras!$A$6:$X$216,15,0),0)</f>
        <v>0.02</v>
      </c>
    </row>
    <row r="238" spans="1:16" x14ac:dyDescent="0.25">
      <c r="A238" s="13" t="s">
        <v>247</v>
      </c>
      <c r="B238" s="14">
        <v>890201</v>
      </c>
      <c r="C238" s="15">
        <f>IFERROR(VLOOKUP($A238,[1]artritis!$A$5:$V$260,10,0),0)</f>
        <v>0</v>
      </c>
      <c r="D238" s="16">
        <f>IFERROR(VLOOKUP($A238,[1]artritis!$A$5:$V$260,17,0),0)</f>
        <v>0</v>
      </c>
      <c r="E238" s="16">
        <f>IFERROR(VLOOKUP(A238,'[1]lupus '!$A$5:$U$257,10,0),0)</f>
        <v>1</v>
      </c>
      <c r="F238" s="16">
        <f>IFERROR(VLOOKUP($A238,[1]espondilo!$A$5:$AG$196,10,0),0)</f>
        <v>1</v>
      </c>
      <c r="G238" s="16">
        <f>IFERROR(VLOOKUP($A238,[1]espondilo!$A$5:$AG$196,17,0),0)</f>
        <v>1</v>
      </c>
      <c r="H238" s="16">
        <f>IFERROR(VLOOKUP($A238,[1]otras!$A$6:$X$216,9,0),0)</f>
        <v>1</v>
      </c>
      <c r="I238" s="17">
        <f>IFERROR(VLOOKUP($A238,[1]otras!$A$6:$X$216,16,0),0)</f>
        <v>1</v>
      </c>
      <c r="J238" s="18">
        <f>IFERROR(VLOOKUP($A238,[2]artritis!$A$5:$V$260,9,0),0)</f>
        <v>0</v>
      </c>
      <c r="K238" s="19">
        <f>IFERROR(VLOOKUP($A238,[2]artritis!$A$5:$V$260,16,0),0)</f>
        <v>0</v>
      </c>
      <c r="L238" s="19">
        <f>IFERROR(VLOOKUP(A238,'[2]lupus '!$A$5:$U$257,9,0),0)</f>
        <v>0.05</v>
      </c>
      <c r="M238" s="19">
        <f>IFERROR(VLOOKUP($A238,[2]espondilo!$A$5:$AG$196,9,0),0)</f>
        <v>0.06</v>
      </c>
      <c r="N238" s="19">
        <f>IFERROR(VLOOKUP($A238,[2]espondilo!$A$5:$AG$196,16,0),0)</f>
        <v>0.02</v>
      </c>
      <c r="O238" s="19">
        <f>IFERROR(VLOOKUP($A238,[2]otras!$A$6:$X$216,8,0),0)</f>
        <v>4.0000000000000001E-3</v>
      </c>
      <c r="P238" s="20">
        <f>IFERROR(VLOOKUP($A238,[2]otras!$A$6:$X$216,15,0),0)</f>
        <v>4.0000000000000001E-3</v>
      </c>
    </row>
    <row r="239" spans="1:16" x14ac:dyDescent="0.25">
      <c r="A239" t="s">
        <v>248</v>
      </c>
      <c r="B239" s="6">
        <v>890205</v>
      </c>
      <c r="C239" s="7">
        <f>IFERROR(VLOOKUP($A239,[1]artritis!$A$5:$V$260,10,0),0)</f>
        <v>0</v>
      </c>
      <c r="D239" s="8">
        <f>IFERROR(VLOOKUP($A239,[1]artritis!$A$5:$V$260,17,0),0)</f>
        <v>0</v>
      </c>
      <c r="E239" s="8">
        <f>IFERROR(VLOOKUP(A239,'[1]lupus '!$A$5:$U$257,10,0),0)</f>
        <v>1</v>
      </c>
      <c r="F239" s="8">
        <f>IFERROR(VLOOKUP($A239,[1]espondilo!$A$5:$AG$196,10,0),0)</f>
        <v>1</v>
      </c>
      <c r="G239" s="8">
        <f>IFERROR(VLOOKUP($A239,[1]espondilo!$A$5:$AG$196,17,0),0)</f>
        <v>1</v>
      </c>
      <c r="H239" s="8">
        <f>IFERROR(VLOOKUP($A239,[1]otras!$A$6:$X$216,9,0),0)</f>
        <v>0</v>
      </c>
      <c r="I239" s="9">
        <f>IFERROR(VLOOKUP($A239,[1]otras!$A$6:$X$216,16,0),0)</f>
        <v>0</v>
      </c>
      <c r="J239" s="10">
        <f>IFERROR(VLOOKUP($A239,[2]artritis!$A$5:$V$260,9,0),0)</f>
        <v>0</v>
      </c>
      <c r="K239" s="11">
        <f>IFERROR(VLOOKUP($A239,[2]artritis!$A$5:$V$260,16,0),0)</f>
        <v>0</v>
      </c>
      <c r="L239" s="11">
        <f>IFERROR(VLOOKUP(A239,'[2]lupus '!$A$5:$U$257,9,0),0)</f>
        <v>0.4</v>
      </c>
      <c r="M239" s="11">
        <f>IFERROR(VLOOKUP($A239,[2]espondilo!$A$5:$AG$196,9,0),0)</f>
        <v>0.15</v>
      </c>
      <c r="N239" s="11">
        <f>IFERROR(VLOOKUP($A239,[2]espondilo!$A$5:$AG$196,16,0),0)</f>
        <v>0.4</v>
      </c>
      <c r="O239" s="11">
        <f>IFERROR(VLOOKUP($A239,[2]otras!$A$6:$X$216,8,0),0)</f>
        <v>0</v>
      </c>
      <c r="P239" s="12">
        <f>IFERROR(VLOOKUP($A239,[2]otras!$A$6:$X$216,15,0),0)</f>
        <v>0</v>
      </c>
    </row>
    <row r="240" spans="1:16" x14ac:dyDescent="0.25">
      <c r="A240" s="13" t="s">
        <v>249</v>
      </c>
      <c r="B240" s="14">
        <v>938303</v>
      </c>
      <c r="C240" s="15">
        <f>IFERROR(VLOOKUP($A240,[1]artritis!$A$5:$V$260,10,0),0)</f>
        <v>0</v>
      </c>
      <c r="D240" s="16">
        <f>IFERROR(VLOOKUP($A240,[1]artritis!$A$5:$V$260,17,0),0)</f>
        <v>0</v>
      </c>
      <c r="E240" s="16">
        <f>IFERROR(VLOOKUP(A240,'[1]lupus '!$A$5:$U$257,10,0),0)</f>
        <v>6</v>
      </c>
      <c r="F240" s="16">
        <f>IFERROR(VLOOKUP($A240,[1]espondilo!$A$5:$AG$196,10,0),0)</f>
        <v>6</v>
      </c>
      <c r="G240" s="16">
        <f>IFERROR(VLOOKUP($A240,[1]espondilo!$A$5:$AG$196,17,0),0)</f>
        <v>6</v>
      </c>
      <c r="H240" s="16">
        <f>IFERROR(VLOOKUP($A240,[1]otras!$A$6:$X$216,9,0),0)</f>
        <v>6</v>
      </c>
      <c r="I240" s="17">
        <f>IFERROR(VLOOKUP($A240,[1]otras!$A$6:$X$216,16,0),0)</f>
        <v>6</v>
      </c>
      <c r="J240" s="18">
        <f>IFERROR(VLOOKUP($A240,[2]artritis!$A$5:$V$260,9,0),0)</f>
        <v>0</v>
      </c>
      <c r="K240" s="19">
        <f>IFERROR(VLOOKUP($A240,[2]artritis!$A$5:$V$260,16,0),0)</f>
        <v>0</v>
      </c>
      <c r="L240" s="19">
        <f>IFERROR(VLOOKUP(A240,'[2]lupus '!$A$5:$U$257,9,0),0)</f>
        <v>1</v>
      </c>
      <c r="M240" s="19">
        <f>IFERROR(VLOOKUP($A240,[2]espondilo!$A$5:$AG$196,9,0),0)</f>
        <v>0.5</v>
      </c>
      <c r="N240" s="19">
        <f>IFERROR(VLOOKUP($A240,[2]espondilo!$A$5:$AG$196,16,0),0)</f>
        <v>0.5</v>
      </c>
      <c r="O240" s="19">
        <f>IFERROR(VLOOKUP($A240,[2]otras!$A$6:$X$216,8,0),0)</f>
        <v>0.3</v>
      </c>
      <c r="P240" s="20">
        <f>IFERROR(VLOOKUP($A240,[2]otras!$A$6:$X$216,15,0),0)</f>
        <v>0.3</v>
      </c>
    </row>
    <row r="241" spans="1:16" x14ac:dyDescent="0.25">
      <c r="A241" t="s">
        <v>250</v>
      </c>
      <c r="B241" s="6">
        <v>890306</v>
      </c>
      <c r="C241" s="7">
        <f>IFERROR(VLOOKUP($A241,[1]artritis!$A$5:$V$260,10,0),0)</f>
        <v>0</v>
      </c>
      <c r="D241" s="8">
        <f>IFERROR(VLOOKUP($A241,[1]artritis!$A$5:$V$260,17,0),0)</f>
        <v>0</v>
      </c>
      <c r="E241" s="8">
        <f>IFERROR(VLOOKUP(A241,'[1]lupus '!$A$5:$U$257,10,0),0)</f>
        <v>1</v>
      </c>
      <c r="F241" s="8">
        <f>IFERROR(VLOOKUP($A241,[1]espondilo!$A$5:$AG$196,10,0),0)</f>
        <v>0</v>
      </c>
      <c r="G241" s="8">
        <f>IFERROR(VLOOKUP($A241,[1]espondilo!$A$5:$AG$196,17,0),0)</f>
        <v>0</v>
      </c>
      <c r="H241" s="8">
        <f>IFERROR(VLOOKUP($A241,[1]otras!$A$6:$X$216,9,0),0)</f>
        <v>0</v>
      </c>
      <c r="I241" s="9">
        <f>IFERROR(VLOOKUP($A241,[1]otras!$A$6:$X$216,16,0),0)</f>
        <v>0</v>
      </c>
      <c r="J241" s="10">
        <f>IFERROR(VLOOKUP($A241,[2]artritis!$A$5:$V$260,9,0),0)</f>
        <v>0</v>
      </c>
      <c r="K241" s="11">
        <f>IFERROR(VLOOKUP($A241,[2]artritis!$A$5:$V$260,16,0),0)</f>
        <v>0</v>
      </c>
      <c r="L241" s="11">
        <f>IFERROR(VLOOKUP(A241,'[2]lupus '!$A$5:$U$257,9,0),0)</f>
        <v>0.4</v>
      </c>
      <c r="M241" s="11">
        <f>IFERROR(VLOOKUP($A241,[2]espondilo!$A$5:$AG$196,9,0),0)</f>
        <v>0</v>
      </c>
      <c r="N241" s="11">
        <f>IFERROR(VLOOKUP($A241,[2]espondilo!$A$5:$AG$196,16,0),0)</f>
        <v>0</v>
      </c>
      <c r="O241" s="11">
        <f>IFERROR(VLOOKUP($A241,[2]otras!$A$6:$X$216,8,0),0)</f>
        <v>0</v>
      </c>
      <c r="P241" s="12">
        <f>IFERROR(VLOOKUP($A241,[2]otras!$A$6:$X$216,15,0),0)</f>
        <v>0</v>
      </c>
    </row>
    <row r="242" spans="1:16" x14ac:dyDescent="0.25">
      <c r="A242" s="13" t="s">
        <v>251</v>
      </c>
      <c r="B242" s="14">
        <v>906413</v>
      </c>
      <c r="C242" s="15">
        <f>IFERROR(VLOOKUP($A242,[1]artritis!$A$5:$V$260,10,0),0)</f>
        <v>0</v>
      </c>
      <c r="D242" s="16">
        <f>IFERROR(VLOOKUP($A242,[1]artritis!$A$5:$V$260,17,0),0)</f>
        <v>0</v>
      </c>
      <c r="E242" s="16">
        <f>IFERROR(VLOOKUP(A242,'[1]lupus '!$A$5:$U$257,10,0),0)</f>
        <v>1</v>
      </c>
      <c r="F242" s="16">
        <f>IFERROR(VLOOKUP($A242,[1]espondilo!$A$5:$AG$196,10,0),0)</f>
        <v>0</v>
      </c>
      <c r="G242" s="16">
        <f>IFERROR(VLOOKUP($A242,[1]espondilo!$A$5:$AG$196,17,0),0)</f>
        <v>0</v>
      </c>
      <c r="H242" s="16">
        <f>IFERROR(VLOOKUP($A242,[1]otras!$A$6:$X$216,9,0),0)</f>
        <v>0</v>
      </c>
      <c r="I242" s="17">
        <f>IFERROR(VLOOKUP($A242,[1]otras!$A$6:$X$216,16,0),0)</f>
        <v>0</v>
      </c>
      <c r="J242" s="18">
        <f>IFERROR(VLOOKUP($A242,[2]artritis!$A$5:$V$260,9,0),0)</f>
        <v>0</v>
      </c>
      <c r="K242" s="19">
        <f>IFERROR(VLOOKUP($A242,[2]artritis!$A$5:$V$260,16,0),0)</f>
        <v>0</v>
      </c>
      <c r="L242" s="19">
        <f>IFERROR(VLOOKUP(A242,'[2]lupus '!$A$5:$U$257,9,0),0)</f>
        <v>5.0000000000000001E-3</v>
      </c>
      <c r="M242" s="19">
        <f>IFERROR(VLOOKUP($A242,[2]espondilo!$A$5:$AG$196,9,0),0)</f>
        <v>0</v>
      </c>
      <c r="N242" s="19">
        <f>IFERROR(VLOOKUP($A242,[2]espondilo!$A$5:$AG$196,16,0),0)</f>
        <v>0</v>
      </c>
      <c r="O242" s="19">
        <f>IFERROR(VLOOKUP($A242,[2]otras!$A$6:$X$216,8,0),0)</f>
        <v>0</v>
      </c>
      <c r="P242" s="20">
        <f>IFERROR(VLOOKUP($A242,[2]otras!$A$6:$X$216,15,0),0)</f>
        <v>0</v>
      </c>
    </row>
    <row r="243" spans="1:16" x14ac:dyDescent="0.25">
      <c r="A243" t="s">
        <v>252</v>
      </c>
      <c r="B243" s="6">
        <v>906417</v>
      </c>
      <c r="C243" s="7">
        <f>IFERROR(VLOOKUP($A243,[1]artritis!$A$5:$V$260,10,0),0)</f>
        <v>0</v>
      </c>
      <c r="D243" s="8">
        <f>IFERROR(VLOOKUP($A243,[1]artritis!$A$5:$V$260,17,0),0)</f>
        <v>0</v>
      </c>
      <c r="E243" s="8">
        <f>IFERROR(VLOOKUP(A243,'[1]lupus '!$A$5:$U$257,10,0),0)</f>
        <v>1</v>
      </c>
      <c r="F243" s="8">
        <f>IFERROR(VLOOKUP($A243,[1]espondilo!$A$5:$AG$196,10,0),0)</f>
        <v>0</v>
      </c>
      <c r="G243" s="8">
        <f>IFERROR(VLOOKUP($A243,[1]espondilo!$A$5:$AG$196,17,0),0)</f>
        <v>0</v>
      </c>
      <c r="H243" s="8">
        <f>IFERROR(VLOOKUP($A243,[1]otras!$A$6:$X$216,9,0),0)</f>
        <v>1</v>
      </c>
      <c r="I243" s="9">
        <f>IFERROR(VLOOKUP($A243,[1]otras!$A$6:$X$216,16,0),0)</f>
        <v>1</v>
      </c>
      <c r="J243" s="10">
        <f>IFERROR(VLOOKUP($A243,[2]artritis!$A$5:$V$260,9,0),0)</f>
        <v>0</v>
      </c>
      <c r="K243" s="11">
        <f>IFERROR(VLOOKUP($A243,[2]artritis!$A$5:$V$260,16,0),0)</f>
        <v>0</v>
      </c>
      <c r="L243" s="11">
        <f>IFERROR(VLOOKUP(A243,'[2]lupus '!$A$5:$U$257,9,0),0)</f>
        <v>0.04</v>
      </c>
      <c r="M243" s="11">
        <f>IFERROR(VLOOKUP($A243,[2]espondilo!$A$5:$AG$196,9,0),0)</f>
        <v>0</v>
      </c>
      <c r="N243" s="11">
        <f>IFERROR(VLOOKUP($A243,[2]espondilo!$A$5:$AG$196,16,0),0)</f>
        <v>0</v>
      </c>
      <c r="O243" s="11">
        <f>IFERROR(VLOOKUP($A243,[2]otras!$A$6:$X$216,8,0),0)</f>
        <v>0.01</v>
      </c>
      <c r="P243" s="12">
        <f>IFERROR(VLOOKUP($A243,[2]otras!$A$6:$X$216,15,0),0)</f>
        <v>0.02</v>
      </c>
    </row>
    <row r="244" spans="1:16" x14ac:dyDescent="0.25">
      <c r="A244" s="13" t="s">
        <v>253</v>
      </c>
      <c r="B244" s="14">
        <v>906423</v>
      </c>
      <c r="C244" s="15">
        <f>IFERROR(VLOOKUP($A244,[1]artritis!$A$5:$V$260,10,0),0)</f>
        <v>0</v>
      </c>
      <c r="D244" s="16">
        <f>IFERROR(VLOOKUP($A244,[1]artritis!$A$5:$V$260,17,0),0)</f>
        <v>0</v>
      </c>
      <c r="E244" s="16">
        <f>IFERROR(VLOOKUP(A244,'[1]lupus '!$A$5:$U$257,10,0),0)</f>
        <v>1</v>
      </c>
      <c r="F244" s="16">
        <f>IFERROR(VLOOKUP($A244,[1]espondilo!$A$5:$AG$196,10,0),0)</f>
        <v>0</v>
      </c>
      <c r="G244" s="16">
        <f>IFERROR(VLOOKUP($A244,[1]espondilo!$A$5:$AG$196,17,0),0)</f>
        <v>0</v>
      </c>
      <c r="H244" s="16">
        <f>IFERROR(VLOOKUP($A244,[1]otras!$A$6:$X$216,9,0),0)</f>
        <v>0</v>
      </c>
      <c r="I244" s="17">
        <f>IFERROR(VLOOKUP($A244,[1]otras!$A$6:$X$216,16,0),0)</f>
        <v>0</v>
      </c>
      <c r="J244" s="18">
        <f>IFERROR(VLOOKUP($A244,[2]artritis!$A$5:$V$260,9,0),0)</f>
        <v>0</v>
      </c>
      <c r="K244" s="19">
        <f>IFERROR(VLOOKUP($A244,[2]artritis!$A$5:$V$260,16,0),0)</f>
        <v>0</v>
      </c>
      <c r="L244" s="19">
        <f>IFERROR(VLOOKUP(A244,'[2]lupus '!$A$5:$U$257,9,0),0)</f>
        <v>0.01</v>
      </c>
      <c r="M244" s="19">
        <f>IFERROR(VLOOKUP($A244,[2]espondilo!$A$5:$AG$196,9,0),0)</f>
        <v>0</v>
      </c>
      <c r="N244" s="19">
        <f>IFERROR(VLOOKUP($A244,[2]espondilo!$A$5:$AG$196,16,0),0)</f>
        <v>0</v>
      </c>
      <c r="O244" s="19">
        <f>IFERROR(VLOOKUP($A244,[2]otras!$A$6:$X$216,8,0),0)</f>
        <v>0</v>
      </c>
      <c r="P244" s="20">
        <f>IFERROR(VLOOKUP($A244,[2]otras!$A$6:$X$216,15,0),0)</f>
        <v>0</v>
      </c>
    </row>
    <row r="245" spans="1:16" x14ac:dyDescent="0.25">
      <c r="A245" t="s">
        <v>254</v>
      </c>
      <c r="B245" s="6">
        <v>906430</v>
      </c>
      <c r="C245" s="7">
        <f>IFERROR(VLOOKUP($A245,[1]artritis!$A$5:$V$260,10,0),0)</f>
        <v>0</v>
      </c>
      <c r="D245" s="8">
        <f>IFERROR(VLOOKUP($A245,[1]artritis!$A$5:$V$260,17,0),0)</f>
        <v>0</v>
      </c>
      <c r="E245" s="8">
        <f>IFERROR(VLOOKUP(A245,'[1]lupus '!$A$5:$U$257,10,0),0)</f>
        <v>1</v>
      </c>
      <c r="F245" s="8">
        <f>IFERROR(VLOOKUP($A245,[1]espondilo!$A$5:$AG$196,10,0),0)</f>
        <v>0</v>
      </c>
      <c r="G245" s="8">
        <f>IFERROR(VLOOKUP($A245,[1]espondilo!$A$5:$AG$196,17,0),0)</f>
        <v>0</v>
      </c>
      <c r="H245" s="8">
        <f>IFERROR(VLOOKUP($A245,[1]otras!$A$6:$X$216,9,0),0)</f>
        <v>0</v>
      </c>
      <c r="I245" s="9">
        <f>IFERROR(VLOOKUP($A245,[1]otras!$A$6:$X$216,16,0),0)</f>
        <v>0</v>
      </c>
      <c r="J245" s="10">
        <f>IFERROR(VLOOKUP($A245,[2]artritis!$A$5:$V$260,9,0),0)</f>
        <v>0</v>
      </c>
      <c r="K245" s="11">
        <f>IFERROR(VLOOKUP($A245,[2]artritis!$A$5:$V$260,16,0),0)</f>
        <v>0</v>
      </c>
      <c r="L245" s="11">
        <f>IFERROR(VLOOKUP(A245,'[2]lupus '!$A$5:$U$257,9,0),0)</f>
        <v>0.01</v>
      </c>
      <c r="M245" s="11">
        <f>IFERROR(VLOOKUP($A245,[2]espondilo!$A$5:$AG$196,9,0),0)</f>
        <v>0</v>
      </c>
      <c r="N245" s="11">
        <f>IFERROR(VLOOKUP($A245,[2]espondilo!$A$5:$AG$196,16,0),0)</f>
        <v>0</v>
      </c>
      <c r="O245" s="11">
        <f>IFERROR(VLOOKUP($A245,[2]otras!$A$6:$X$216,8,0),0)</f>
        <v>0</v>
      </c>
      <c r="P245" s="12">
        <f>IFERROR(VLOOKUP($A245,[2]otras!$A$6:$X$216,15,0),0)</f>
        <v>0</v>
      </c>
    </row>
    <row r="246" spans="1:16" x14ac:dyDescent="0.25">
      <c r="A246" s="13" t="s">
        <v>255</v>
      </c>
      <c r="B246" s="14">
        <v>906454</v>
      </c>
      <c r="C246" s="15">
        <f>IFERROR(VLOOKUP($A246,[1]artritis!$A$5:$V$260,10,0),0)</f>
        <v>0</v>
      </c>
      <c r="D246" s="16">
        <f>IFERROR(VLOOKUP($A246,[1]artritis!$A$5:$V$260,17,0),0)</f>
        <v>0</v>
      </c>
      <c r="E246" s="16">
        <f>IFERROR(VLOOKUP(A246,'[1]lupus '!$A$5:$U$257,10,0),0)</f>
        <v>1</v>
      </c>
      <c r="F246" s="16">
        <f>IFERROR(VLOOKUP($A246,[1]espondilo!$A$5:$AG$196,10,0),0)</f>
        <v>0</v>
      </c>
      <c r="G246" s="16">
        <f>IFERROR(VLOOKUP($A246,[1]espondilo!$A$5:$AG$196,17,0),0)</f>
        <v>0</v>
      </c>
      <c r="H246" s="16">
        <f>IFERROR(VLOOKUP($A246,[1]otras!$A$6:$X$216,9,0),0)</f>
        <v>0</v>
      </c>
      <c r="I246" s="17">
        <f>IFERROR(VLOOKUP($A246,[1]otras!$A$6:$X$216,16,0),0)</f>
        <v>0</v>
      </c>
      <c r="J246" s="18">
        <f>IFERROR(VLOOKUP($A246,[2]artritis!$A$5:$V$260,9,0),0)</f>
        <v>0</v>
      </c>
      <c r="K246" s="19">
        <f>IFERROR(VLOOKUP($A246,[2]artritis!$A$5:$V$260,16,0),0)</f>
        <v>0</v>
      </c>
      <c r="L246" s="19">
        <f>IFERROR(VLOOKUP(A246,'[2]lupus '!$A$5:$U$257,9,0),0)</f>
        <v>0.01</v>
      </c>
      <c r="M246" s="19">
        <f>IFERROR(VLOOKUP($A246,[2]espondilo!$A$5:$AG$196,9,0),0)</f>
        <v>0</v>
      </c>
      <c r="N246" s="19">
        <f>IFERROR(VLOOKUP($A246,[2]espondilo!$A$5:$AG$196,16,0),0)</f>
        <v>0</v>
      </c>
      <c r="O246" s="19">
        <f>IFERROR(VLOOKUP($A246,[2]otras!$A$6:$X$216,8,0),0)</f>
        <v>0</v>
      </c>
      <c r="P246" s="20">
        <f>IFERROR(VLOOKUP($A246,[2]otras!$A$6:$X$216,15,0),0)</f>
        <v>0</v>
      </c>
    </row>
    <row r="247" spans="1:16" x14ac:dyDescent="0.25">
      <c r="A247" t="s">
        <v>256</v>
      </c>
      <c r="B247" s="6">
        <v>898014</v>
      </c>
      <c r="C247" s="7">
        <f>IFERROR(VLOOKUP($A247,[1]artritis!$A$5:$V$260,10,0),0)</f>
        <v>0</v>
      </c>
      <c r="D247" s="8">
        <f>IFERROR(VLOOKUP($A247,[1]artritis!$A$5:$V$260,17,0),0)</f>
        <v>0</v>
      </c>
      <c r="E247" s="8">
        <f>IFERROR(VLOOKUP(A247,'[1]lupus '!$A$5:$U$257,10,0),0)</f>
        <v>1</v>
      </c>
      <c r="F247" s="8">
        <f>IFERROR(VLOOKUP($A247,[1]espondilo!$A$5:$AG$196,10,0),0)</f>
        <v>0</v>
      </c>
      <c r="G247" s="8">
        <f>IFERROR(VLOOKUP($A247,[1]espondilo!$A$5:$AG$196,17,0),0)</f>
        <v>0</v>
      </c>
      <c r="H247" s="8">
        <f>IFERROR(VLOOKUP($A247,[1]otras!$A$6:$X$216,9,0),0)</f>
        <v>0</v>
      </c>
      <c r="I247" s="9">
        <f>IFERROR(VLOOKUP($A247,[1]otras!$A$6:$X$216,16,0),0)</f>
        <v>0</v>
      </c>
      <c r="J247" s="10">
        <f>IFERROR(VLOOKUP($A247,[2]artritis!$A$5:$V$260,9,0),0)</f>
        <v>0</v>
      </c>
      <c r="K247" s="11">
        <f>IFERROR(VLOOKUP($A247,[2]artritis!$A$5:$V$260,16,0),0)</f>
        <v>0</v>
      </c>
      <c r="L247" s="11">
        <f>IFERROR(VLOOKUP(A247,'[2]lupus '!$A$5:$U$257,9,0),0)</f>
        <v>1</v>
      </c>
      <c r="M247" s="11">
        <f>IFERROR(VLOOKUP($A247,[2]espondilo!$A$5:$AG$196,9,0),0)</f>
        <v>0</v>
      </c>
      <c r="N247" s="11">
        <f>IFERROR(VLOOKUP($A247,[2]espondilo!$A$5:$AG$196,16,0),0)</f>
        <v>0</v>
      </c>
      <c r="O247" s="11">
        <f>IFERROR(VLOOKUP($A247,[2]otras!$A$6:$X$216,8,0),0)</f>
        <v>0</v>
      </c>
      <c r="P247" s="12">
        <f>IFERROR(VLOOKUP($A247,[2]otras!$A$6:$X$216,15,0),0)</f>
        <v>0</v>
      </c>
    </row>
    <row r="248" spans="1:16" x14ac:dyDescent="0.25">
      <c r="A248" s="13" t="s">
        <v>257</v>
      </c>
      <c r="B248" s="14">
        <v>906447</v>
      </c>
      <c r="C248" s="15">
        <f>IFERROR(VLOOKUP($A248,[1]artritis!$A$5:$V$260,10,0),0)</f>
        <v>0</v>
      </c>
      <c r="D248" s="16">
        <f>IFERROR(VLOOKUP($A248,[1]artritis!$A$5:$V$260,17,0),0)</f>
        <v>0</v>
      </c>
      <c r="E248" s="16">
        <f>IFERROR(VLOOKUP(A248,'[1]lupus '!$A$5:$U$257,10,0),0)</f>
        <v>1</v>
      </c>
      <c r="F248" s="16">
        <f>IFERROR(VLOOKUP($A248,[1]espondilo!$A$5:$AG$196,10,0),0)</f>
        <v>0</v>
      </c>
      <c r="G248" s="16">
        <f>IFERROR(VLOOKUP($A248,[1]espondilo!$A$5:$AG$196,17,0),0)</f>
        <v>0</v>
      </c>
      <c r="H248" s="16">
        <f>IFERROR(VLOOKUP($A248,[1]otras!$A$6:$X$216,9,0),0)</f>
        <v>0</v>
      </c>
      <c r="I248" s="17">
        <f>IFERROR(VLOOKUP($A248,[1]otras!$A$6:$X$216,16,0),0)</f>
        <v>0</v>
      </c>
      <c r="J248" s="18">
        <f>IFERROR(VLOOKUP($A248,[2]artritis!$A$5:$V$260,9,0),0)</f>
        <v>0</v>
      </c>
      <c r="K248" s="19">
        <f>IFERROR(VLOOKUP($A248,[2]artritis!$A$5:$V$260,16,0),0)</f>
        <v>0</v>
      </c>
      <c r="L248" s="19">
        <f>IFERROR(VLOOKUP(A248,'[2]lupus '!$A$5:$U$257,9,0),0)</f>
        <v>5.0000000000000001E-3</v>
      </c>
      <c r="M248" s="19">
        <f>IFERROR(VLOOKUP($A248,[2]espondilo!$A$5:$AG$196,9,0),0)</f>
        <v>0</v>
      </c>
      <c r="N248" s="19">
        <f>IFERROR(VLOOKUP($A248,[2]espondilo!$A$5:$AG$196,16,0),0)</f>
        <v>0</v>
      </c>
      <c r="O248" s="19">
        <f>IFERROR(VLOOKUP($A248,[2]otras!$A$6:$X$216,8,0),0)</f>
        <v>0</v>
      </c>
      <c r="P248" s="20">
        <f>IFERROR(VLOOKUP($A248,[2]otras!$A$6:$X$216,15,0),0)</f>
        <v>0</v>
      </c>
    </row>
    <row r="249" spans="1:16" x14ac:dyDescent="0.25">
      <c r="A249" t="s">
        <v>258</v>
      </c>
      <c r="B249" s="6">
        <v>906906</v>
      </c>
      <c r="C249" s="7">
        <f>IFERROR(VLOOKUP($A249,[1]artritis!$A$5:$V$260,10,0),0)</f>
        <v>0</v>
      </c>
      <c r="D249" s="8">
        <f>IFERROR(VLOOKUP($A249,[1]artritis!$A$5:$V$260,17,0),0)</f>
        <v>0</v>
      </c>
      <c r="E249" s="8">
        <f>IFERROR(VLOOKUP(A249,'[1]lupus '!$A$5:$U$257,10,0),0)</f>
        <v>1</v>
      </c>
      <c r="F249" s="8">
        <f>IFERROR(VLOOKUP($A249,[1]espondilo!$A$5:$AG$196,10,0),0)</f>
        <v>0</v>
      </c>
      <c r="G249" s="8">
        <f>IFERROR(VLOOKUP($A249,[1]espondilo!$A$5:$AG$196,17,0),0)</f>
        <v>0</v>
      </c>
      <c r="H249" s="8">
        <f>IFERROR(VLOOKUP($A249,[1]otras!$A$6:$X$216,9,0),0)</f>
        <v>0</v>
      </c>
      <c r="I249" s="9">
        <f>IFERROR(VLOOKUP($A249,[1]otras!$A$6:$X$216,16,0),0)</f>
        <v>0</v>
      </c>
      <c r="J249" s="10">
        <f>IFERROR(VLOOKUP($A249,[2]artritis!$A$5:$V$260,9,0),0)</f>
        <v>0</v>
      </c>
      <c r="K249" s="11">
        <f>IFERROR(VLOOKUP($A249,[2]artritis!$A$5:$V$260,16,0),0)</f>
        <v>0</v>
      </c>
      <c r="L249" s="11">
        <f>IFERROR(VLOOKUP(A249,'[2]lupus '!$A$5:$U$257,9,0),0)</f>
        <v>0.15</v>
      </c>
      <c r="M249" s="11">
        <f>IFERROR(VLOOKUP($A249,[2]espondilo!$A$5:$AG$196,9,0),0)</f>
        <v>0</v>
      </c>
      <c r="N249" s="11">
        <f>IFERROR(VLOOKUP($A249,[2]espondilo!$A$5:$AG$196,16,0),0)</f>
        <v>0</v>
      </c>
      <c r="O249" s="11">
        <f>IFERROR(VLOOKUP($A249,[2]otras!$A$6:$X$216,8,0),0)</f>
        <v>0</v>
      </c>
      <c r="P249" s="12">
        <f>IFERROR(VLOOKUP($A249,[2]otras!$A$6:$X$216,15,0),0)</f>
        <v>0</v>
      </c>
    </row>
    <row r="250" spans="1:16" x14ac:dyDescent="0.25">
      <c r="A250" s="13" t="s">
        <v>259</v>
      </c>
      <c r="B250" s="14">
        <v>906908</v>
      </c>
      <c r="C250" s="15">
        <f>IFERROR(VLOOKUP($A250,[1]artritis!$A$5:$V$260,10,0),0)</f>
        <v>0</v>
      </c>
      <c r="D250" s="16">
        <f>IFERROR(VLOOKUP($A250,[1]artritis!$A$5:$V$260,17,0),0)</f>
        <v>0</v>
      </c>
      <c r="E250" s="16">
        <f>IFERROR(VLOOKUP(A250,'[1]lupus '!$A$5:$U$257,10,0),0)</f>
        <v>1</v>
      </c>
      <c r="F250" s="16">
        <f>IFERROR(VLOOKUP($A250,[1]espondilo!$A$5:$AG$196,10,0),0)</f>
        <v>0</v>
      </c>
      <c r="G250" s="16">
        <f>IFERROR(VLOOKUP($A250,[1]espondilo!$A$5:$AG$196,17,0),0)</f>
        <v>0</v>
      </c>
      <c r="H250" s="16">
        <f>IFERROR(VLOOKUP($A250,[1]otras!$A$6:$X$216,9,0),0)</f>
        <v>0</v>
      </c>
      <c r="I250" s="17">
        <f>IFERROR(VLOOKUP($A250,[1]otras!$A$6:$X$216,16,0),0)</f>
        <v>0</v>
      </c>
      <c r="J250" s="18">
        <f>IFERROR(VLOOKUP($A250,[2]artritis!$A$5:$V$260,9,0),0)</f>
        <v>0</v>
      </c>
      <c r="K250" s="19">
        <f>IFERROR(VLOOKUP($A250,[2]artritis!$A$5:$V$260,16,0),0)</f>
        <v>0</v>
      </c>
      <c r="L250" s="19">
        <f>IFERROR(VLOOKUP(A250,'[2]lupus '!$A$5:$U$257,9,0),0)</f>
        <v>0.15</v>
      </c>
      <c r="M250" s="19">
        <f>IFERROR(VLOOKUP($A250,[2]espondilo!$A$5:$AG$196,9,0),0)</f>
        <v>0</v>
      </c>
      <c r="N250" s="19">
        <f>IFERROR(VLOOKUP($A250,[2]espondilo!$A$5:$AG$196,16,0),0)</f>
        <v>0</v>
      </c>
      <c r="O250" s="19">
        <f>IFERROR(VLOOKUP($A250,[2]otras!$A$6:$X$216,8,0),0)</f>
        <v>0</v>
      </c>
      <c r="P250" s="20">
        <f>IFERROR(VLOOKUP($A250,[2]otras!$A$6:$X$216,15,0),0)</f>
        <v>0</v>
      </c>
    </row>
    <row r="251" spans="1:16" x14ac:dyDescent="0.25">
      <c r="A251" t="s">
        <v>260</v>
      </c>
      <c r="B251" s="6">
        <v>890274</v>
      </c>
      <c r="C251" s="7">
        <f>IFERROR(VLOOKUP($A251,[1]artritis!$A$5:$V$260,10,0),0)</f>
        <v>0</v>
      </c>
      <c r="D251" s="8">
        <f>IFERROR(VLOOKUP($A251,[1]artritis!$A$5:$V$260,17,0),0)</f>
        <v>0</v>
      </c>
      <c r="E251" s="8">
        <f>IFERROR(VLOOKUP(A251,'[1]lupus '!$A$5:$U$257,10,0),0)</f>
        <v>1</v>
      </c>
      <c r="F251" s="8">
        <f>IFERROR(VLOOKUP($A251,[1]espondilo!$A$5:$AG$196,10,0),0)</f>
        <v>0</v>
      </c>
      <c r="G251" s="8">
        <f>IFERROR(VLOOKUP($A251,[1]espondilo!$A$5:$AG$196,17,0),0)</f>
        <v>0</v>
      </c>
      <c r="H251" s="8">
        <f>IFERROR(VLOOKUP($A251,[1]otras!$A$6:$X$216,9,0),0)</f>
        <v>0</v>
      </c>
      <c r="I251" s="9">
        <f>IFERROR(VLOOKUP($A251,[1]otras!$A$6:$X$216,16,0),0)</f>
        <v>0</v>
      </c>
      <c r="J251" s="10">
        <f>IFERROR(VLOOKUP($A251,[2]artritis!$A$5:$V$260,9,0),0)</f>
        <v>0</v>
      </c>
      <c r="K251" s="11">
        <f>IFERROR(VLOOKUP($A251,[2]artritis!$A$5:$V$260,16,0),0)</f>
        <v>0</v>
      </c>
      <c r="L251" s="11">
        <f>IFERROR(VLOOKUP(A251,'[2]lupus '!$A$5:$U$257,9,0),0)</f>
        <v>0.1</v>
      </c>
      <c r="M251" s="11">
        <f>IFERROR(VLOOKUP($A251,[2]espondilo!$A$5:$AG$196,9,0),0)</f>
        <v>0</v>
      </c>
      <c r="N251" s="11">
        <f>IFERROR(VLOOKUP($A251,[2]espondilo!$A$5:$AG$196,16,0),0)</f>
        <v>0</v>
      </c>
      <c r="O251" s="11">
        <f>IFERROR(VLOOKUP($A251,[2]otras!$A$6:$X$216,8,0),0)</f>
        <v>0</v>
      </c>
      <c r="P251" s="12">
        <f>IFERROR(VLOOKUP($A251,[2]otras!$A$6:$X$216,15,0),0)</f>
        <v>0</v>
      </c>
    </row>
    <row r="252" spans="1:16" x14ac:dyDescent="0.25">
      <c r="A252" s="13" t="s">
        <v>261</v>
      </c>
      <c r="B252" s="14">
        <v>890374</v>
      </c>
      <c r="C252" s="15">
        <f>IFERROR(VLOOKUP($A252,[1]artritis!$A$5:$V$260,10,0),0)</f>
        <v>0</v>
      </c>
      <c r="D252" s="16">
        <f>IFERROR(VLOOKUP($A252,[1]artritis!$A$5:$V$260,17,0),0)</f>
        <v>0</v>
      </c>
      <c r="E252" s="16">
        <f>IFERROR(VLOOKUP(A252,'[1]lupus '!$A$5:$U$257,10,0),0)</f>
        <v>1</v>
      </c>
      <c r="F252" s="16">
        <f>IFERROR(VLOOKUP($A252,[1]espondilo!$A$5:$AG$196,10,0),0)</f>
        <v>0</v>
      </c>
      <c r="G252" s="16">
        <f>IFERROR(VLOOKUP($A252,[1]espondilo!$A$5:$AG$196,17,0),0)</f>
        <v>0</v>
      </c>
      <c r="H252" s="16">
        <f>IFERROR(VLOOKUP($A252,[1]otras!$A$6:$X$216,9,0),0)</f>
        <v>0</v>
      </c>
      <c r="I252" s="17">
        <f>IFERROR(VLOOKUP($A252,[1]otras!$A$6:$X$216,16,0),0)</f>
        <v>0</v>
      </c>
      <c r="J252" s="18">
        <f>IFERROR(VLOOKUP($A252,[2]artritis!$A$5:$V$260,9,0),0)</f>
        <v>0</v>
      </c>
      <c r="K252" s="19">
        <f>IFERROR(VLOOKUP($A252,[2]artritis!$A$5:$V$260,16,0),0)</f>
        <v>0</v>
      </c>
      <c r="L252" s="19">
        <f>IFERROR(VLOOKUP(A252,'[2]lupus '!$A$5:$U$257,9,0),0)</f>
        <v>0.02</v>
      </c>
      <c r="M252" s="19">
        <f>IFERROR(VLOOKUP($A252,[2]espondilo!$A$5:$AG$196,9,0),0)</f>
        <v>0</v>
      </c>
      <c r="N252" s="19">
        <f>IFERROR(VLOOKUP($A252,[2]espondilo!$A$5:$AG$196,16,0),0)</f>
        <v>0</v>
      </c>
      <c r="O252" s="19">
        <f>IFERROR(VLOOKUP($A252,[2]otras!$A$6:$X$216,8,0),0)</f>
        <v>0</v>
      </c>
      <c r="P252" s="20">
        <f>IFERROR(VLOOKUP($A252,[2]otras!$A$6:$X$216,15,0),0)</f>
        <v>0</v>
      </c>
    </row>
    <row r="253" spans="1:16" x14ac:dyDescent="0.25">
      <c r="A253" t="s">
        <v>262</v>
      </c>
      <c r="B253" s="6">
        <v>881612</v>
      </c>
      <c r="C253" s="7">
        <f>IFERROR(VLOOKUP($A253,[1]artritis!$A$5:$V$260,10,0),0)</f>
        <v>0</v>
      </c>
      <c r="D253" s="8">
        <f>IFERROR(VLOOKUP($A253,[1]artritis!$A$5:$V$260,17,0),0)</f>
        <v>0</v>
      </c>
      <c r="E253" s="8">
        <f>IFERROR(VLOOKUP(A253,'[1]lupus '!$A$5:$U$257,10,0),0)</f>
        <v>1</v>
      </c>
      <c r="F253" s="8">
        <f>IFERROR(VLOOKUP($A253,[1]espondilo!$A$5:$AG$196,10,0),0)</f>
        <v>0</v>
      </c>
      <c r="G253" s="8">
        <f>IFERROR(VLOOKUP($A253,[1]espondilo!$A$5:$AG$196,17,0),0)</f>
        <v>0</v>
      </c>
      <c r="H253" s="8">
        <f>IFERROR(VLOOKUP($A253,[1]otras!$A$6:$X$216,9,0),0)</f>
        <v>0</v>
      </c>
      <c r="I253" s="9">
        <f>IFERROR(VLOOKUP($A253,[1]otras!$A$6:$X$216,16,0),0)</f>
        <v>0</v>
      </c>
      <c r="J253" s="10">
        <f>IFERROR(VLOOKUP($A253,[2]artritis!$A$5:$V$260,9,0),0)</f>
        <v>0</v>
      </c>
      <c r="K253" s="11">
        <f>IFERROR(VLOOKUP($A253,[2]artritis!$A$5:$V$260,16,0),0)</f>
        <v>0</v>
      </c>
      <c r="L253" s="11">
        <f>IFERROR(VLOOKUP(A253,'[2]lupus '!$A$5:$U$257,9,0),0)</f>
        <v>5.0000000000000001E-3</v>
      </c>
      <c r="M253" s="11">
        <f>IFERROR(VLOOKUP($A253,[2]espondilo!$A$5:$AG$196,9,0),0)</f>
        <v>0</v>
      </c>
      <c r="N253" s="11">
        <f>IFERROR(VLOOKUP($A253,[2]espondilo!$A$5:$AG$196,16,0),0)</f>
        <v>0</v>
      </c>
      <c r="O253" s="11">
        <f>IFERROR(VLOOKUP($A253,[2]otras!$A$6:$X$216,8,0),0)</f>
        <v>0</v>
      </c>
      <c r="P253" s="12">
        <f>IFERROR(VLOOKUP($A253,[2]otras!$A$6:$X$216,15,0),0)</f>
        <v>0</v>
      </c>
    </row>
    <row r="254" spans="1:16" x14ac:dyDescent="0.25">
      <c r="A254" s="13" t="s">
        <v>263</v>
      </c>
      <c r="B254" s="14">
        <v>883101</v>
      </c>
      <c r="C254" s="15">
        <f>IFERROR(VLOOKUP($A254,[1]artritis!$A$5:$V$260,10,0),0)</f>
        <v>0</v>
      </c>
      <c r="D254" s="16">
        <f>IFERROR(VLOOKUP($A254,[1]artritis!$A$5:$V$260,17,0),0)</f>
        <v>0</v>
      </c>
      <c r="E254" s="16">
        <f>IFERROR(VLOOKUP(A254,'[1]lupus '!$A$5:$U$257,10,0),0)</f>
        <v>1</v>
      </c>
      <c r="F254" s="16">
        <f>IFERROR(VLOOKUP($A254,[1]espondilo!$A$5:$AG$196,10,0),0)</f>
        <v>0</v>
      </c>
      <c r="G254" s="16">
        <f>IFERROR(VLOOKUP($A254,[1]espondilo!$A$5:$AG$196,17,0),0)</f>
        <v>0</v>
      </c>
      <c r="H254" s="16">
        <f>IFERROR(VLOOKUP($A254,[1]otras!$A$6:$X$216,9,0),0)</f>
        <v>0</v>
      </c>
      <c r="I254" s="17">
        <f>IFERROR(VLOOKUP($A254,[1]otras!$A$6:$X$216,16,0),0)</f>
        <v>0</v>
      </c>
      <c r="J254" s="18">
        <f>IFERROR(VLOOKUP($A254,[2]artritis!$A$5:$V$260,9,0),0)</f>
        <v>0</v>
      </c>
      <c r="K254" s="19">
        <f>IFERROR(VLOOKUP($A254,[2]artritis!$A$5:$V$260,16,0),0)</f>
        <v>0</v>
      </c>
      <c r="L254" s="19">
        <f>IFERROR(VLOOKUP(A254,'[2]lupus '!$A$5:$U$257,9,0),0)</f>
        <v>0.05</v>
      </c>
      <c r="M254" s="19">
        <f>IFERROR(VLOOKUP($A254,[2]espondilo!$A$5:$AG$196,9,0),0)</f>
        <v>0</v>
      </c>
      <c r="N254" s="19">
        <f>IFERROR(VLOOKUP($A254,[2]espondilo!$A$5:$AG$196,16,0),0)</f>
        <v>0</v>
      </c>
      <c r="O254" s="19">
        <f>IFERROR(VLOOKUP($A254,[2]otras!$A$6:$X$216,8,0),0)</f>
        <v>0</v>
      </c>
      <c r="P254" s="20">
        <f>IFERROR(VLOOKUP($A254,[2]otras!$A$6:$X$216,15,0),0)</f>
        <v>0</v>
      </c>
    </row>
    <row r="255" spans="1:16" x14ac:dyDescent="0.25">
      <c r="A255" t="s">
        <v>264</v>
      </c>
      <c r="B255" s="6">
        <v>883909</v>
      </c>
      <c r="C255" s="7">
        <f>IFERROR(VLOOKUP($A255,[1]artritis!$A$5:$V$260,10,0),0)</f>
        <v>0</v>
      </c>
      <c r="D255" s="8">
        <f>IFERROR(VLOOKUP($A255,[1]artritis!$A$5:$V$260,17,0),0)</f>
        <v>0</v>
      </c>
      <c r="E255" s="8">
        <f>IFERROR(VLOOKUP(A255,'[1]lupus '!$A$5:$U$257,10,0),0)</f>
        <v>1</v>
      </c>
      <c r="F255" s="8">
        <f>IFERROR(VLOOKUP($A255,[1]espondilo!$A$5:$AG$196,10,0),0)</f>
        <v>0</v>
      </c>
      <c r="G255" s="8">
        <f>IFERROR(VLOOKUP($A255,[1]espondilo!$A$5:$AG$196,17,0),0)</f>
        <v>0</v>
      </c>
      <c r="H255" s="8">
        <f>IFERROR(VLOOKUP($A255,[1]otras!$A$6:$X$216,9,0),0)</f>
        <v>0</v>
      </c>
      <c r="I255" s="9">
        <f>IFERROR(VLOOKUP($A255,[1]otras!$A$6:$X$216,16,0),0)</f>
        <v>0</v>
      </c>
      <c r="J255" s="10">
        <f>IFERROR(VLOOKUP($A255,[2]artritis!$A$5:$V$260,9,0),0)</f>
        <v>0</v>
      </c>
      <c r="K255" s="11">
        <f>IFERROR(VLOOKUP($A255,[2]artritis!$A$5:$V$260,16,0),0)</f>
        <v>0</v>
      </c>
      <c r="L255" s="11">
        <f>IFERROR(VLOOKUP(A255,'[2]lupus '!$A$5:$U$257,9,0),0)</f>
        <v>0.01</v>
      </c>
      <c r="M255" s="11">
        <f>IFERROR(VLOOKUP($A255,[2]espondilo!$A$5:$AG$196,9,0),0)</f>
        <v>0</v>
      </c>
      <c r="N255" s="11">
        <f>IFERROR(VLOOKUP($A255,[2]espondilo!$A$5:$AG$196,16,0),0)</f>
        <v>0</v>
      </c>
      <c r="O255" s="11">
        <f>IFERROR(VLOOKUP($A255,[2]otras!$A$6:$X$216,8,0),0)</f>
        <v>0</v>
      </c>
      <c r="P255" s="12">
        <f>IFERROR(VLOOKUP($A255,[2]otras!$A$6:$X$216,15,0),0)</f>
        <v>0</v>
      </c>
    </row>
    <row r="256" spans="1:16" x14ac:dyDescent="0.25">
      <c r="A256" s="13" t="s">
        <v>265</v>
      </c>
      <c r="B256" s="14">
        <v>881305</v>
      </c>
      <c r="C256" s="15">
        <f>IFERROR(VLOOKUP($A256,[1]artritis!$A$5:$V$260,10,0),0)</f>
        <v>0</v>
      </c>
      <c r="D256" s="16">
        <f>IFERROR(VLOOKUP($A256,[1]artritis!$A$5:$V$260,17,0),0)</f>
        <v>0</v>
      </c>
      <c r="E256" s="16">
        <f>IFERROR(VLOOKUP(A256,'[1]lupus '!$A$5:$U$257,10,0),0)</f>
        <v>1</v>
      </c>
      <c r="F256" s="16">
        <f>IFERROR(VLOOKUP($A256,[1]espondilo!$A$5:$AG$196,10,0),0)</f>
        <v>1</v>
      </c>
      <c r="G256" s="16">
        <f>IFERROR(VLOOKUP($A256,[1]espondilo!$A$5:$AG$196,17,0),0)</f>
        <v>1</v>
      </c>
      <c r="H256" s="16">
        <f>IFERROR(VLOOKUP($A256,[1]otras!$A$6:$X$216,9,0),0)</f>
        <v>1</v>
      </c>
      <c r="I256" s="17">
        <f>IFERROR(VLOOKUP($A256,[1]otras!$A$6:$X$216,16,0),0)</f>
        <v>1</v>
      </c>
      <c r="J256" s="18">
        <f>IFERROR(VLOOKUP($A256,[2]artritis!$A$5:$V$260,9,0),0)</f>
        <v>0</v>
      </c>
      <c r="K256" s="19">
        <f>IFERROR(VLOOKUP($A256,[2]artritis!$A$5:$V$260,16,0),0)</f>
        <v>0</v>
      </c>
      <c r="L256" s="19">
        <f>IFERROR(VLOOKUP(A256,'[2]lupus '!$A$5:$U$257,9,0),0)</f>
        <v>0.02</v>
      </c>
      <c r="M256" s="19">
        <f>IFERROR(VLOOKUP($A256,[2]espondilo!$A$5:$AG$196,9,0),0)</f>
        <v>5.0000000000000001E-3</v>
      </c>
      <c r="N256" s="19">
        <f>IFERROR(VLOOKUP($A256,[2]espondilo!$A$5:$AG$196,16,0),0)</f>
        <v>5.0000000000000001E-3</v>
      </c>
      <c r="O256" s="19">
        <f>IFERROR(VLOOKUP($A256,[2]otras!$A$6:$X$216,8,0),0)</f>
        <v>0.02</v>
      </c>
      <c r="P256" s="20">
        <f>IFERROR(VLOOKUP($A256,[2]otras!$A$6:$X$216,15,0),0)</f>
        <v>0.02</v>
      </c>
    </row>
    <row r="257" spans="1:16" x14ac:dyDescent="0.25">
      <c r="A257" t="s">
        <v>266</v>
      </c>
      <c r="B257" s="6">
        <v>882309</v>
      </c>
      <c r="C257" s="7">
        <f>IFERROR(VLOOKUP($A257,[1]artritis!$A$5:$V$260,10,0),0)</f>
        <v>0</v>
      </c>
      <c r="D257" s="8">
        <f>IFERROR(VLOOKUP($A257,[1]artritis!$A$5:$V$260,17,0),0)</f>
        <v>0</v>
      </c>
      <c r="E257" s="8">
        <f>IFERROR(VLOOKUP(A257,'[1]lupus '!$A$5:$U$257,10,0),0)</f>
        <v>1</v>
      </c>
      <c r="F257" s="8">
        <f>IFERROR(VLOOKUP($A257,[1]espondilo!$A$5:$AG$196,10,0),0)</f>
        <v>0</v>
      </c>
      <c r="G257" s="8">
        <f>IFERROR(VLOOKUP($A257,[1]espondilo!$A$5:$AG$196,17,0),0)</f>
        <v>0</v>
      </c>
      <c r="H257" s="8">
        <f>IFERROR(VLOOKUP($A257,[1]otras!$A$6:$X$216,9,0),0)</f>
        <v>0</v>
      </c>
      <c r="I257" s="9">
        <f>IFERROR(VLOOKUP($A257,[1]otras!$A$6:$X$216,16,0),0)</f>
        <v>0</v>
      </c>
      <c r="J257" s="10">
        <f>IFERROR(VLOOKUP($A257,[2]artritis!$A$5:$V$260,9,0),0)</f>
        <v>0</v>
      </c>
      <c r="K257" s="11">
        <f>IFERROR(VLOOKUP($A257,[2]artritis!$A$5:$V$260,16,0),0)</f>
        <v>0</v>
      </c>
      <c r="L257" s="11">
        <f>IFERROR(VLOOKUP(A257,'[2]lupus '!$A$5:$U$257,9,0),0)</f>
        <v>5.0000000000000001E-3</v>
      </c>
      <c r="M257" s="11">
        <f>IFERROR(VLOOKUP($A257,[2]espondilo!$A$5:$AG$196,9,0),0)</f>
        <v>0</v>
      </c>
      <c r="N257" s="11">
        <f>IFERROR(VLOOKUP($A257,[2]espondilo!$A$5:$AG$196,16,0),0)</f>
        <v>0</v>
      </c>
      <c r="O257" s="11">
        <f>IFERROR(VLOOKUP($A257,[2]otras!$A$6:$X$216,8,0),0)</f>
        <v>0</v>
      </c>
      <c r="P257" s="12">
        <f>IFERROR(VLOOKUP($A257,[2]otras!$A$6:$X$216,15,0),0)</f>
        <v>0</v>
      </c>
    </row>
    <row r="258" spans="1:16" x14ac:dyDescent="0.25">
      <c r="A258" s="13" t="s">
        <v>267</v>
      </c>
      <c r="B258" s="14">
        <v>881332</v>
      </c>
      <c r="C258" s="15">
        <f>IFERROR(VLOOKUP($A258,[1]artritis!$A$5:$V$260,10,0),0)</f>
        <v>0</v>
      </c>
      <c r="D258" s="16">
        <f>IFERROR(VLOOKUP($A258,[1]artritis!$A$5:$V$260,17,0),0)</f>
        <v>0</v>
      </c>
      <c r="E258" s="16">
        <f>IFERROR(VLOOKUP(A258,'[1]lupus '!$A$5:$U$257,10,0),0)</f>
        <v>1</v>
      </c>
      <c r="F258" s="16">
        <f>IFERROR(VLOOKUP($A258,[1]espondilo!$A$5:$AG$196,10,0),0)</f>
        <v>1</v>
      </c>
      <c r="G258" s="16">
        <f>IFERROR(VLOOKUP($A258,[1]espondilo!$A$5:$AG$196,17,0),0)</f>
        <v>1</v>
      </c>
      <c r="H258" s="16">
        <f>IFERROR(VLOOKUP($A258,[1]otras!$A$6:$X$216,9,0),0)</f>
        <v>1</v>
      </c>
      <c r="I258" s="17">
        <f>IFERROR(VLOOKUP($A258,[1]otras!$A$6:$X$216,16,0),0)</f>
        <v>1</v>
      </c>
      <c r="J258" s="18">
        <f>IFERROR(VLOOKUP($A258,[2]artritis!$A$5:$V$260,9,0),0)</f>
        <v>0</v>
      </c>
      <c r="K258" s="19">
        <f>IFERROR(VLOOKUP($A258,[2]artritis!$A$5:$V$260,16,0),0)</f>
        <v>0</v>
      </c>
      <c r="L258" s="19">
        <f>IFERROR(VLOOKUP(A258,'[2]lupus '!$A$5:$U$257,9,0),0)</f>
        <v>0.03</v>
      </c>
      <c r="M258" s="19">
        <f>IFERROR(VLOOKUP($A258,[2]espondilo!$A$5:$AG$196,9,0),0)</f>
        <v>0.04</v>
      </c>
      <c r="N258" s="19">
        <f>IFERROR(VLOOKUP($A258,[2]espondilo!$A$5:$AG$196,16,0),0)</f>
        <v>0.12</v>
      </c>
      <c r="O258" s="19">
        <f>IFERROR(VLOOKUP($A258,[2]otras!$A$6:$X$216,8,0),0)</f>
        <v>0.03</v>
      </c>
      <c r="P258" s="20">
        <f>IFERROR(VLOOKUP($A258,[2]otras!$A$6:$X$216,15,0),0)</f>
        <v>0.03</v>
      </c>
    </row>
    <row r="259" spans="1:16" x14ac:dyDescent="0.25">
      <c r="A259" t="s">
        <v>268</v>
      </c>
      <c r="B259" s="6">
        <v>906486</v>
      </c>
      <c r="C259" s="7">
        <f>IFERROR(VLOOKUP($A259,[1]artritis!$A$5:$V$260,10,0),0)</f>
        <v>0</v>
      </c>
      <c r="D259" s="8">
        <f>IFERROR(VLOOKUP($A259,[1]artritis!$A$5:$V$260,17,0),0)</f>
        <v>0</v>
      </c>
      <c r="E259" s="8">
        <f>IFERROR(VLOOKUP(A259,'[1]lupus '!$A$5:$U$257,10,0),0)</f>
        <v>1</v>
      </c>
      <c r="F259" s="8">
        <f>IFERROR(VLOOKUP($A259,[1]espondilo!$A$5:$AG$196,10,0),0)</f>
        <v>0</v>
      </c>
      <c r="G259" s="8">
        <f>IFERROR(VLOOKUP($A259,[1]espondilo!$A$5:$AG$196,17,0),0)</f>
        <v>0</v>
      </c>
      <c r="H259" s="8">
        <f>IFERROR(VLOOKUP($A259,[1]otras!$A$6:$X$216,9,0),0)</f>
        <v>1</v>
      </c>
      <c r="I259" s="9">
        <f>IFERROR(VLOOKUP($A259,[1]otras!$A$6:$X$216,16,0),0)</f>
        <v>1</v>
      </c>
      <c r="J259" s="10">
        <f>IFERROR(VLOOKUP($A259,[2]artritis!$A$5:$V$260,9,0),0)</f>
        <v>0</v>
      </c>
      <c r="K259" s="11">
        <f>IFERROR(VLOOKUP($A259,[2]artritis!$A$5:$V$260,16,0),0)</f>
        <v>0</v>
      </c>
      <c r="L259" s="11">
        <f>IFERROR(VLOOKUP(A259,'[2]lupus '!$A$5:$U$257,9,0),0)</f>
        <v>5.0000000000000001E-3</v>
      </c>
      <c r="M259" s="11">
        <f>IFERROR(VLOOKUP($A259,[2]espondilo!$A$5:$AG$196,9,0),0)</f>
        <v>0</v>
      </c>
      <c r="N259" s="11">
        <f>IFERROR(VLOOKUP($A259,[2]espondilo!$A$5:$AG$196,16,0),0)</f>
        <v>0</v>
      </c>
      <c r="O259" s="11">
        <f>IFERROR(VLOOKUP($A259,[2]otras!$A$6:$X$216,8,0),0)</f>
        <v>0.01</v>
      </c>
      <c r="P259" s="12">
        <f>IFERROR(VLOOKUP($A259,[2]otras!$A$6:$X$216,15,0),0)</f>
        <v>0.02</v>
      </c>
    </row>
    <row r="260" spans="1:16" x14ac:dyDescent="0.25">
      <c r="A260" s="13" t="s">
        <v>269</v>
      </c>
      <c r="B260" s="14">
        <v>911008</v>
      </c>
      <c r="C260" s="15">
        <f>IFERROR(VLOOKUP($A260,[1]artritis!$A$5:$V$260,10,0),0)</f>
        <v>0</v>
      </c>
      <c r="D260" s="16">
        <f>IFERROR(VLOOKUP($A260,[1]artritis!$A$5:$V$260,17,0),0)</f>
        <v>0</v>
      </c>
      <c r="E260" s="16">
        <f>IFERROR(VLOOKUP(A260,'[1]lupus '!$A$5:$U$257,10,0),0)</f>
        <v>1</v>
      </c>
      <c r="F260" s="16">
        <f>IFERROR(VLOOKUP($A260,[1]espondilo!$A$5:$AG$196,10,0),0)</f>
        <v>0</v>
      </c>
      <c r="G260" s="16">
        <f>IFERROR(VLOOKUP($A260,[1]espondilo!$A$5:$AG$196,17,0),0)</f>
        <v>0</v>
      </c>
      <c r="H260" s="16">
        <f>IFERROR(VLOOKUP($A260,[1]otras!$A$6:$X$216,9,0),0)</f>
        <v>0</v>
      </c>
      <c r="I260" s="17">
        <f>IFERROR(VLOOKUP($A260,[1]otras!$A$6:$X$216,16,0),0)</f>
        <v>0</v>
      </c>
      <c r="J260" s="18">
        <f>IFERROR(VLOOKUP($A260,[2]artritis!$A$5:$V$260,9,0),0)</f>
        <v>0</v>
      </c>
      <c r="K260" s="19">
        <f>IFERROR(VLOOKUP($A260,[2]artritis!$A$5:$V$260,16,0),0)</f>
        <v>0</v>
      </c>
      <c r="L260" s="19">
        <f>IFERROR(VLOOKUP(A260,'[2]lupus '!$A$5:$U$257,9,0),0)</f>
        <v>5.0000000000000001E-3</v>
      </c>
      <c r="M260" s="19">
        <f>IFERROR(VLOOKUP($A260,[2]espondilo!$A$5:$AG$196,9,0),0)</f>
        <v>0</v>
      </c>
      <c r="N260" s="19">
        <f>IFERROR(VLOOKUP($A260,[2]espondilo!$A$5:$AG$196,16,0),0)</f>
        <v>0</v>
      </c>
      <c r="O260" s="19">
        <f>IFERROR(VLOOKUP($A260,[2]otras!$A$6:$X$216,8,0),0)</f>
        <v>0</v>
      </c>
      <c r="P260" s="20">
        <f>IFERROR(VLOOKUP($A260,[2]otras!$A$6:$X$216,15,0),0)</f>
        <v>0</v>
      </c>
    </row>
    <row r="261" spans="1:16" x14ac:dyDescent="0.25">
      <c r="A261" t="s">
        <v>270</v>
      </c>
      <c r="B261" s="6">
        <v>904508</v>
      </c>
      <c r="C261" s="7">
        <f>IFERROR(VLOOKUP($A261,[1]artritis!$A$5:$V$260,10,0),0)</f>
        <v>0</v>
      </c>
      <c r="D261" s="8">
        <f>IFERROR(VLOOKUP($A261,[1]artritis!$A$5:$V$260,17,0),0)</f>
        <v>0</v>
      </c>
      <c r="E261" s="8">
        <f>IFERROR(VLOOKUP(A261,'[1]lupus '!$A$5:$U$257,10,0),0)</f>
        <v>1</v>
      </c>
      <c r="F261" s="8">
        <f>IFERROR(VLOOKUP($A261,[1]espondilo!$A$5:$AG$196,10,0),0)</f>
        <v>0</v>
      </c>
      <c r="G261" s="8">
        <f>IFERROR(VLOOKUP($A261,[1]espondilo!$A$5:$AG$196,17,0),0)</f>
        <v>0</v>
      </c>
      <c r="H261" s="8">
        <f>IFERROR(VLOOKUP($A261,[1]otras!$A$6:$X$216,9,0),0)</f>
        <v>1</v>
      </c>
      <c r="I261" s="9">
        <f>IFERROR(VLOOKUP($A261,[1]otras!$A$6:$X$216,16,0),0)</f>
        <v>1</v>
      </c>
      <c r="J261" s="10">
        <f>IFERROR(VLOOKUP($A261,[2]artritis!$A$5:$V$260,9,0),0)</f>
        <v>0</v>
      </c>
      <c r="K261" s="11">
        <f>IFERROR(VLOOKUP($A261,[2]artritis!$A$5:$V$260,16,0),0)</f>
        <v>0</v>
      </c>
      <c r="L261" s="11">
        <f>IFERROR(VLOOKUP(A261,'[2]lupus '!$A$5:$U$257,9,0),0)</f>
        <v>9.9709583736689256E-2</v>
      </c>
      <c r="M261" s="11">
        <f>IFERROR(VLOOKUP($A261,[2]espondilo!$A$5:$AG$196,9,0),0)</f>
        <v>0</v>
      </c>
      <c r="N261" s="11">
        <f>IFERROR(VLOOKUP($A261,[2]espondilo!$A$5:$AG$196,16,0),0)</f>
        <v>0</v>
      </c>
      <c r="O261" s="11">
        <f>IFERROR(VLOOKUP($A261,[2]otras!$A$6:$X$216,8,0),0)</f>
        <v>0.02</v>
      </c>
      <c r="P261" s="12">
        <f>IFERROR(VLOOKUP($A261,[2]otras!$A$6:$X$216,15,0),0)</f>
        <v>0.02</v>
      </c>
    </row>
    <row r="262" spans="1:16" x14ac:dyDescent="0.25">
      <c r="A262" s="13" t="s">
        <v>271</v>
      </c>
      <c r="B262" s="14">
        <v>902221</v>
      </c>
      <c r="C262" s="15">
        <f>IFERROR(VLOOKUP($A262,[1]artritis!$A$5:$V$260,10,0),0)</f>
        <v>0</v>
      </c>
      <c r="D262" s="16">
        <f>IFERROR(VLOOKUP($A262,[1]artritis!$A$5:$V$260,17,0),0)</f>
        <v>0</v>
      </c>
      <c r="E262" s="16">
        <f>IFERROR(VLOOKUP(A262,'[1]lupus '!$A$5:$U$257,10,0),0)</f>
        <v>1</v>
      </c>
      <c r="F262" s="16">
        <f>IFERROR(VLOOKUP($A262,[1]espondilo!$A$5:$AG$196,10,0),0)</f>
        <v>0</v>
      </c>
      <c r="G262" s="16">
        <f>IFERROR(VLOOKUP($A262,[1]espondilo!$A$5:$AG$196,17,0),0)</f>
        <v>0</v>
      </c>
      <c r="H262" s="16">
        <f>IFERROR(VLOOKUP($A262,[1]otras!$A$6:$X$216,9,0),0)</f>
        <v>0</v>
      </c>
      <c r="I262" s="17">
        <f>IFERROR(VLOOKUP($A262,[1]otras!$A$6:$X$216,16,0),0)</f>
        <v>0</v>
      </c>
      <c r="J262" s="18">
        <f>IFERROR(VLOOKUP($A262,[2]artritis!$A$5:$V$260,9,0),0)</f>
        <v>0</v>
      </c>
      <c r="K262" s="19">
        <f>IFERROR(VLOOKUP($A262,[2]artritis!$A$5:$V$260,16,0),0)</f>
        <v>0</v>
      </c>
      <c r="L262" s="19">
        <f>IFERROR(VLOOKUP(A262,'[2]lupus '!$A$5:$U$257,9,0),0)</f>
        <v>5.0000000000000001E-3</v>
      </c>
      <c r="M262" s="19">
        <f>IFERROR(VLOOKUP($A262,[2]espondilo!$A$5:$AG$196,9,0),0)</f>
        <v>0</v>
      </c>
      <c r="N262" s="19">
        <f>IFERROR(VLOOKUP($A262,[2]espondilo!$A$5:$AG$196,16,0),0)</f>
        <v>0</v>
      </c>
      <c r="O262" s="19">
        <f>IFERROR(VLOOKUP($A262,[2]otras!$A$6:$X$216,8,0),0)</f>
        <v>0</v>
      </c>
      <c r="P262" s="20">
        <f>IFERROR(VLOOKUP($A262,[2]otras!$A$6:$X$216,15,0),0)</f>
        <v>0</v>
      </c>
    </row>
    <row r="263" spans="1:16" x14ac:dyDescent="0.25">
      <c r="A263" t="s">
        <v>272</v>
      </c>
      <c r="B263" s="6">
        <v>893806</v>
      </c>
      <c r="C263" s="7">
        <f>IFERROR(VLOOKUP($A263,[1]artritis!$A$5:$V$260,10,0),0)</f>
        <v>0</v>
      </c>
      <c r="D263" s="8">
        <f>IFERROR(VLOOKUP($A263,[1]artritis!$A$5:$V$260,17,0),0)</f>
        <v>0</v>
      </c>
      <c r="E263" s="8">
        <f>IFERROR(VLOOKUP(A263,'[1]lupus '!$A$5:$U$257,10,0),0)</f>
        <v>1</v>
      </c>
      <c r="F263" s="8">
        <f>IFERROR(VLOOKUP($A263,[1]espondilo!$A$5:$AG$196,10,0),0)</f>
        <v>0</v>
      </c>
      <c r="G263" s="8">
        <f>IFERROR(VLOOKUP($A263,[1]espondilo!$A$5:$AG$196,17,0),0)</f>
        <v>0</v>
      </c>
      <c r="H263" s="8">
        <f>IFERROR(VLOOKUP($A263,[1]otras!$A$6:$X$216,9,0),0)</f>
        <v>1</v>
      </c>
      <c r="I263" s="9">
        <f>IFERROR(VLOOKUP($A263,[1]otras!$A$6:$X$216,16,0),0)</f>
        <v>1</v>
      </c>
      <c r="J263" s="10">
        <f>IFERROR(VLOOKUP($A263,[2]artritis!$A$5:$V$260,9,0),0)</f>
        <v>0</v>
      </c>
      <c r="K263" s="11">
        <f>IFERROR(VLOOKUP($A263,[2]artritis!$A$5:$V$260,16,0),0)</f>
        <v>0</v>
      </c>
      <c r="L263" s="11">
        <f>IFERROR(VLOOKUP(A263,'[2]lupus '!$A$5:$U$257,9,0),0)</f>
        <v>5.033881897386254E-2</v>
      </c>
      <c r="M263" s="11">
        <f>IFERROR(VLOOKUP($A263,[2]espondilo!$A$5:$AG$196,9,0),0)</f>
        <v>0</v>
      </c>
      <c r="N263" s="11">
        <f>IFERROR(VLOOKUP($A263,[2]espondilo!$A$5:$AG$196,16,0),0)</f>
        <v>0</v>
      </c>
      <c r="O263" s="11">
        <f>IFERROR(VLOOKUP($A263,[2]otras!$A$6:$X$216,8,0),0)</f>
        <v>0.05</v>
      </c>
      <c r="P263" s="12">
        <f>IFERROR(VLOOKUP($A263,[2]otras!$A$6:$X$216,15,0),0)</f>
        <v>0.1</v>
      </c>
    </row>
    <row r="264" spans="1:16" x14ac:dyDescent="0.25">
      <c r="A264" s="13" t="s">
        <v>273</v>
      </c>
      <c r="B264" s="14">
        <v>382305</v>
      </c>
      <c r="C264" s="15">
        <f>IFERROR(VLOOKUP($A264,[1]artritis!$A$5:$V$260,10,0),0)</f>
        <v>0</v>
      </c>
      <c r="D264" s="16">
        <f>IFERROR(VLOOKUP($A264,[1]artritis!$A$5:$V$260,17,0),0)</f>
        <v>0</v>
      </c>
      <c r="E264" s="16">
        <f>IFERROR(VLOOKUP(A264,'[1]lupus '!$A$5:$U$257,10,0),0)</f>
        <v>1</v>
      </c>
      <c r="F264" s="16">
        <f>IFERROR(VLOOKUP($A264,[1]espondilo!$A$5:$AG$196,10,0),0)</f>
        <v>0</v>
      </c>
      <c r="G264" s="16">
        <f>IFERROR(VLOOKUP($A264,[1]espondilo!$A$5:$AG$196,17,0),0)</f>
        <v>0</v>
      </c>
      <c r="H264" s="16">
        <f>IFERROR(VLOOKUP($A264,[1]otras!$A$6:$X$216,9,0),0)</f>
        <v>1</v>
      </c>
      <c r="I264" s="17">
        <f>IFERROR(VLOOKUP($A264,[1]otras!$A$6:$X$216,16,0),0)</f>
        <v>1</v>
      </c>
      <c r="J264" s="18">
        <f>IFERROR(VLOOKUP($A264,[2]artritis!$A$5:$V$260,9,0),0)</f>
        <v>0</v>
      </c>
      <c r="K264" s="19">
        <f>IFERROR(VLOOKUP($A264,[2]artritis!$A$5:$V$260,16,0),0)</f>
        <v>0</v>
      </c>
      <c r="L264" s="19">
        <f>IFERROR(VLOOKUP(A264,'[2]lupus '!$A$5:$U$257,9,0),0)</f>
        <v>0.03</v>
      </c>
      <c r="M264" s="19">
        <f>IFERROR(VLOOKUP($A264,[2]espondilo!$A$5:$AG$196,9,0),0)</f>
        <v>0</v>
      </c>
      <c r="N264" s="19">
        <f>IFERROR(VLOOKUP($A264,[2]espondilo!$A$5:$AG$196,16,0),0)</f>
        <v>0</v>
      </c>
      <c r="O264" s="19">
        <f>IFERROR(VLOOKUP($A264,[2]otras!$A$6:$X$216,8,0),0)</f>
        <v>0.01</v>
      </c>
      <c r="P264" s="20">
        <f>IFERROR(VLOOKUP($A264,[2]otras!$A$6:$X$216,15,0),0)</f>
        <v>0.02</v>
      </c>
    </row>
    <row r="265" spans="1:16" x14ac:dyDescent="0.25">
      <c r="A265" t="s">
        <v>274</v>
      </c>
      <c r="B265" s="6">
        <v>903823</v>
      </c>
      <c r="C265" s="7">
        <f>IFERROR(VLOOKUP($A265,[1]artritis!$A$5:$V$260,10,0),0)</f>
        <v>0</v>
      </c>
      <c r="D265" s="8">
        <f>IFERROR(VLOOKUP($A265,[1]artritis!$A$5:$V$260,17,0),0)</f>
        <v>0</v>
      </c>
      <c r="E265" s="8">
        <f>IFERROR(VLOOKUP(A265,'[1]lupus '!$A$5:$U$257,10,0),0)</f>
        <v>1</v>
      </c>
      <c r="F265" s="8">
        <f>IFERROR(VLOOKUP($A265,[1]espondilo!$A$5:$AG$196,10,0),0)</f>
        <v>0</v>
      </c>
      <c r="G265" s="8">
        <f>IFERROR(VLOOKUP($A265,[1]espondilo!$A$5:$AG$196,17,0),0)</f>
        <v>0</v>
      </c>
      <c r="H265" s="8">
        <f>IFERROR(VLOOKUP($A265,[1]otras!$A$6:$X$216,9,0),0)</f>
        <v>1</v>
      </c>
      <c r="I265" s="9">
        <f>IFERROR(VLOOKUP($A265,[1]otras!$A$6:$X$216,16,0),0)</f>
        <v>1</v>
      </c>
      <c r="J265" s="10">
        <f>IFERROR(VLOOKUP($A265,[2]artritis!$A$5:$V$260,9,0),0)</f>
        <v>0</v>
      </c>
      <c r="K265" s="11">
        <f>IFERROR(VLOOKUP($A265,[2]artritis!$A$5:$V$260,16,0),0)</f>
        <v>0</v>
      </c>
      <c r="L265" s="11">
        <f>IFERROR(VLOOKUP(A265,'[2]lupus '!$A$5:$U$257,9,0),0)</f>
        <v>0.02</v>
      </c>
      <c r="M265" s="11">
        <f>IFERROR(VLOOKUP($A265,[2]espondilo!$A$5:$AG$196,9,0),0)</f>
        <v>0</v>
      </c>
      <c r="N265" s="11">
        <f>IFERROR(VLOOKUP($A265,[2]espondilo!$A$5:$AG$196,16,0),0)</f>
        <v>0</v>
      </c>
      <c r="O265" s="11">
        <f>IFERROR(VLOOKUP($A265,[2]otras!$A$6:$X$216,8,0),0)</f>
        <v>0.05</v>
      </c>
      <c r="P265" s="12">
        <f>IFERROR(VLOOKUP($A265,[2]otras!$A$6:$X$216,15,0),0)</f>
        <v>0.05</v>
      </c>
    </row>
    <row r="266" spans="1:16" x14ac:dyDescent="0.25">
      <c r="A266" s="13" t="s">
        <v>275</v>
      </c>
      <c r="B266" s="14">
        <v>906455</v>
      </c>
      <c r="C266" s="15">
        <f>IFERROR(VLOOKUP($A266,[1]artritis!$A$5:$V$260,10,0),0)</f>
        <v>0</v>
      </c>
      <c r="D266" s="16">
        <f>IFERROR(VLOOKUP($A266,[1]artritis!$A$5:$V$260,17,0),0)</f>
        <v>0</v>
      </c>
      <c r="E266" s="16">
        <f>IFERROR(VLOOKUP(A266,'[1]lupus '!$A$5:$U$257,10,0),0)</f>
        <v>1</v>
      </c>
      <c r="F266" s="16">
        <f>IFERROR(VLOOKUP($A266,[1]espondilo!$A$5:$AG$196,10,0),0)</f>
        <v>0</v>
      </c>
      <c r="G266" s="16">
        <f>IFERROR(VLOOKUP($A266,[1]espondilo!$A$5:$AG$196,17,0),0)</f>
        <v>0</v>
      </c>
      <c r="H266" s="16">
        <f>IFERROR(VLOOKUP($A266,[1]otras!$A$6:$X$216,9,0),0)</f>
        <v>1</v>
      </c>
      <c r="I266" s="17">
        <f>IFERROR(VLOOKUP($A266,[1]otras!$A$6:$X$216,16,0),0)</f>
        <v>1</v>
      </c>
      <c r="J266" s="18">
        <f>IFERROR(VLOOKUP($A266,[2]artritis!$A$5:$V$260,9,0),0)</f>
        <v>0</v>
      </c>
      <c r="K266" s="19">
        <f>IFERROR(VLOOKUP($A266,[2]artritis!$A$5:$V$260,16,0),0)</f>
        <v>0</v>
      </c>
      <c r="L266" s="19">
        <f>IFERROR(VLOOKUP(A266,'[2]lupus '!$A$5:$U$257,9,0),0)</f>
        <v>0.02</v>
      </c>
      <c r="M266" s="19">
        <f>IFERROR(VLOOKUP($A266,[2]espondilo!$A$5:$AG$196,9,0),0)</f>
        <v>0</v>
      </c>
      <c r="N266" s="19">
        <f>IFERROR(VLOOKUP($A266,[2]espondilo!$A$5:$AG$196,16,0),0)</f>
        <v>0</v>
      </c>
      <c r="O266" s="19">
        <f>IFERROR(VLOOKUP($A266,[2]otras!$A$6:$X$216,8,0),0)</f>
        <v>0.01</v>
      </c>
      <c r="P266" s="20">
        <f>IFERROR(VLOOKUP($A266,[2]otras!$A$6:$X$216,15,0),0)</f>
        <v>0.03</v>
      </c>
    </row>
    <row r="267" spans="1:16" x14ac:dyDescent="0.25">
      <c r="A267" t="s">
        <v>276</v>
      </c>
      <c r="B267" s="6">
        <v>906456</v>
      </c>
      <c r="C267" s="7">
        <f>IFERROR(VLOOKUP($A267,[1]artritis!$A$5:$V$260,10,0),0)</f>
        <v>0</v>
      </c>
      <c r="D267" s="8">
        <f>IFERROR(VLOOKUP($A267,[1]artritis!$A$5:$V$260,17,0),0)</f>
        <v>0</v>
      </c>
      <c r="E267" s="8">
        <f>IFERROR(VLOOKUP(A267,'[1]lupus '!$A$5:$U$257,10,0),0)</f>
        <v>1</v>
      </c>
      <c r="F267" s="8">
        <f>IFERROR(VLOOKUP($A267,[1]espondilo!$A$5:$AG$196,10,0),0)</f>
        <v>0</v>
      </c>
      <c r="G267" s="8">
        <f>IFERROR(VLOOKUP($A267,[1]espondilo!$A$5:$AG$196,17,0),0)</f>
        <v>0</v>
      </c>
      <c r="H267" s="8">
        <f>IFERROR(VLOOKUP($A267,[1]otras!$A$6:$X$216,9,0),0)</f>
        <v>0</v>
      </c>
      <c r="I267" s="9">
        <f>IFERROR(VLOOKUP($A267,[1]otras!$A$6:$X$216,16,0),0)</f>
        <v>0</v>
      </c>
      <c r="J267" s="10">
        <f>IFERROR(VLOOKUP($A267,[2]artritis!$A$5:$V$260,9,0),0)</f>
        <v>0</v>
      </c>
      <c r="K267" s="11">
        <f>IFERROR(VLOOKUP($A267,[2]artritis!$A$5:$V$260,16,0),0)</f>
        <v>0</v>
      </c>
      <c r="L267" s="11">
        <f>IFERROR(VLOOKUP(A267,'[2]lupus '!$A$5:$U$257,9,0),0)</f>
        <v>5.0000000000000001E-3</v>
      </c>
      <c r="M267" s="11">
        <f>IFERROR(VLOOKUP($A267,[2]espondilo!$A$5:$AG$196,9,0),0)</f>
        <v>0</v>
      </c>
      <c r="N267" s="11">
        <f>IFERROR(VLOOKUP($A267,[2]espondilo!$A$5:$AG$196,16,0),0)</f>
        <v>0</v>
      </c>
      <c r="O267" s="11">
        <f>IFERROR(VLOOKUP($A267,[2]otras!$A$6:$X$216,8,0),0)</f>
        <v>0</v>
      </c>
      <c r="P267" s="12">
        <f>IFERROR(VLOOKUP($A267,[2]otras!$A$6:$X$216,15,0),0)</f>
        <v>0</v>
      </c>
    </row>
    <row r="268" spans="1:16" x14ac:dyDescent="0.25">
      <c r="A268" s="13" t="s">
        <v>277</v>
      </c>
      <c r="B268" s="14">
        <v>906424</v>
      </c>
      <c r="C268" s="15">
        <f>IFERROR(VLOOKUP($A268,[1]artritis!$A$5:$V$260,10,0),0)</f>
        <v>0</v>
      </c>
      <c r="D268" s="16">
        <f>IFERROR(VLOOKUP($A268,[1]artritis!$A$5:$V$260,17,0),0)</f>
        <v>0</v>
      </c>
      <c r="E268" s="16">
        <f>IFERROR(VLOOKUP(A268,'[1]lupus '!$A$5:$U$257,10,0),0)</f>
        <v>1</v>
      </c>
      <c r="F268" s="16">
        <f>IFERROR(VLOOKUP($A268,[1]espondilo!$A$5:$AG$196,10,0),0)</f>
        <v>0</v>
      </c>
      <c r="G268" s="16">
        <f>IFERROR(VLOOKUP($A268,[1]espondilo!$A$5:$AG$196,17,0),0)</f>
        <v>0</v>
      </c>
      <c r="H268" s="16">
        <f>IFERROR(VLOOKUP($A268,[1]otras!$A$6:$X$216,9,0),0)</f>
        <v>0</v>
      </c>
      <c r="I268" s="17">
        <f>IFERROR(VLOOKUP($A268,[1]otras!$A$6:$X$216,16,0),0)</f>
        <v>0</v>
      </c>
      <c r="J268" s="18">
        <f>IFERROR(VLOOKUP($A268,[2]artritis!$A$5:$V$260,9,0),0)</f>
        <v>0</v>
      </c>
      <c r="K268" s="19">
        <f>IFERROR(VLOOKUP($A268,[2]artritis!$A$5:$V$260,16,0),0)</f>
        <v>0</v>
      </c>
      <c r="L268" s="19">
        <f>IFERROR(VLOOKUP(A268,'[2]lupus '!$A$5:$U$257,9,0),0)</f>
        <v>5.0000000000000001E-3</v>
      </c>
      <c r="M268" s="19">
        <f>IFERROR(VLOOKUP($A268,[2]espondilo!$A$5:$AG$196,9,0),0)</f>
        <v>0</v>
      </c>
      <c r="N268" s="19">
        <f>IFERROR(VLOOKUP($A268,[2]espondilo!$A$5:$AG$196,16,0),0)</f>
        <v>0</v>
      </c>
      <c r="O268" s="19">
        <f>IFERROR(VLOOKUP($A268,[2]otras!$A$6:$X$216,8,0),0)</f>
        <v>0</v>
      </c>
      <c r="P268" s="20">
        <f>IFERROR(VLOOKUP($A268,[2]otras!$A$6:$X$216,15,0),0)</f>
        <v>0</v>
      </c>
    </row>
    <row r="269" spans="1:16" x14ac:dyDescent="0.25">
      <c r="A269" t="s">
        <v>278</v>
      </c>
      <c r="B269" s="6">
        <v>906460</v>
      </c>
      <c r="C269" s="7">
        <f>IFERROR(VLOOKUP($A269,[1]artritis!$A$5:$V$260,10,0),0)</f>
        <v>0</v>
      </c>
      <c r="D269" s="8">
        <f>IFERROR(VLOOKUP($A269,[1]artritis!$A$5:$V$260,17,0),0)</f>
        <v>0</v>
      </c>
      <c r="E269" s="8">
        <f>IFERROR(VLOOKUP(A269,'[1]lupus '!$A$5:$U$257,10,0),0)</f>
        <v>1</v>
      </c>
      <c r="F269" s="8">
        <f>IFERROR(VLOOKUP($A269,[1]espondilo!$A$5:$AG$196,10,0),0)</f>
        <v>1</v>
      </c>
      <c r="G269" s="8">
        <f>IFERROR(VLOOKUP($A269,[1]espondilo!$A$5:$AG$196,17,0),0)</f>
        <v>1</v>
      </c>
      <c r="H269" s="8">
        <f>IFERROR(VLOOKUP($A269,[1]otras!$A$6:$X$216,9,0),0)</f>
        <v>0</v>
      </c>
      <c r="I269" s="9">
        <f>IFERROR(VLOOKUP($A269,[1]otras!$A$6:$X$216,16,0),0)</f>
        <v>0</v>
      </c>
      <c r="J269" s="10">
        <f>IFERROR(VLOOKUP($A269,[2]artritis!$A$5:$V$260,9,0),0)</f>
        <v>0</v>
      </c>
      <c r="K269" s="11">
        <f>IFERROR(VLOOKUP($A269,[2]artritis!$A$5:$V$260,16,0),0)</f>
        <v>0</v>
      </c>
      <c r="L269" s="11">
        <f>IFERROR(VLOOKUP(A269,'[2]lupus '!$A$5:$U$257,9,0),0)</f>
        <v>5.0000000000000001E-3</v>
      </c>
      <c r="M269" s="11">
        <f>IFERROR(VLOOKUP($A269,[2]espondilo!$A$5:$AG$196,9,0),0)</f>
        <v>0.01</v>
      </c>
      <c r="N269" s="11">
        <f>IFERROR(VLOOKUP($A269,[2]espondilo!$A$5:$AG$196,16,0),0)</f>
        <v>0.02</v>
      </c>
      <c r="O269" s="11">
        <f>IFERROR(VLOOKUP($A269,[2]otras!$A$6:$X$216,8,0),0)</f>
        <v>0</v>
      </c>
      <c r="P269" s="12">
        <f>IFERROR(VLOOKUP($A269,[2]otras!$A$6:$X$216,15,0),0)</f>
        <v>0</v>
      </c>
    </row>
    <row r="270" spans="1:16" x14ac:dyDescent="0.25">
      <c r="A270" s="13" t="s">
        <v>279</v>
      </c>
      <c r="B270" s="14">
        <v>906462</v>
      </c>
      <c r="C270" s="15">
        <f>IFERROR(VLOOKUP($A270,[1]artritis!$A$5:$V$260,10,0),0)</f>
        <v>0</v>
      </c>
      <c r="D270" s="16">
        <f>IFERROR(VLOOKUP($A270,[1]artritis!$A$5:$V$260,17,0),0)</f>
        <v>0</v>
      </c>
      <c r="E270" s="16">
        <f>IFERROR(VLOOKUP(A270,'[1]lupus '!$A$5:$U$257,10,0),0)</f>
        <v>1</v>
      </c>
      <c r="F270" s="16">
        <f>IFERROR(VLOOKUP($A270,[1]espondilo!$A$5:$AG$196,10,0),0)</f>
        <v>0</v>
      </c>
      <c r="G270" s="16">
        <f>IFERROR(VLOOKUP($A270,[1]espondilo!$A$5:$AG$196,17,0),0)</f>
        <v>0</v>
      </c>
      <c r="H270" s="16">
        <f>IFERROR(VLOOKUP($A270,[1]otras!$A$6:$X$216,9,0),0)</f>
        <v>0</v>
      </c>
      <c r="I270" s="17">
        <f>IFERROR(VLOOKUP($A270,[1]otras!$A$6:$X$216,16,0),0)</f>
        <v>0</v>
      </c>
      <c r="J270" s="18">
        <f>IFERROR(VLOOKUP($A270,[2]artritis!$A$5:$V$260,9,0),0)</f>
        <v>0</v>
      </c>
      <c r="K270" s="19">
        <f>IFERROR(VLOOKUP($A270,[2]artritis!$A$5:$V$260,16,0),0)</f>
        <v>0</v>
      </c>
      <c r="L270" s="19">
        <f>IFERROR(VLOOKUP(A270,'[2]lupus '!$A$5:$U$257,9,0),0)</f>
        <v>5.0000000000000001E-3</v>
      </c>
      <c r="M270" s="19">
        <f>IFERROR(VLOOKUP($A270,[2]espondilo!$A$5:$AG$196,9,0),0)</f>
        <v>0</v>
      </c>
      <c r="N270" s="19">
        <f>IFERROR(VLOOKUP($A270,[2]espondilo!$A$5:$AG$196,16,0),0)</f>
        <v>0</v>
      </c>
      <c r="O270" s="19">
        <f>IFERROR(VLOOKUP($A270,[2]otras!$A$6:$X$216,8,0),0)</f>
        <v>0</v>
      </c>
      <c r="P270" s="20">
        <f>IFERROR(VLOOKUP($A270,[2]otras!$A$6:$X$216,15,0),0)</f>
        <v>0</v>
      </c>
    </row>
    <row r="271" spans="1:16" x14ac:dyDescent="0.25">
      <c r="A271" t="s">
        <v>280</v>
      </c>
      <c r="B271" s="6">
        <v>903815</v>
      </c>
      <c r="C271" s="7">
        <f>IFERROR(VLOOKUP($A271,[1]artritis!$A$5:$V$260,10,0),0)</f>
        <v>0</v>
      </c>
      <c r="D271" s="8">
        <f>IFERROR(VLOOKUP($A271,[1]artritis!$A$5:$V$260,17,0),0)</f>
        <v>0</v>
      </c>
      <c r="E271" s="8">
        <f>IFERROR(VLOOKUP(A271,'[1]lupus '!$A$5:$U$257,10,0),0)</f>
        <v>1</v>
      </c>
      <c r="F271" s="8">
        <f>IFERROR(VLOOKUP($A271,[1]espondilo!$A$5:$AG$196,10,0),0)</f>
        <v>1</v>
      </c>
      <c r="G271" s="8">
        <f>IFERROR(VLOOKUP($A271,[1]espondilo!$A$5:$AG$196,17,0),0)</f>
        <v>1</v>
      </c>
      <c r="H271" s="8">
        <f>IFERROR(VLOOKUP($A271,[1]otras!$A$6:$X$216,9,0),0)</f>
        <v>1</v>
      </c>
      <c r="I271" s="9">
        <f>IFERROR(VLOOKUP($A271,[1]otras!$A$6:$X$216,16,0),0)</f>
        <v>1</v>
      </c>
      <c r="J271" s="10">
        <f>IFERROR(VLOOKUP($A271,[2]artritis!$A$5:$V$260,9,0),0)</f>
        <v>0</v>
      </c>
      <c r="K271" s="11">
        <f>IFERROR(VLOOKUP($A271,[2]artritis!$A$5:$V$260,16,0),0)</f>
        <v>0</v>
      </c>
      <c r="L271" s="11">
        <f>IFERROR(VLOOKUP(A271,'[2]lupus '!$A$5:$U$257,9,0),0)</f>
        <v>0.02</v>
      </c>
      <c r="M271" s="11">
        <f>IFERROR(VLOOKUP($A271,[2]espondilo!$A$5:$AG$196,9,0),0)</f>
        <v>0.02</v>
      </c>
      <c r="N271" s="11">
        <f>IFERROR(VLOOKUP($A271,[2]espondilo!$A$5:$AG$196,16,0),0)</f>
        <v>0.03</v>
      </c>
      <c r="O271" s="11">
        <f>IFERROR(VLOOKUP($A271,[2]otras!$A$6:$X$216,8,0),0)</f>
        <v>0.02</v>
      </c>
      <c r="P271" s="12">
        <f>IFERROR(VLOOKUP($A271,[2]otras!$A$6:$X$216,15,0),0)</f>
        <v>0.02</v>
      </c>
    </row>
    <row r="272" spans="1:16" x14ac:dyDescent="0.25">
      <c r="A272" s="13" t="s">
        <v>281</v>
      </c>
      <c r="B272" s="14">
        <v>906222</v>
      </c>
      <c r="C272" s="15">
        <f>IFERROR(VLOOKUP($A272,[1]artritis!$A$5:$V$260,10,0),0)</f>
        <v>0</v>
      </c>
      <c r="D272" s="16">
        <f>IFERROR(VLOOKUP($A272,[1]artritis!$A$5:$V$260,17,0),0)</f>
        <v>0</v>
      </c>
      <c r="E272" s="16">
        <f>IFERROR(VLOOKUP(A272,'[1]lupus '!$A$5:$U$257,10,0),0)</f>
        <v>1</v>
      </c>
      <c r="F272" s="16">
        <f>IFERROR(VLOOKUP($A272,[1]espondilo!$A$5:$AG$196,10,0),0)</f>
        <v>0</v>
      </c>
      <c r="G272" s="16">
        <f>IFERROR(VLOOKUP($A272,[1]espondilo!$A$5:$AG$196,17,0),0)</f>
        <v>0</v>
      </c>
      <c r="H272" s="16">
        <f>IFERROR(VLOOKUP($A272,[1]otras!$A$6:$X$216,9,0),0)</f>
        <v>1</v>
      </c>
      <c r="I272" s="17">
        <f>IFERROR(VLOOKUP($A272,[1]otras!$A$6:$X$216,16,0),0)</f>
        <v>1</v>
      </c>
      <c r="J272" s="18">
        <f>IFERROR(VLOOKUP($A272,[2]artritis!$A$5:$V$260,9,0),0)</f>
        <v>0</v>
      </c>
      <c r="K272" s="19">
        <f>IFERROR(VLOOKUP($A272,[2]artritis!$A$5:$V$260,16,0),0)</f>
        <v>0</v>
      </c>
      <c r="L272" s="19">
        <f>IFERROR(VLOOKUP(A272,'[2]lupus '!$A$5:$U$257,9,0),0)</f>
        <v>5.033881897386254E-2</v>
      </c>
      <c r="M272" s="19">
        <f>IFERROR(VLOOKUP($A272,[2]espondilo!$A$5:$AG$196,9,0),0)</f>
        <v>0</v>
      </c>
      <c r="N272" s="19">
        <f>IFERROR(VLOOKUP($A272,[2]espondilo!$A$5:$AG$196,16,0),0)</f>
        <v>0</v>
      </c>
      <c r="O272" s="19">
        <f>IFERROR(VLOOKUP($A272,[2]otras!$A$6:$X$216,8,0),0)</f>
        <v>0.01</v>
      </c>
      <c r="P272" s="20">
        <f>IFERROR(VLOOKUP($A272,[2]otras!$A$6:$X$216,15,0),0)</f>
        <v>0.01</v>
      </c>
    </row>
    <row r="273" spans="1:16" x14ac:dyDescent="0.25">
      <c r="A273" t="s">
        <v>282</v>
      </c>
      <c r="B273" s="6">
        <v>901304</v>
      </c>
      <c r="C273" s="7">
        <f>IFERROR(VLOOKUP($A273,[1]artritis!$A$5:$V$260,10,0),0)</f>
        <v>0</v>
      </c>
      <c r="D273" s="8">
        <f>IFERROR(VLOOKUP($A273,[1]artritis!$A$5:$V$260,17,0),0)</f>
        <v>0</v>
      </c>
      <c r="E273" s="8">
        <f>IFERROR(VLOOKUP(A273,'[1]lupus '!$A$5:$U$257,10,0),0)</f>
        <v>1</v>
      </c>
      <c r="F273" s="8">
        <f>IFERROR(VLOOKUP($A273,[1]espondilo!$A$5:$AG$196,10,0),0)</f>
        <v>0</v>
      </c>
      <c r="G273" s="8">
        <f>IFERROR(VLOOKUP($A273,[1]espondilo!$A$5:$AG$196,17,0),0)</f>
        <v>0</v>
      </c>
      <c r="H273" s="8">
        <f>IFERROR(VLOOKUP($A273,[1]otras!$A$6:$X$216,9,0),0)</f>
        <v>1</v>
      </c>
      <c r="I273" s="9">
        <f>IFERROR(VLOOKUP($A273,[1]otras!$A$6:$X$216,16,0),0)</f>
        <v>1</v>
      </c>
      <c r="J273" s="10">
        <f>IFERROR(VLOOKUP($A273,[2]artritis!$A$5:$V$260,9,0),0)</f>
        <v>0</v>
      </c>
      <c r="K273" s="11">
        <f>IFERROR(VLOOKUP($A273,[2]artritis!$A$5:$V$260,16,0),0)</f>
        <v>0</v>
      </c>
      <c r="L273" s="11">
        <f>IFERROR(VLOOKUP(A273,'[2]lupus '!$A$5:$U$257,9,0),0)</f>
        <v>5.0000000000000001E-3</v>
      </c>
      <c r="M273" s="11">
        <f>IFERROR(VLOOKUP($A273,[2]espondilo!$A$5:$AG$196,9,0),0)</f>
        <v>0</v>
      </c>
      <c r="N273" s="11">
        <f>IFERROR(VLOOKUP($A273,[2]espondilo!$A$5:$AG$196,16,0),0)</f>
        <v>0</v>
      </c>
      <c r="O273" s="11">
        <f>IFERROR(VLOOKUP($A273,[2]otras!$A$6:$X$216,8,0),0)</f>
        <v>0.01</v>
      </c>
      <c r="P273" s="12">
        <f>IFERROR(VLOOKUP($A273,[2]otras!$A$6:$X$216,15,0),0)</f>
        <v>0.01</v>
      </c>
    </row>
    <row r="274" spans="1:16" x14ac:dyDescent="0.25">
      <c r="A274" s="13" t="s">
        <v>283</v>
      </c>
      <c r="B274" s="14">
        <v>901305</v>
      </c>
      <c r="C274" s="15">
        <f>IFERROR(VLOOKUP($A274,[1]artritis!$A$5:$V$260,10,0),0)</f>
        <v>0</v>
      </c>
      <c r="D274" s="16">
        <f>IFERROR(VLOOKUP($A274,[1]artritis!$A$5:$V$260,17,0),0)</f>
        <v>0</v>
      </c>
      <c r="E274" s="16">
        <f>IFERROR(VLOOKUP(A274,'[1]lupus '!$A$5:$U$257,10,0),0)</f>
        <v>0</v>
      </c>
      <c r="F274" s="16">
        <f>IFERROR(VLOOKUP($A274,[1]espondilo!$A$5:$AG$196,10,0),0)</f>
        <v>0</v>
      </c>
      <c r="G274" s="16">
        <f>IFERROR(VLOOKUP($A274,[1]espondilo!$A$5:$AG$196,17,0),0)</f>
        <v>0</v>
      </c>
      <c r="H274" s="16">
        <f>IFERROR(VLOOKUP($A274,[1]otras!$A$6:$X$216,9,0),0)</f>
        <v>1</v>
      </c>
      <c r="I274" s="17">
        <f>IFERROR(VLOOKUP($A274,[1]otras!$A$6:$X$216,16,0),0)</f>
        <v>1</v>
      </c>
      <c r="J274" s="18">
        <f>IFERROR(VLOOKUP($A274,[2]artritis!$A$5:$V$260,9,0),0)</f>
        <v>0</v>
      </c>
      <c r="K274" s="19">
        <f>IFERROR(VLOOKUP($A274,[2]artritis!$A$5:$V$260,16,0),0)</f>
        <v>0</v>
      </c>
      <c r="L274" s="19">
        <f>IFERROR(VLOOKUP(A274,'[2]lupus '!$A$5:$U$257,9,0),0)</f>
        <v>0.01</v>
      </c>
      <c r="M274" s="19">
        <f>IFERROR(VLOOKUP($A274,[2]espondilo!$A$5:$AG$196,9,0),0)</f>
        <v>0</v>
      </c>
      <c r="N274" s="19">
        <f>IFERROR(VLOOKUP($A274,[2]espondilo!$A$5:$AG$196,16,0),0)</f>
        <v>0</v>
      </c>
      <c r="O274" s="19">
        <f>IFERROR(VLOOKUP($A274,[2]otras!$A$6:$X$216,8,0),0)</f>
        <v>0.05</v>
      </c>
      <c r="P274" s="20">
        <f>IFERROR(VLOOKUP($A274,[2]otras!$A$6:$X$216,15,0),0)</f>
        <v>0.05</v>
      </c>
    </row>
    <row r="275" spans="1:16" x14ac:dyDescent="0.25">
      <c r="A275" t="s">
        <v>284</v>
      </c>
      <c r="B275" s="6">
        <v>902220</v>
      </c>
      <c r="C275" s="7">
        <f>IFERROR(VLOOKUP($A275,[1]artritis!$A$5:$V$260,10,0),0)</f>
        <v>0</v>
      </c>
      <c r="D275" s="8">
        <f>IFERROR(VLOOKUP($A275,[1]artritis!$A$5:$V$260,17,0),0)</f>
        <v>0</v>
      </c>
      <c r="E275" s="8">
        <f>IFERROR(VLOOKUP(A275,'[1]lupus '!$A$5:$U$257,10,0),0)</f>
        <v>1</v>
      </c>
      <c r="F275" s="8">
        <f>IFERROR(VLOOKUP($A275,[1]espondilo!$A$5:$AG$196,10,0),0)</f>
        <v>0</v>
      </c>
      <c r="G275" s="8">
        <f>IFERROR(VLOOKUP($A275,[1]espondilo!$A$5:$AG$196,17,0),0)</f>
        <v>0</v>
      </c>
      <c r="H275" s="8">
        <f>IFERROR(VLOOKUP($A275,[1]otras!$A$6:$X$216,9,0),0)</f>
        <v>1</v>
      </c>
      <c r="I275" s="9">
        <f>IFERROR(VLOOKUP($A275,[1]otras!$A$6:$X$216,16,0),0)</f>
        <v>1</v>
      </c>
      <c r="J275" s="10">
        <f>IFERROR(VLOOKUP($A275,[2]artritis!$A$5:$V$260,9,0),0)</f>
        <v>0</v>
      </c>
      <c r="K275" s="11">
        <f>IFERROR(VLOOKUP($A275,[2]artritis!$A$5:$V$260,16,0),0)</f>
        <v>0</v>
      </c>
      <c r="L275" s="11">
        <f>IFERROR(VLOOKUP(A275,'[2]lupus '!$A$5:$U$257,9,0),0)</f>
        <v>3.0009680542110357E-2</v>
      </c>
      <c r="M275" s="11">
        <f>IFERROR(VLOOKUP($A275,[2]espondilo!$A$5:$AG$196,9,0),0)</f>
        <v>0</v>
      </c>
      <c r="N275" s="11">
        <f>IFERROR(VLOOKUP($A275,[2]espondilo!$A$5:$AG$196,16,0),0)</f>
        <v>0</v>
      </c>
      <c r="O275" s="11">
        <f>IFERROR(VLOOKUP($A275,[2]otras!$A$6:$X$216,8,0),0)</f>
        <v>0.02</v>
      </c>
      <c r="P275" s="12">
        <f>IFERROR(VLOOKUP($A275,[2]otras!$A$6:$X$216,15,0),0)</f>
        <v>0.02</v>
      </c>
    </row>
    <row r="276" spans="1:16" x14ac:dyDescent="0.25">
      <c r="A276" s="13" t="s">
        <v>285</v>
      </c>
      <c r="B276" s="14">
        <v>906458</v>
      </c>
      <c r="C276" s="15">
        <f>IFERROR(VLOOKUP($A276,[1]artritis!$A$5:$V$260,10,0),0)</f>
        <v>0</v>
      </c>
      <c r="D276" s="16">
        <f>IFERROR(VLOOKUP($A276,[1]artritis!$A$5:$V$260,17,0),0)</f>
        <v>0</v>
      </c>
      <c r="E276" s="16">
        <f>IFERROR(VLOOKUP(A276,'[1]lupus '!$A$5:$U$257,10,0),0)</f>
        <v>1</v>
      </c>
      <c r="F276" s="16">
        <f>IFERROR(VLOOKUP($A276,[1]espondilo!$A$5:$AG$196,10,0),0)</f>
        <v>0</v>
      </c>
      <c r="G276" s="16">
        <f>IFERROR(VLOOKUP($A276,[1]espondilo!$A$5:$AG$196,17,0),0)</f>
        <v>0</v>
      </c>
      <c r="H276" s="16">
        <f>IFERROR(VLOOKUP($A276,[1]otras!$A$6:$X$216,9,0),0)</f>
        <v>1</v>
      </c>
      <c r="I276" s="17">
        <f>IFERROR(VLOOKUP($A276,[1]otras!$A$6:$X$216,16,0),0)</f>
        <v>1</v>
      </c>
      <c r="J276" s="18">
        <f>IFERROR(VLOOKUP($A276,[2]artritis!$A$5:$V$260,9,0),0)</f>
        <v>0</v>
      </c>
      <c r="K276" s="19">
        <f>IFERROR(VLOOKUP($A276,[2]artritis!$A$5:$V$260,16,0),0)</f>
        <v>0</v>
      </c>
      <c r="L276" s="19">
        <f>IFERROR(VLOOKUP(A276,'[2]lupus '!$A$5:$U$257,9,0),0)</f>
        <v>3.0009680542110357E-2</v>
      </c>
      <c r="M276" s="19">
        <f>IFERROR(VLOOKUP($A276,[2]espondilo!$A$5:$AG$196,9,0),0)</f>
        <v>0</v>
      </c>
      <c r="N276" s="19">
        <f>IFERROR(VLOOKUP($A276,[2]espondilo!$A$5:$AG$196,16,0),0)</f>
        <v>0</v>
      </c>
      <c r="O276" s="19">
        <f>IFERROR(VLOOKUP($A276,[2]otras!$A$6:$X$216,8,0),0)</f>
        <v>0.01</v>
      </c>
      <c r="P276" s="20">
        <f>IFERROR(VLOOKUP($A276,[2]otras!$A$6:$X$216,15,0),0)</f>
        <v>0.02</v>
      </c>
    </row>
    <row r="277" spans="1:16" x14ac:dyDescent="0.25">
      <c r="A277" t="s">
        <v>286</v>
      </c>
      <c r="B277" s="6">
        <v>906465</v>
      </c>
      <c r="C277" s="7">
        <f>IFERROR(VLOOKUP($A277,[1]artritis!$A$5:$V$260,10,0),0)</f>
        <v>0</v>
      </c>
      <c r="D277" s="8">
        <f>IFERROR(VLOOKUP($A277,[1]artritis!$A$5:$V$260,17,0),0)</f>
        <v>0</v>
      </c>
      <c r="E277" s="8">
        <f>IFERROR(VLOOKUP(A277,'[1]lupus '!$A$5:$U$257,10,0),0)</f>
        <v>1</v>
      </c>
      <c r="F277" s="8">
        <f>IFERROR(VLOOKUP($A277,[1]espondilo!$A$5:$AG$196,10,0),0)</f>
        <v>0</v>
      </c>
      <c r="G277" s="8">
        <f>IFERROR(VLOOKUP($A277,[1]espondilo!$A$5:$AG$196,17,0),0)</f>
        <v>0</v>
      </c>
      <c r="H277" s="8">
        <f>IFERROR(VLOOKUP($A277,[1]otras!$A$6:$X$216,9,0),0)</f>
        <v>1</v>
      </c>
      <c r="I277" s="9">
        <f>IFERROR(VLOOKUP($A277,[1]otras!$A$6:$X$216,16,0),0)</f>
        <v>1</v>
      </c>
      <c r="J277" s="10">
        <f>IFERROR(VLOOKUP($A277,[2]artritis!$A$5:$V$260,9,0),0)</f>
        <v>0</v>
      </c>
      <c r="K277" s="11">
        <f>IFERROR(VLOOKUP($A277,[2]artritis!$A$5:$V$260,16,0),0)</f>
        <v>0</v>
      </c>
      <c r="L277" s="11">
        <f>IFERROR(VLOOKUP(A277,'[2]lupus '!$A$5:$U$257,9,0),0)</f>
        <v>0.01</v>
      </c>
      <c r="M277" s="11">
        <f>IFERROR(VLOOKUP($A277,[2]espondilo!$A$5:$AG$196,9,0),0)</f>
        <v>0</v>
      </c>
      <c r="N277" s="11">
        <f>IFERROR(VLOOKUP($A277,[2]espondilo!$A$5:$AG$196,16,0),0)</f>
        <v>0</v>
      </c>
      <c r="O277" s="11">
        <f>IFERROR(VLOOKUP($A277,[2]otras!$A$6:$X$216,8,0),0)</f>
        <v>0.02</v>
      </c>
      <c r="P277" s="12">
        <f>IFERROR(VLOOKUP($A277,[2]otras!$A$6:$X$216,15,0),0)</f>
        <v>0.02</v>
      </c>
    </row>
    <row r="278" spans="1:16" x14ac:dyDescent="0.25">
      <c r="A278" s="13" t="s">
        <v>287</v>
      </c>
      <c r="B278" s="14">
        <v>906827</v>
      </c>
      <c r="C278" s="15">
        <f>IFERROR(VLOOKUP($A278,[1]artritis!$A$5:$V$260,10,0),0)</f>
        <v>0</v>
      </c>
      <c r="D278" s="16">
        <f>IFERROR(VLOOKUP($A278,[1]artritis!$A$5:$V$260,17,0),0)</f>
        <v>0</v>
      </c>
      <c r="E278" s="16">
        <f>IFERROR(VLOOKUP(A278,'[1]lupus '!$A$5:$U$257,10,0),0)</f>
        <v>1</v>
      </c>
      <c r="F278" s="16">
        <f>IFERROR(VLOOKUP($A278,[1]espondilo!$A$5:$AG$196,10,0),0)</f>
        <v>0</v>
      </c>
      <c r="G278" s="16">
        <f>IFERROR(VLOOKUP($A278,[1]espondilo!$A$5:$AG$196,17,0),0)</f>
        <v>0</v>
      </c>
      <c r="H278" s="16">
        <f>IFERROR(VLOOKUP($A278,[1]otras!$A$6:$X$216,9,0),0)</f>
        <v>1</v>
      </c>
      <c r="I278" s="17">
        <f>IFERROR(VLOOKUP($A278,[1]otras!$A$6:$X$216,16,0),0)</f>
        <v>1</v>
      </c>
      <c r="J278" s="18">
        <f>IFERROR(VLOOKUP($A278,[2]artritis!$A$5:$V$260,9,0),0)</f>
        <v>0</v>
      </c>
      <c r="K278" s="19">
        <f>IFERROR(VLOOKUP($A278,[2]artritis!$A$5:$V$260,16,0),0)</f>
        <v>0</v>
      </c>
      <c r="L278" s="19">
        <f>IFERROR(VLOOKUP(A278,'[2]lupus '!$A$5:$U$257,9,0),0)</f>
        <v>2.0329138431752179E-2</v>
      </c>
      <c r="M278" s="19">
        <f>IFERROR(VLOOKUP($A278,[2]espondilo!$A$5:$AG$196,9,0),0)</f>
        <v>0</v>
      </c>
      <c r="N278" s="19">
        <f>IFERROR(VLOOKUP($A278,[2]espondilo!$A$5:$AG$196,16,0),0)</f>
        <v>0</v>
      </c>
      <c r="O278" s="19">
        <f>IFERROR(VLOOKUP($A278,[2]otras!$A$6:$X$216,8,0),0)</f>
        <v>0.02</v>
      </c>
      <c r="P278" s="20">
        <f>IFERROR(VLOOKUP($A278,[2]otras!$A$6:$X$216,15,0),0)</f>
        <v>0.02</v>
      </c>
    </row>
    <row r="279" spans="1:16" x14ac:dyDescent="0.25">
      <c r="A279" t="s">
        <v>288</v>
      </c>
      <c r="B279" s="6">
        <v>906829</v>
      </c>
      <c r="C279" s="7">
        <f>IFERROR(VLOOKUP($A279,[1]artritis!$A$5:$V$260,10,0),0)</f>
        <v>0</v>
      </c>
      <c r="D279" s="8">
        <f>IFERROR(VLOOKUP($A279,[1]artritis!$A$5:$V$260,17,0),0)</f>
        <v>0</v>
      </c>
      <c r="E279" s="8">
        <f>IFERROR(VLOOKUP(A279,'[1]lupus '!$A$5:$U$257,10,0),0)</f>
        <v>1</v>
      </c>
      <c r="F279" s="8">
        <f>IFERROR(VLOOKUP($A279,[1]espondilo!$A$5:$AG$196,10,0),0)</f>
        <v>0</v>
      </c>
      <c r="G279" s="8">
        <f>IFERROR(VLOOKUP($A279,[1]espondilo!$A$5:$AG$196,17,0),0)</f>
        <v>0</v>
      </c>
      <c r="H279" s="8">
        <f>IFERROR(VLOOKUP($A279,[1]otras!$A$6:$X$216,9,0),0)</f>
        <v>1</v>
      </c>
      <c r="I279" s="9">
        <f>IFERROR(VLOOKUP($A279,[1]otras!$A$6:$X$216,16,0),0)</f>
        <v>1</v>
      </c>
      <c r="J279" s="10">
        <f>IFERROR(VLOOKUP($A279,[2]artritis!$A$5:$V$260,9,0),0)</f>
        <v>0</v>
      </c>
      <c r="K279" s="11">
        <f>IFERROR(VLOOKUP($A279,[2]artritis!$A$5:$V$260,16,0),0)</f>
        <v>0</v>
      </c>
      <c r="L279" s="11">
        <f>IFERROR(VLOOKUP(A279,'[2]lupus '!$A$5:$U$257,9,0),0)</f>
        <v>2.0329138431752179E-2</v>
      </c>
      <c r="M279" s="11">
        <f>IFERROR(VLOOKUP($A279,[2]espondilo!$A$5:$AG$196,9,0),0)</f>
        <v>0</v>
      </c>
      <c r="N279" s="11">
        <f>IFERROR(VLOOKUP($A279,[2]espondilo!$A$5:$AG$196,16,0),0)</f>
        <v>0</v>
      </c>
      <c r="O279" s="11">
        <f>IFERROR(VLOOKUP($A279,[2]otras!$A$6:$X$216,8,0),0)</f>
        <v>0.02</v>
      </c>
      <c r="P279" s="12">
        <f>IFERROR(VLOOKUP($A279,[2]otras!$A$6:$X$216,15,0),0)</f>
        <v>0.02</v>
      </c>
    </row>
    <row r="280" spans="1:16" x14ac:dyDescent="0.25">
      <c r="A280" s="13" t="s">
        <v>289</v>
      </c>
      <c r="B280" s="14">
        <v>906832</v>
      </c>
      <c r="C280" s="15">
        <f>IFERROR(VLOOKUP($A280,[1]artritis!$A$5:$V$260,10,0),0)</f>
        <v>0</v>
      </c>
      <c r="D280" s="16">
        <f>IFERROR(VLOOKUP($A280,[1]artritis!$A$5:$V$260,17,0),0)</f>
        <v>0</v>
      </c>
      <c r="E280" s="16">
        <f>IFERROR(VLOOKUP(A280,'[1]lupus '!$A$5:$U$257,10,0),0)</f>
        <v>1</v>
      </c>
      <c r="F280" s="16">
        <f>IFERROR(VLOOKUP($A280,[1]espondilo!$A$5:$AG$196,10,0),0)</f>
        <v>0</v>
      </c>
      <c r="G280" s="16">
        <f>IFERROR(VLOOKUP($A280,[1]espondilo!$A$5:$AG$196,17,0),0)</f>
        <v>0</v>
      </c>
      <c r="H280" s="16">
        <f>IFERROR(VLOOKUP($A280,[1]otras!$A$6:$X$216,9,0),0)</f>
        <v>1</v>
      </c>
      <c r="I280" s="17">
        <f>IFERROR(VLOOKUP($A280,[1]otras!$A$6:$X$216,16,0),0)</f>
        <v>1</v>
      </c>
      <c r="J280" s="18">
        <f>IFERROR(VLOOKUP($A280,[2]artritis!$A$5:$V$260,9,0),0)</f>
        <v>0</v>
      </c>
      <c r="K280" s="19">
        <f>IFERROR(VLOOKUP($A280,[2]artritis!$A$5:$V$260,16,0),0)</f>
        <v>0</v>
      </c>
      <c r="L280" s="19">
        <f>IFERROR(VLOOKUP(A280,'[2]lupus '!$A$5:$U$257,9,0),0)</f>
        <v>2.0329138431752179E-2</v>
      </c>
      <c r="M280" s="19">
        <f>IFERROR(VLOOKUP($A280,[2]espondilo!$A$5:$AG$196,9,0),0)</f>
        <v>0</v>
      </c>
      <c r="N280" s="19">
        <f>IFERROR(VLOOKUP($A280,[2]espondilo!$A$5:$AG$196,16,0),0)</f>
        <v>0</v>
      </c>
      <c r="O280" s="19">
        <f>IFERROR(VLOOKUP($A280,[2]otras!$A$6:$X$216,8,0),0)</f>
        <v>0.02</v>
      </c>
      <c r="P280" s="20">
        <f>IFERROR(VLOOKUP($A280,[2]otras!$A$6:$X$216,15,0),0)</f>
        <v>0.02</v>
      </c>
    </row>
    <row r="281" spans="1:16" x14ac:dyDescent="0.25">
      <c r="A281" t="s">
        <v>290</v>
      </c>
      <c r="B281" s="6">
        <v>906432</v>
      </c>
      <c r="C281" s="7">
        <f>IFERROR(VLOOKUP($A281,[1]artritis!$A$5:$V$260,10,0),0)</f>
        <v>0</v>
      </c>
      <c r="D281" s="8">
        <f>IFERROR(VLOOKUP($A281,[1]artritis!$A$5:$V$260,17,0),0)</f>
        <v>0</v>
      </c>
      <c r="E281" s="8">
        <f>IFERROR(VLOOKUP(A281,'[1]lupus '!$A$5:$U$257,10,0),0)</f>
        <v>1</v>
      </c>
      <c r="F281" s="8">
        <f>IFERROR(VLOOKUP($A281,[1]espondilo!$A$5:$AG$196,10,0),0)</f>
        <v>0</v>
      </c>
      <c r="G281" s="8">
        <f>IFERROR(VLOOKUP($A281,[1]espondilo!$A$5:$AG$196,17,0),0)</f>
        <v>0</v>
      </c>
      <c r="H281" s="8">
        <f>IFERROR(VLOOKUP($A281,[1]otras!$A$6:$X$216,9,0),0)</f>
        <v>1</v>
      </c>
      <c r="I281" s="9">
        <f>IFERROR(VLOOKUP($A281,[1]otras!$A$6:$X$216,16,0),0)</f>
        <v>1</v>
      </c>
      <c r="J281" s="10">
        <f>IFERROR(VLOOKUP($A281,[2]artritis!$A$5:$V$260,9,0),0)</f>
        <v>0</v>
      </c>
      <c r="K281" s="11">
        <f>IFERROR(VLOOKUP($A281,[2]artritis!$A$5:$V$260,16,0),0)</f>
        <v>0</v>
      </c>
      <c r="L281" s="11">
        <f>IFERROR(VLOOKUP(A281,'[2]lupus '!$A$5:$U$257,9,0),0)</f>
        <v>2.0329138431752179E-2</v>
      </c>
      <c r="M281" s="11">
        <f>IFERROR(VLOOKUP($A281,[2]espondilo!$A$5:$AG$196,9,0),0)</f>
        <v>0</v>
      </c>
      <c r="N281" s="11">
        <f>IFERROR(VLOOKUP($A281,[2]espondilo!$A$5:$AG$196,16,0),0)</f>
        <v>0</v>
      </c>
      <c r="O281" s="11">
        <f>IFERROR(VLOOKUP($A281,[2]otras!$A$6:$X$216,8,0),0)</f>
        <v>0.02</v>
      </c>
      <c r="P281" s="12">
        <f>IFERROR(VLOOKUP($A281,[2]otras!$A$6:$X$216,15,0),0)</f>
        <v>0.02</v>
      </c>
    </row>
    <row r="282" spans="1:16" x14ac:dyDescent="0.25">
      <c r="A282" s="13" t="s">
        <v>291</v>
      </c>
      <c r="B282" s="14">
        <v>903859</v>
      </c>
      <c r="C282" s="15">
        <f>IFERROR(VLOOKUP($A282,[1]artritis!$A$5:$V$260,10,0),0)</f>
        <v>0</v>
      </c>
      <c r="D282" s="16">
        <f>IFERROR(VLOOKUP($A282,[1]artritis!$A$5:$V$260,17,0),0)</f>
        <v>0</v>
      </c>
      <c r="E282" s="16">
        <f>IFERROR(VLOOKUP(A282,'[1]lupus '!$A$5:$U$257,10,0),0)</f>
        <v>1</v>
      </c>
      <c r="F282" s="16">
        <f>IFERROR(VLOOKUP($A282,[1]espondilo!$A$5:$AG$196,10,0),0)</f>
        <v>1</v>
      </c>
      <c r="G282" s="16">
        <f>IFERROR(VLOOKUP($A282,[1]espondilo!$A$5:$AG$196,17,0),0)</f>
        <v>1</v>
      </c>
      <c r="H282" s="16">
        <f>IFERROR(VLOOKUP($A282,[1]otras!$A$6:$X$216,9,0),0)</f>
        <v>1</v>
      </c>
      <c r="I282" s="17">
        <f>IFERROR(VLOOKUP($A282,[1]otras!$A$6:$X$216,16,0),0)</f>
        <v>1</v>
      </c>
      <c r="J282" s="18">
        <f>IFERROR(VLOOKUP($A282,[2]artritis!$A$5:$V$260,9,0),0)</f>
        <v>0</v>
      </c>
      <c r="K282" s="19">
        <f>IFERROR(VLOOKUP($A282,[2]artritis!$A$5:$V$260,16,0),0)</f>
        <v>0</v>
      </c>
      <c r="L282" s="19">
        <f>IFERROR(VLOOKUP(A282,'[2]lupus '!$A$5:$U$257,9,0),0)</f>
        <v>0.02</v>
      </c>
      <c r="M282" s="19">
        <f>IFERROR(VLOOKUP($A282,[2]espondilo!$A$5:$AG$196,9,0),0)</f>
        <v>0.05</v>
      </c>
      <c r="N282" s="19">
        <f>IFERROR(VLOOKUP($A282,[2]espondilo!$A$5:$AG$196,16,0),0)</f>
        <v>0.1</v>
      </c>
      <c r="O282" s="19">
        <f>IFERROR(VLOOKUP($A282,[2]otras!$A$6:$X$216,8,0),0)</f>
        <v>0.02</v>
      </c>
      <c r="P282" s="20">
        <f>IFERROR(VLOOKUP($A282,[2]otras!$A$6:$X$216,15,0),0)</f>
        <v>0.02</v>
      </c>
    </row>
    <row r="283" spans="1:16" x14ac:dyDescent="0.25">
      <c r="A283" t="s">
        <v>292</v>
      </c>
      <c r="B283" s="6">
        <v>907002</v>
      </c>
      <c r="C283" s="7">
        <f>IFERROR(VLOOKUP($A283,[1]artritis!$A$5:$V$260,10,0),0)</f>
        <v>0</v>
      </c>
      <c r="D283" s="8">
        <f>IFERROR(VLOOKUP($A283,[1]artritis!$A$5:$V$260,17,0),0)</f>
        <v>0</v>
      </c>
      <c r="E283" s="8">
        <f>IFERROR(VLOOKUP(A283,'[1]lupus '!$A$5:$U$257,10,0),0)</f>
        <v>1</v>
      </c>
      <c r="F283" s="8">
        <f>IFERROR(VLOOKUP($A283,[1]espondilo!$A$5:$AG$196,10,0),0)</f>
        <v>0</v>
      </c>
      <c r="G283" s="8">
        <f>IFERROR(VLOOKUP($A283,[1]espondilo!$A$5:$AG$196,17,0),0)</f>
        <v>0</v>
      </c>
      <c r="H283" s="8">
        <f>IFERROR(VLOOKUP($A283,[1]otras!$A$6:$X$216,9,0),0)</f>
        <v>0</v>
      </c>
      <c r="I283" s="9">
        <f>IFERROR(VLOOKUP($A283,[1]otras!$A$6:$X$216,16,0),0)</f>
        <v>0</v>
      </c>
      <c r="J283" s="10">
        <f>IFERROR(VLOOKUP($A283,[2]artritis!$A$5:$V$260,9,0),0)</f>
        <v>0</v>
      </c>
      <c r="K283" s="11">
        <f>IFERROR(VLOOKUP($A283,[2]artritis!$A$5:$V$260,16,0),0)</f>
        <v>0</v>
      </c>
      <c r="L283" s="11">
        <f>IFERROR(VLOOKUP(A283,'[2]lupus '!$A$5:$U$257,9,0),0)</f>
        <v>0.01</v>
      </c>
      <c r="M283" s="11">
        <f>IFERROR(VLOOKUP($A283,[2]espondilo!$A$5:$AG$196,9,0),0)</f>
        <v>0</v>
      </c>
      <c r="N283" s="11">
        <f>IFERROR(VLOOKUP($A283,[2]espondilo!$A$5:$AG$196,16,0),0)</f>
        <v>0</v>
      </c>
      <c r="O283" s="11">
        <f>IFERROR(VLOOKUP($A283,[2]otras!$A$6:$X$216,8,0),0)</f>
        <v>0</v>
      </c>
      <c r="P283" s="12">
        <f>IFERROR(VLOOKUP($A283,[2]otras!$A$6:$X$216,15,0),0)</f>
        <v>0</v>
      </c>
    </row>
    <row r="284" spans="1:16" x14ac:dyDescent="0.25">
      <c r="A284" s="13" t="s">
        <v>293</v>
      </c>
      <c r="B284" s="14">
        <v>940701</v>
      </c>
      <c r="C284" s="15">
        <f>IFERROR(VLOOKUP($A284,[1]artritis!$A$5:$V$260,10,0),0)</f>
        <v>0</v>
      </c>
      <c r="D284" s="16">
        <f>IFERROR(VLOOKUP($A284,[1]artritis!$A$5:$V$260,17,0),0)</f>
        <v>0</v>
      </c>
      <c r="E284" s="16">
        <f>IFERROR(VLOOKUP(A284,'[1]lupus '!$A$5:$U$257,10,0),0)</f>
        <v>1</v>
      </c>
      <c r="F284" s="16">
        <f>IFERROR(VLOOKUP($A284,[1]espondilo!$A$5:$AG$196,10,0),0)</f>
        <v>0</v>
      </c>
      <c r="G284" s="16">
        <f>IFERROR(VLOOKUP($A284,[1]espondilo!$A$5:$AG$196,17,0),0)</f>
        <v>0</v>
      </c>
      <c r="H284" s="16">
        <f>IFERROR(VLOOKUP($A284,[1]otras!$A$6:$X$216,9,0),0)</f>
        <v>0</v>
      </c>
      <c r="I284" s="17">
        <f>IFERROR(VLOOKUP($A284,[1]otras!$A$6:$X$216,16,0),0)</f>
        <v>0</v>
      </c>
      <c r="J284" s="18">
        <f>IFERROR(VLOOKUP($A284,[2]artritis!$A$5:$V$260,9,0),0)</f>
        <v>0</v>
      </c>
      <c r="K284" s="19">
        <f>IFERROR(VLOOKUP($A284,[2]artritis!$A$5:$V$260,16,0),0)</f>
        <v>0</v>
      </c>
      <c r="L284" s="19">
        <f>IFERROR(VLOOKUP(A284,'[2]lupus '!$A$5:$U$257,9,0),0)</f>
        <v>0.05</v>
      </c>
      <c r="M284" s="19">
        <f>IFERROR(VLOOKUP($A284,[2]espondilo!$A$5:$AG$196,9,0),0)</f>
        <v>0</v>
      </c>
      <c r="N284" s="19">
        <f>IFERROR(VLOOKUP($A284,[2]espondilo!$A$5:$AG$196,16,0),0)</f>
        <v>0</v>
      </c>
      <c r="O284" s="19">
        <f>IFERROR(VLOOKUP($A284,[2]otras!$A$6:$X$216,8,0),0)</f>
        <v>0</v>
      </c>
      <c r="P284" s="20">
        <f>IFERROR(VLOOKUP($A284,[2]otras!$A$6:$X$216,15,0),0)</f>
        <v>0</v>
      </c>
    </row>
    <row r="285" spans="1:16" x14ac:dyDescent="0.25">
      <c r="A285" t="s">
        <v>294</v>
      </c>
      <c r="B285" s="6">
        <v>891401</v>
      </c>
      <c r="C285" s="7">
        <f>IFERROR(VLOOKUP($A285,[1]artritis!$A$5:$V$260,10,0),0)</f>
        <v>0</v>
      </c>
      <c r="D285" s="8">
        <f>IFERROR(VLOOKUP($A285,[1]artritis!$A$5:$V$260,17,0),0)</f>
        <v>0</v>
      </c>
      <c r="E285" s="8">
        <f>IFERROR(VLOOKUP(A285,'[1]lupus '!$A$5:$U$257,10,0),0)</f>
        <v>1</v>
      </c>
      <c r="F285" s="8">
        <f>IFERROR(VLOOKUP($A285,[1]espondilo!$A$5:$AG$196,10,0),0)</f>
        <v>0</v>
      </c>
      <c r="G285" s="8">
        <f>IFERROR(VLOOKUP($A285,[1]espondilo!$A$5:$AG$196,17,0),0)</f>
        <v>0</v>
      </c>
      <c r="H285" s="8">
        <f>IFERROR(VLOOKUP($A285,[1]otras!$A$6:$X$216,9,0),0)</f>
        <v>0</v>
      </c>
      <c r="I285" s="9">
        <f>IFERROR(VLOOKUP($A285,[1]otras!$A$6:$X$216,16,0),0)</f>
        <v>0</v>
      </c>
      <c r="J285" s="10">
        <f>IFERROR(VLOOKUP($A285,[2]artritis!$A$5:$V$260,9,0),0)</f>
        <v>0</v>
      </c>
      <c r="K285" s="11">
        <f>IFERROR(VLOOKUP($A285,[2]artritis!$A$5:$V$260,16,0),0)</f>
        <v>0</v>
      </c>
      <c r="L285" s="11">
        <f>IFERROR(VLOOKUP(A285,'[2]lupus '!$A$5:$U$257,9,0),0)</f>
        <v>0.3</v>
      </c>
      <c r="M285" s="11">
        <f>IFERROR(VLOOKUP($A285,[2]espondilo!$A$5:$AG$196,9,0),0)</f>
        <v>0</v>
      </c>
      <c r="N285" s="11">
        <f>IFERROR(VLOOKUP($A285,[2]espondilo!$A$5:$AG$196,16,0),0)</f>
        <v>0</v>
      </c>
      <c r="O285" s="11">
        <f>IFERROR(VLOOKUP($A285,[2]otras!$A$6:$X$216,8,0),0)</f>
        <v>0</v>
      </c>
      <c r="P285" s="12">
        <f>IFERROR(VLOOKUP($A285,[2]otras!$A$6:$X$216,15,0),0)</f>
        <v>0</v>
      </c>
    </row>
    <row r="286" spans="1:16" x14ac:dyDescent="0.25">
      <c r="A286" s="13" t="s">
        <v>295</v>
      </c>
      <c r="B286" s="14">
        <v>552602</v>
      </c>
      <c r="C286" s="15">
        <f>IFERROR(VLOOKUP($A286,[1]artritis!$A$5:$V$260,10,0),0)</f>
        <v>0</v>
      </c>
      <c r="D286" s="16">
        <f>IFERROR(VLOOKUP($A286,[1]artritis!$A$5:$V$260,17,0),0)</f>
        <v>0</v>
      </c>
      <c r="E286" s="16">
        <f>IFERROR(VLOOKUP(A286,'[1]lupus '!$A$5:$U$257,10,0),0)</f>
        <v>1</v>
      </c>
      <c r="F286" s="16">
        <f>IFERROR(VLOOKUP($A286,[1]espondilo!$A$5:$AG$196,10,0),0)</f>
        <v>0</v>
      </c>
      <c r="G286" s="16">
        <f>IFERROR(VLOOKUP($A286,[1]espondilo!$A$5:$AG$196,17,0),0)</f>
        <v>0</v>
      </c>
      <c r="H286" s="16">
        <f>IFERROR(VLOOKUP($A286,[1]otras!$A$6:$X$216,9,0),0)</f>
        <v>0</v>
      </c>
      <c r="I286" s="17">
        <f>IFERROR(VLOOKUP($A286,[1]otras!$A$6:$X$216,16,0),0)</f>
        <v>0</v>
      </c>
      <c r="J286" s="18">
        <f>IFERROR(VLOOKUP($A286,[2]artritis!$A$5:$V$260,9,0),0)</f>
        <v>0</v>
      </c>
      <c r="K286" s="19">
        <f>IFERROR(VLOOKUP($A286,[2]artritis!$A$5:$V$260,16,0),0)</f>
        <v>0</v>
      </c>
      <c r="L286" s="19">
        <f>IFERROR(VLOOKUP(A286,'[2]lupus '!$A$5:$U$257,9,0),0)</f>
        <v>5.0000000000000001E-3</v>
      </c>
      <c r="M286" s="19">
        <f>IFERROR(VLOOKUP($A286,[2]espondilo!$A$5:$AG$196,9,0),0)</f>
        <v>0</v>
      </c>
      <c r="N286" s="19">
        <f>IFERROR(VLOOKUP($A286,[2]espondilo!$A$5:$AG$196,16,0),0)</f>
        <v>0</v>
      </c>
      <c r="O286" s="19">
        <f>IFERROR(VLOOKUP($A286,[2]otras!$A$6:$X$216,8,0),0)</f>
        <v>0</v>
      </c>
      <c r="P286" s="20">
        <f>IFERROR(VLOOKUP($A286,[2]otras!$A$6:$X$216,15,0),0)</f>
        <v>0</v>
      </c>
    </row>
    <row r="287" spans="1:16" x14ac:dyDescent="0.25">
      <c r="A287" t="s">
        <v>296</v>
      </c>
      <c r="B287" s="6">
        <v>552603</v>
      </c>
      <c r="C287" s="7">
        <f>IFERROR(VLOOKUP($A287,[1]artritis!$A$5:$V$260,10,0),0)</f>
        <v>0</v>
      </c>
      <c r="D287" s="8">
        <f>IFERROR(VLOOKUP($A287,[1]artritis!$A$5:$V$260,17,0),0)</f>
        <v>0</v>
      </c>
      <c r="E287" s="8">
        <f>IFERROR(VLOOKUP(A287,'[1]lupus '!$A$5:$U$257,10,0),0)</f>
        <v>1</v>
      </c>
      <c r="F287" s="8">
        <f>IFERROR(VLOOKUP($A287,[1]espondilo!$A$5:$AG$196,10,0),0)</f>
        <v>0</v>
      </c>
      <c r="G287" s="8">
        <f>IFERROR(VLOOKUP($A287,[1]espondilo!$A$5:$AG$196,17,0),0)</f>
        <v>0</v>
      </c>
      <c r="H287" s="8">
        <f>IFERROR(VLOOKUP($A287,[1]otras!$A$6:$X$216,9,0),0)</f>
        <v>0</v>
      </c>
      <c r="I287" s="9">
        <f>IFERROR(VLOOKUP($A287,[1]otras!$A$6:$X$216,16,0),0)</f>
        <v>0</v>
      </c>
      <c r="J287" s="10">
        <f>IFERROR(VLOOKUP($A287,[2]artritis!$A$5:$V$260,9,0),0)</f>
        <v>0</v>
      </c>
      <c r="K287" s="11">
        <f>IFERROR(VLOOKUP($A287,[2]artritis!$A$5:$V$260,16,0),0)</f>
        <v>0</v>
      </c>
      <c r="L287" s="11">
        <f>IFERROR(VLOOKUP(A287,'[2]lupus '!$A$5:$U$257,9,0),0)</f>
        <v>0.1</v>
      </c>
      <c r="M287" s="11">
        <f>IFERROR(VLOOKUP($A287,[2]espondilo!$A$5:$AG$196,9,0),0)</f>
        <v>0</v>
      </c>
      <c r="N287" s="11">
        <f>IFERROR(VLOOKUP($A287,[2]espondilo!$A$5:$AG$196,16,0),0)</f>
        <v>0</v>
      </c>
      <c r="O287" s="11">
        <f>IFERROR(VLOOKUP($A287,[2]otras!$A$6:$X$216,8,0),0)</f>
        <v>0</v>
      </c>
      <c r="P287" s="12">
        <f>IFERROR(VLOOKUP($A287,[2]otras!$A$6:$X$216,15,0),0)</f>
        <v>0</v>
      </c>
    </row>
    <row r="288" spans="1:16" x14ac:dyDescent="0.25">
      <c r="A288" s="13" t="s">
        <v>297</v>
      </c>
      <c r="B288" s="14">
        <v>552604</v>
      </c>
      <c r="C288" s="15">
        <f>IFERROR(VLOOKUP($A288,[1]artritis!$A$5:$V$260,10,0),0)</f>
        <v>0</v>
      </c>
      <c r="D288" s="16">
        <f>IFERROR(VLOOKUP($A288,[1]artritis!$A$5:$V$260,17,0),0)</f>
        <v>0</v>
      </c>
      <c r="E288" s="16">
        <f>IFERROR(VLOOKUP(A288,'[1]lupus '!$A$5:$U$257,10,0),0)</f>
        <v>1</v>
      </c>
      <c r="F288" s="16">
        <f>IFERROR(VLOOKUP($A288,[1]espondilo!$A$5:$AG$196,10,0),0)</f>
        <v>0</v>
      </c>
      <c r="G288" s="16">
        <f>IFERROR(VLOOKUP($A288,[1]espondilo!$A$5:$AG$196,17,0),0)</f>
        <v>0</v>
      </c>
      <c r="H288" s="16">
        <f>IFERROR(VLOOKUP($A288,[1]otras!$A$6:$X$216,9,0),0)</f>
        <v>0</v>
      </c>
      <c r="I288" s="17">
        <f>IFERROR(VLOOKUP($A288,[1]otras!$A$6:$X$216,16,0),0)</f>
        <v>0</v>
      </c>
      <c r="J288" s="18">
        <f>IFERROR(VLOOKUP($A288,[2]artritis!$A$5:$V$260,9,0),0)</f>
        <v>0</v>
      </c>
      <c r="K288" s="19">
        <f>IFERROR(VLOOKUP($A288,[2]artritis!$A$5:$V$260,16,0),0)</f>
        <v>0</v>
      </c>
      <c r="L288" s="19">
        <f>IFERROR(VLOOKUP(A288,'[2]lupus '!$A$5:$U$257,9,0),0)</f>
        <v>5.0000000000000001E-3</v>
      </c>
      <c r="M288" s="19">
        <f>IFERROR(VLOOKUP($A288,[2]espondilo!$A$5:$AG$196,9,0),0)</f>
        <v>0</v>
      </c>
      <c r="N288" s="19">
        <f>IFERROR(VLOOKUP($A288,[2]espondilo!$A$5:$AG$196,16,0),0)</f>
        <v>0</v>
      </c>
      <c r="O288" s="19">
        <f>IFERROR(VLOOKUP($A288,[2]otras!$A$6:$X$216,8,0),0)</f>
        <v>0</v>
      </c>
      <c r="P288" s="20">
        <f>IFERROR(VLOOKUP($A288,[2]otras!$A$6:$X$216,15,0),0)</f>
        <v>0</v>
      </c>
    </row>
    <row r="289" spans="1:16" x14ac:dyDescent="0.25">
      <c r="A289" t="s">
        <v>298</v>
      </c>
      <c r="B289" s="6">
        <v>552605</v>
      </c>
      <c r="C289" s="7">
        <f>IFERROR(VLOOKUP($A289,[1]artritis!$A$5:$V$260,10,0),0)</f>
        <v>0</v>
      </c>
      <c r="D289" s="8">
        <f>IFERROR(VLOOKUP($A289,[1]artritis!$A$5:$V$260,17,0),0)</f>
        <v>0</v>
      </c>
      <c r="E289" s="8">
        <f>IFERROR(VLOOKUP(A289,'[1]lupus '!$A$5:$U$257,10,0),0)</f>
        <v>1</v>
      </c>
      <c r="F289" s="8">
        <f>IFERROR(VLOOKUP($A289,[1]espondilo!$A$5:$AG$196,10,0),0)</f>
        <v>0</v>
      </c>
      <c r="G289" s="8">
        <f>IFERROR(VLOOKUP($A289,[1]espondilo!$A$5:$AG$196,17,0),0)</f>
        <v>0</v>
      </c>
      <c r="H289" s="8">
        <f>IFERROR(VLOOKUP($A289,[1]otras!$A$6:$X$216,9,0),0)</f>
        <v>0</v>
      </c>
      <c r="I289" s="9">
        <f>IFERROR(VLOOKUP($A289,[1]otras!$A$6:$X$216,16,0),0)</f>
        <v>0</v>
      </c>
      <c r="J289" s="10">
        <f>IFERROR(VLOOKUP($A289,[2]artritis!$A$5:$V$260,9,0),0)</f>
        <v>0</v>
      </c>
      <c r="K289" s="11">
        <f>IFERROR(VLOOKUP($A289,[2]artritis!$A$5:$V$260,16,0),0)</f>
        <v>0</v>
      </c>
      <c r="L289" s="11">
        <f>IFERROR(VLOOKUP(A289,'[2]lupus '!$A$5:$U$257,9,0),0)</f>
        <v>5.0000000000000001E-3</v>
      </c>
      <c r="M289" s="11">
        <f>IFERROR(VLOOKUP($A289,[2]espondilo!$A$5:$AG$196,9,0),0)</f>
        <v>0</v>
      </c>
      <c r="N289" s="11">
        <f>IFERROR(VLOOKUP($A289,[2]espondilo!$A$5:$AG$196,16,0),0)</f>
        <v>0</v>
      </c>
      <c r="O289" s="11">
        <f>IFERROR(VLOOKUP($A289,[2]otras!$A$6:$X$216,8,0),0)</f>
        <v>0</v>
      </c>
      <c r="P289" s="12">
        <f>IFERROR(VLOOKUP($A289,[2]otras!$A$6:$X$216,15,0),0)</f>
        <v>0</v>
      </c>
    </row>
    <row r="290" spans="1:16" x14ac:dyDescent="0.25">
      <c r="A290" s="13" t="s">
        <v>299</v>
      </c>
      <c r="B290" s="14">
        <v>938310</v>
      </c>
      <c r="C290" s="15">
        <f>IFERROR(VLOOKUP($A290,[1]artritis!$A$5:$V$260,10,0),0)</f>
        <v>0</v>
      </c>
      <c r="D290" s="16">
        <f>IFERROR(VLOOKUP($A290,[1]artritis!$A$5:$V$260,17,0),0)</f>
        <v>0</v>
      </c>
      <c r="E290" s="16">
        <f>IFERROR(VLOOKUP(A290,'[1]lupus '!$A$5:$U$257,10,0),0)</f>
        <v>1</v>
      </c>
      <c r="F290" s="16">
        <f>IFERROR(VLOOKUP($A290,[1]espondilo!$A$5:$AG$196,10,0),0)</f>
        <v>0</v>
      </c>
      <c r="G290" s="16">
        <f>IFERROR(VLOOKUP($A290,[1]espondilo!$A$5:$AG$196,17,0),0)</f>
        <v>0</v>
      </c>
      <c r="H290" s="16">
        <f>IFERROR(VLOOKUP($A290,[1]otras!$A$6:$X$216,9,0),0)</f>
        <v>0</v>
      </c>
      <c r="I290" s="17">
        <f>IFERROR(VLOOKUP($A290,[1]otras!$A$6:$X$216,16,0),0)</f>
        <v>0</v>
      </c>
      <c r="J290" s="18">
        <f>IFERROR(VLOOKUP($A290,[2]artritis!$A$5:$V$260,9,0),0)</f>
        <v>0</v>
      </c>
      <c r="K290" s="19">
        <f>IFERROR(VLOOKUP($A290,[2]artritis!$A$5:$V$260,16,0),0)</f>
        <v>0</v>
      </c>
      <c r="L290" s="19">
        <f>IFERROR(VLOOKUP(A290,'[2]lupus '!$A$5:$U$257,9,0),0)</f>
        <v>0.05</v>
      </c>
      <c r="M290" s="19">
        <f>IFERROR(VLOOKUP($A290,[2]espondilo!$A$5:$AG$196,9,0),0)</f>
        <v>0</v>
      </c>
      <c r="N290" s="19">
        <f>IFERROR(VLOOKUP($A290,[2]espondilo!$A$5:$AG$196,16,0),0)</f>
        <v>0</v>
      </c>
      <c r="O290" s="19">
        <f>IFERROR(VLOOKUP($A290,[2]otras!$A$6:$X$216,8,0),0)</f>
        <v>0</v>
      </c>
      <c r="P290" s="20">
        <f>IFERROR(VLOOKUP($A290,[2]otras!$A$6:$X$216,15,0),0)</f>
        <v>0</v>
      </c>
    </row>
    <row r="291" spans="1:16" x14ac:dyDescent="0.25">
      <c r="A291" t="s">
        <v>300</v>
      </c>
      <c r="B291" s="6">
        <v>48201</v>
      </c>
      <c r="C291" s="7">
        <f>IFERROR(VLOOKUP($A291,[1]artritis!$A$5:$V$260,10,0),0)</f>
        <v>0</v>
      </c>
      <c r="D291" s="8">
        <f>IFERROR(VLOOKUP($A291,[1]artritis!$A$5:$V$260,17,0),0)</f>
        <v>0</v>
      </c>
      <c r="E291" s="8">
        <f>IFERROR(VLOOKUP(A291,'[1]lupus '!$A$5:$U$257,10,0),0)</f>
        <v>1</v>
      </c>
      <c r="F291" s="8">
        <f>IFERROR(VLOOKUP($A291,[1]espondilo!$A$5:$AG$196,10,0),0)</f>
        <v>1</v>
      </c>
      <c r="G291" s="8">
        <f>IFERROR(VLOOKUP($A291,[1]espondilo!$A$5:$AG$196,17,0),0)</f>
        <v>1</v>
      </c>
      <c r="H291" s="8">
        <f>IFERROR(VLOOKUP($A291,[1]otras!$A$6:$X$216,9,0),0)</f>
        <v>0</v>
      </c>
      <c r="I291" s="9">
        <f>IFERROR(VLOOKUP($A291,[1]otras!$A$6:$X$216,16,0),0)</f>
        <v>0</v>
      </c>
      <c r="J291" s="10">
        <f>IFERROR(VLOOKUP($A291,[2]artritis!$A$5:$V$260,9,0),0)</f>
        <v>0</v>
      </c>
      <c r="K291" s="11">
        <f>IFERROR(VLOOKUP($A291,[2]artritis!$A$5:$V$260,16,0),0)</f>
        <v>0</v>
      </c>
      <c r="L291" s="11">
        <f>IFERROR(VLOOKUP(A291,'[2]lupus '!$A$5:$U$257,9,0),0)</f>
        <v>5.0000000000000001E-3</v>
      </c>
      <c r="M291" s="11">
        <f>IFERROR(VLOOKUP($A291,[2]espondilo!$A$5:$AG$196,9,0),0)</f>
        <v>0.01</v>
      </c>
      <c r="N291" s="11">
        <f>IFERROR(VLOOKUP($A291,[2]espondilo!$A$5:$AG$196,16,0),0)</f>
        <v>0.05</v>
      </c>
      <c r="O291" s="11">
        <f>IFERROR(VLOOKUP($A291,[2]otras!$A$6:$X$216,8,0),0)</f>
        <v>0</v>
      </c>
      <c r="P291" s="12">
        <f>IFERROR(VLOOKUP($A291,[2]otras!$A$6:$X$216,15,0),0)</f>
        <v>0</v>
      </c>
    </row>
    <row r="292" spans="1:16" x14ac:dyDescent="0.25">
      <c r="A292" s="13" t="s">
        <v>301</v>
      </c>
      <c r="B292" s="14">
        <v>48402</v>
      </c>
      <c r="C292" s="15">
        <f>IFERROR(VLOOKUP($A292,[1]artritis!$A$5:$V$260,10,0),0)</f>
        <v>0</v>
      </c>
      <c r="D292" s="16">
        <f>IFERROR(VLOOKUP($A292,[1]artritis!$A$5:$V$260,17,0),0)</f>
        <v>0</v>
      </c>
      <c r="E292" s="16">
        <f>IFERROR(VLOOKUP(A292,'[1]lupus '!$A$5:$U$257,10,0),0)</f>
        <v>1</v>
      </c>
      <c r="F292" s="16">
        <f>IFERROR(VLOOKUP($A292,[1]espondilo!$A$5:$AG$196,10,0),0)</f>
        <v>0</v>
      </c>
      <c r="G292" s="16">
        <f>IFERROR(VLOOKUP($A292,[1]espondilo!$A$5:$AG$196,17,0),0)</f>
        <v>0</v>
      </c>
      <c r="H292" s="16">
        <f>IFERROR(VLOOKUP($A292,[1]otras!$A$6:$X$216,9,0),0)</f>
        <v>0</v>
      </c>
      <c r="I292" s="17">
        <f>IFERROR(VLOOKUP($A292,[1]otras!$A$6:$X$216,16,0),0)</f>
        <v>0</v>
      </c>
      <c r="J292" s="18">
        <f>IFERROR(VLOOKUP($A292,[2]artritis!$A$5:$V$260,9,0),0)</f>
        <v>0</v>
      </c>
      <c r="K292" s="19">
        <f>IFERROR(VLOOKUP($A292,[2]artritis!$A$5:$V$260,16,0),0)</f>
        <v>0</v>
      </c>
      <c r="L292" s="19">
        <f>IFERROR(VLOOKUP(A292,'[2]lupus '!$A$5:$U$257,9,0),0)</f>
        <v>5.0000000000000001E-3</v>
      </c>
      <c r="M292" s="19">
        <f>IFERROR(VLOOKUP($A292,[2]espondilo!$A$5:$AG$196,9,0),0)</f>
        <v>0</v>
      </c>
      <c r="N292" s="19">
        <f>IFERROR(VLOOKUP($A292,[2]espondilo!$A$5:$AG$196,16,0),0)</f>
        <v>0</v>
      </c>
      <c r="O292" s="19">
        <f>IFERROR(VLOOKUP($A292,[2]otras!$A$6:$X$216,8,0),0)</f>
        <v>0</v>
      </c>
      <c r="P292" s="20">
        <f>IFERROR(VLOOKUP($A292,[2]otras!$A$6:$X$216,15,0),0)</f>
        <v>0</v>
      </c>
    </row>
    <row r="293" spans="1:16" x14ac:dyDescent="0.25">
      <c r="A293" t="s">
        <v>302</v>
      </c>
      <c r="B293" s="6">
        <v>906429</v>
      </c>
      <c r="C293" s="7">
        <f>IFERROR(VLOOKUP($A293,[1]artritis!$A$5:$V$260,10,0),0)</f>
        <v>0</v>
      </c>
      <c r="D293" s="8">
        <f>IFERROR(VLOOKUP($A293,[1]artritis!$A$5:$V$260,17,0),0)</f>
        <v>0</v>
      </c>
      <c r="E293" s="8">
        <f>IFERROR(VLOOKUP(A293,'[1]lupus '!$A$5:$U$257,10,0),0)</f>
        <v>1</v>
      </c>
      <c r="F293" s="8">
        <f>IFERROR(VLOOKUP($A293,[1]espondilo!$A$5:$AG$196,10,0),0)</f>
        <v>0</v>
      </c>
      <c r="G293" s="8">
        <f>IFERROR(VLOOKUP($A293,[1]espondilo!$A$5:$AG$196,17,0),0)</f>
        <v>0</v>
      </c>
      <c r="H293" s="8">
        <f>IFERROR(VLOOKUP($A293,[1]otras!$A$6:$X$216,9,0),0)</f>
        <v>1</v>
      </c>
      <c r="I293" s="9">
        <f>IFERROR(VLOOKUP($A293,[1]otras!$A$6:$X$216,16,0),0)</f>
        <v>1</v>
      </c>
      <c r="J293" s="10">
        <f>IFERROR(VLOOKUP($A293,[2]artritis!$A$5:$V$260,9,0),0)</f>
        <v>0</v>
      </c>
      <c r="K293" s="11">
        <f>IFERROR(VLOOKUP($A293,[2]artritis!$A$5:$V$260,16,0),0)</f>
        <v>0</v>
      </c>
      <c r="L293" s="11">
        <f>IFERROR(VLOOKUP(A293,'[2]lupus '!$A$5:$U$257,9,0),0)</f>
        <v>5.0000000000000001E-3</v>
      </c>
      <c r="M293" s="11">
        <f>IFERROR(VLOOKUP($A293,[2]espondilo!$A$5:$AG$196,9,0),0)</f>
        <v>0</v>
      </c>
      <c r="N293" s="11">
        <f>IFERROR(VLOOKUP($A293,[2]espondilo!$A$5:$AG$196,16,0),0)</f>
        <v>0</v>
      </c>
      <c r="O293" s="11">
        <f>IFERROR(VLOOKUP($A293,[2]otras!$A$6:$X$216,8,0),0)</f>
        <v>0.01</v>
      </c>
      <c r="P293" s="12">
        <f>IFERROR(VLOOKUP($A293,[2]otras!$A$6:$X$216,15,0),0)</f>
        <v>0.01</v>
      </c>
    </row>
    <row r="294" spans="1:16" x14ac:dyDescent="0.25">
      <c r="A294" s="13" t="s">
        <v>303</v>
      </c>
      <c r="B294" s="14">
        <v>882308</v>
      </c>
      <c r="C294" s="15">
        <f>IFERROR(VLOOKUP($A294,[1]artritis!$A$5:$V$260,10,0),0)</f>
        <v>0</v>
      </c>
      <c r="D294" s="16">
        <f>IFERROR(VLOOKUP($A294,[1]artritis!$A$5:$V$260,17,0),0)</f>
        <v>0</v>
      </c>
      <c r="E294" s="16">
        <f>IFERROR(VLOOKUP(A294,'[1]lupus '!$A$5:$U$257,10,0),0)</f>
        <v>1</v>
      </c>
      <c r="F294" s="16">
        <f>IFERROR(VLOOKUP($A294,[1]espondilo!$A$5:$AG$196,10,0),0)</f>
        <v>1</v>
      </c>
      <c r="G294" s="16">
        <f>IFERROR(VLOOKUP($A294,[1]espondilo!$A$5:$AG$196,17,0),0)</f>
        <v>1</v>
      </c>
      <c r="H294" s="16">
        <f>IFERROR(VLOOKUP($A294,[1]otras!$A$6:$X$216,9,0),0)</f>
        <v>1</v>
      </c>
      <c r="I294" s="17">
        <f>IFERROR(VLOOKUP($A294,[1]otras!$A$6:$X$216,16,0),0)</f>
        <v>1</v>
      </c>
      <c r="J294" s="18">
        <f>IFERROR(VLOOKUP($A294,[2]artritis!$A$5:$V$260,9,0),0)</f>
        <v>0</v>
      </c>
      <c r="K294" s="19">
        <f>IFERROR(VLOOKUP($A294,[2]artritis!$A$5:$V$260,16,0),0)</f>
        <v>0</v>
      </c>
      <c r="L294" s="19">
        <f>IFERROR(VLOOKUP(A294,'[2]lupus '!$A$5:$U$257,9,0),0)</f>
        <v>0.02</v>
      </c>
      <c r="M294" s="19">
        <f>IFERROR(VLOOKUP($A294,[2]espondilo!$A$5:$AG$196,9,0),0)</f>
        <v>0.01</v>
      </c>
      <c r="N294" s="19">
        <f>IFERROR(VLOOKUP($A294,[2]espondilo!$A$5:$AG$196,16,0),0)</f>
        <v>0.02</v>
      </c>
      <c r="O294" s="19">
        <f>IFERROR(VLOOKUP($A294,[2]otras!$A$6:$X$216,8,0),0)</f>
        <v>0.05</v>
      </c>
      <c r="P294" s="20">
        <f>IFERROR(VLOOKUP($A294,[2]otras!$A$6:$X$216,15,0),0)</f>
        <v>5.040322580645161E-2</v>
      </c>
    </row>
    <row r="295" spans="1:16" x14ac:dyDescent="0.25">
      <c r="A295" t="s">
        <v>304</v>
      </c>
      <c r="B295" s="6">
        <v>890206</v>
      </c>
      <c r="C295" s="7">
        <f>IFERROR(VLOOKUP($A295,[1]artritis!$A$5:$V$260,10,0),0)</f>
        <v>0</v>
      </c>
      <c r="D295" s="8">
        <f>IFERROR(VLOOKUP($A295,[1]artritis!$A$5:$V$260,17,0),0)</f>
        <v>0</v>
      </c>
      <c r="E295" s="8">
        <f>IFERROR(VLOOKUP(A295,'[1]lupus '!$A$5:$U$257,10,0),0)</f>
        <v>0</v>
      </c>
      <c r="F295" s="8">
        <f>IFERROR(VLOOKUP($A295,[1]espondilo!$A$5:$AG$196,10,0),0)</f>
        <v>1</v>
      </c>
      <c r="G295" s="8">
        <f>IFERROR(VLOOKUP($A295,[1]espondilo!$A$5:$AG$196,17,0),0)</f>
        <v>1</v>
      </c>
      <c r="H295" s="8">
        <f>IFERROR(VLOOKUP($A295,[1]otras!$A$6:$X$216,9,0),0)</f>
        <v>1</v>
      </c>
      <c r="I295" s="9">
        <f>IFERROR(VLOOKUP($A295,[1]otras!$A$6:$X$216,16,0),0)</f>
        <v>1</v>
      </c>
      <c r="J295" s="10">
        <f>IFERROR(VLOOKUP($A295,[2]artritis!$A$5:$V$260,9,0),0)</f>
        <v>0</v>
      </c>
      <c r="K295" s="11">
        <f>IFERROR(VLOOKUP($A295,[2]artritis!$A$5:$V$260,16,0),0)</f>
        <v>0</v>
      </c>
      <c r="L295" s="11">
        <f>IFERROR(VLOOKUP(A295,'[2]lupus '!$A$5:$U$257,9,0),0)</f>
        <v>0</v>
      </c>
      <c r="M295" s="11">
        <f>IFERROR(VLOOKUP($A295,[2]espondilo!$A$5:$AG$196,9,0),0)</f>
        <v>0.5</v>
      </c>
      <c r="N295" s="11">
        <f>IFERROR(VLOOKUP($A295,[2]espondilo!$A$5:$AG$196,16,0),0)</f>
        <v>0.5</v>
      </c>
      <c r="O295" s="11">
        <f>IFERROR(VLOOKUP($A295,[2]otras!$A$6:$X$216,8,0),0)</f>
        <v>0.5</v>
      </c>
      <c r="P295" s="12">
        <f>IFERROR(VLOOKUP($A295,[2]otras!$A$6:$X$216,15,0),0)</f>
        <v>0.5</v>
      </c>
    </row>
    <row r="296" spans="1:16" x14ac:dyDescent="0.25">
      <c r="A296" s="13" t="s">
        <v>305</v>
      </c>
      <c r="B296" s="14">
        <v>261002</v>
      </c>
      <c r="C296" s="15">
        <f>IFERROR(VLOOKUP($A296,[1]artritis!$A$5:$V$260,10,0),0)</f>
        <v>0</v>
      </c>
      <c r="D296" s="16">
        <f>IFERROR(VLOOKUP($A296,[1]artritis!$A$5:$V$260,17,0),0)</f>
        <v>0</v>
      </c>
      <c r="E296" s="16">
        <f>IFERROR(VLOOKUP(A296,'[1]lupus '!$A$5:$U$257,10,0),0)</f>
        <v>0</v>
      </c>
      <c r="F296" s="16">
        <f>IFERROR(VLOOKUP($A296,[1]espondilo!$A$5:$AG$196,10,0),0)</f>
        <v>0</v>
      </c>
      <c r="G296" s="16">
        <f>IFERROR(VLOOKUP($A296,[1]espondilo!$A$5:$AG$196,17,0),0)</f>
        <v>0</v>
      </c>
      <c r="H296" s="16">
        <f>IFERROR(VLOOKUP($A296,[1]otras!$A$6:$X$216,9,0),0)</f>
        <v>1</v>
      </c>
      <c r="I296" s="17">
        <f>IFERROR(VLOOKUP($A296,[1]otras!$A$6:$X$216,16,0),0)</f>
        <v>1</v>
      </c>
      <c r="J296" s="18">
        <f>IFERROR(VLOOKUP($A296,[2]artritis!$A$5:$V$260,9,0),0)</f>
        <v>0</v>
      </c>
      <c r="K296" s="19">
        <f>IFERROR(VLOOKUP($A296,[2]artritis!$A$5:$V$260,16,0),0)</f>
        <v>0</v>
      </c>
      <c r="L296" s="19">
        <f>IFERROR(VLOOKUP(A296,'[2]lupus '!$A$5:$U$257,9,0),0)</f>
        <v>0</v>
      </c>
      <c r="M296" s="19">
        <f>IFERROR(VLOOKUP($A296,[2]espondilo!$A$5:$AG$196,9,0),0)</f>
        <v>0</v>
      </c>
      <c r="N296" s="19">
        <f>IFERROR(VLOOKUP($A296,[2]espondilo!$A$5:$AG$196,16,0),0)</f>
        <v>0</v>
      </c>
      <c r="O296" s="19">
        <f>IFERROR(VLOOKUP($A296,[2]otras!$A$6:$X$216,8,0),0)</f>
        <v>0.1</v>
      </c>
      <c r="P296" s="20">
        <f>IFERROR(VLOOKUP($A296,[2]otras!$A$6:$X$216,15,0),0)</f>
        <v>0.1</v>
      </c>
    </row>
    <row r="297" spans="1:16" x14ac:dyDescent="0.25">
      <c r="A297" t="s">
        <v>306</v>
      </c>
      <c r="B297" s="6">
        <v>890284</v>
      </c>
      <c r="C297" s="7">
        <f>IFERROR(VLOOKUP($A297,[1]artritis!$A$5:$V$260,10,0),0)</f>
        <v>0</v>
      </c>
      <c r="D297" s="8">
        <f>IFERROR(VLOOKUP($A297,[1]artritis!$A$5:$V$260,17,0),0)</f>
        <v>0</v>
      </c>
      <c r="E297" s="8">
        <f>IFERROR(VLOOKUP(A297,'[1]lupus '!$A$5:$U$257,10,0),0)</f>
        <v>0</v>
      </c>
      <c r="F297" s="8">
        <f>IFERROR(VLOOKUP($A297,[1]espondilo!$A$5:$AG$196,10,0),0)</f>
        <v>1</v>
      </c>
      <c r="G297" s="8">
        <f>IFERROR(VLOOKUP($A297,[1]espondilo!$A$5:$AG$196,17,0),0)</f>
        <v>1</v>
      </c>
      <c r="H297" s="8">
        <f>IFERROR(VLOOKUP($A297,[1]otras!$A$6:$X$216,9,0),0)</f>
        <v>1</v>
      </c>
      <c r="I297" s="9">
        <f>IFERROR(VLOOKUP($A297,[1]otras!$A$6:$X$216,16,0),0)</f>
        <v>1</v>
      </c>
      <c r="J297" s="10">
        <f>IFERROR(VLOOKUP($A297,[2]artritis!$A$5:$V$260,9,0),0)</f>
        <v>0</v>
      </c>
      <c r="K297" s="11">
        <f>IFERROR(VLOOKUP($A297,[2]artritis!$A$5:$V$260,16,0),0)</f>
        <v>0</v>
      </c>
      <c r="L297" s="11">
        <f>IFERROR(VLOOKUP(A297,'[2]lupus '!$A$5:$U$257,9,0),0)</f>
        <v>0</v>
      </c>
      <c r="M297" s="11">
        <f>IFERROR(VLOOKUP($A297,[2]espondilo!$A$5:$AG$196,9,0),0)</f>
        <v>0.15</v>
      </c>
      <c r="N297" s="11">
        <f>IFERROR(VLOOKUP($A297,[2]espondilo!$A$5:$AG$196,16,0),0)</f>
        <v>0.15</v>
      </c>
      <c r="O297" s="11">
        <f>IFERROR(VLOOKUP($A297,[2]otras!$A$6:$X$216,8,0),0)</f>
        <v>4.0000000000000001E-3</v>
      </c>
      <c r="P297" s="12">
        <f>IFERROR(VLOOKUP($A297,[2]otras!$A$6:$X$216,15,0),0)</f>
        <v>4.0000000000000001E-3</v>
      </c>
    </row>
    <row r="298" spans="1:16" x14ac:dyDescent="0.25">
      <c r="A298" s="13" t="s">
        <v>307</v>
      </c>
      <c r="B298" s="14">
        <v>890209</v>
      </c>
      <c r="C298" s="15">
        <f>IFERROR(VLOOKUP($A298,[1]artritis!$A$5:$V$260,10,0),0)</f>
        <v>0</v>
      </c>
      <c r="D298" s="16">
        <f>IFERROR(VLOOKUP($A298,[1]artritis!$A$5:$V$260,17,0),0)</f>
        <v>0</v>
      </c>
      <c r="E298" s="16">
        <f>IFERROR(VLOOKUP(A298,'[1]lupus '!$A$5:$U$257,10,0),0)</f>
        <v>0</v>
      </c>
      <c r="F298" s="16">
        <f>IFERROR(VLOOKUP($A298,[1]espondilo!$A$5:$AG$196,10,0),0)</f>
        <v>0</v>
      </c>
      <c r="G298" s="16">
        <f>IFERROR(VLOOKUP($A298,[1]espondilo!$A$5:$AG$196,17,0),0)</f>
        <v>0</v>
      </c>
      <c r="H298" s="16">
        <f>IFERROR(VLOOKUP($A298,[1]otras!$A$6:$X$216,9,0),0)</f>
        <v>1</v>
      </c>
      <c r="I298" s="17">
        <f>IFERROR(VLOOKUP($A298,[1]otras!$A$6:$X$216,16,0),0)</f>
        <v>1</v>
      </c>
      <c r="J298" s="18">
        <f>IFERROR(VLOOKUP($A298,[2]artritis!$A$5:$V$260,9,0),0)</f>
        <v>0</v>
      </c>
      <c r="K298" s="19">
        <f>IFERROR(VLOOKUP($A298,[2]artritis!$A$5:$V$260,16,0),0)</f>
        <v>0</v>
      </c>
      <c r="L298" s="19">
        <f>IFERROR(VLOOKUP(A298,'[2]lupus '!$A$5:$U$257,9,0),0)</f>
        <v>0</v>
      </c>
      <c r="M298" s="19">
        <f>IFERROR(VLOOKUP($A298,[2]espondilo!$A$5:$AG$196,9,0),0)</f>
        <v>0</v>
      </c>
      <c r="N298" s="19">
        <f>IFERROR(VLOOKUP($A298,[2]espondilo!$A$5:$AG$196,16,0),0)</f>
        <v>0</v>
      </c>
      <c r="O298" s="19">
        <f>IFERROR(VLOOKUP($A298,[2]otras!$A$6:$X$216,8,0),0)</f>
        <v>4.0000000000000001E-3</v>
      </c>
      <c r="P298" s="20">
        <f>IFERROR(VLOOKUP($A298,[2]otras!$A$6:$X$216,15,0),0)</f>
        <v>4.0000000000000001E-3</v>
      </c>
    </row>
    <row r="299" spans="1:16" x14ac:dyDescent="0.25">
      <c r="A299" t="s">
        <v>308</v>
      </c>
      <c r="B299" s="6">
        <v>890309</v>
      </c>
      <c r="C299" s="7">
        <f>IFERROR(VLOOKUP($A299,[1]artritis!$A$5:$V$260,10,0),0)</f>
        <v>0</v>
      </c>
      <c r="D299" s="8">
        <f>IFERROR(VLOOKUP($A299,[1]artritis!$A$5:$V$260,17,0),0)</f>
        <v>0</v>
      </c>
      <c r="E299" s="8">
        <f>IFERROR(VLOOKUP(A299,'[1]lupus '!$A$5:$U$257,10,0),0)</f>
        <v>0</v>
      </c>
      <c r="F299" s="8">
        <f>IFERROR(VLOOKUP($A299,[1]espondilo!$A$5:$AG$196,10,0),0)</f>
        <v>0</v>
      </c>
      <c r="G299" s="8">
        <f>IFERROR(VLOOKUP($A299,[1]espondilo!$A$5:$AG$196,17,0),0)</f>
        <v>0</v>
      </c>
      <c r="H299" s="8">
        <f>IFERROR(VLOOKUP($A299,[1]otras!$A$6:$X$216,9,0),0)</f>
        <v>1</v>
      </c>
      <c r="I299" s="9">
        <f>IFERROR(VLOOKUP($A299,[1]otras!$A$6:$X$216,16,0),0)</f>
        <v>1</v>
      </c>
      <c r="J299" s="10">
        <f>IFERROR(VLOOKUP($A299,[2]artritis!$A$5:$V$260,9,0),0)</f>
        <v>0</v>
      </c>
      <c r="K299" s="11">
        <f>IFERROR(VLOOKUP($A299,[2]artritis!$A$5:$V$260,16,0),0)</f>
        <v>0</v>
      </c>
      <c r="L299" s="11">
        <f>IFERROR(VLOOKUP(A299,'[2]lupus '!$A$5:$U$257,9,0),0)</f>
        <v>0</v>
      </c>
      <c r="M299" s="11">
        <f>IFERROR(VLOOKUP($A299,[2]espondilo!$A$5:$AG$196,9,0),0)</f>
        <v>0</v>
      </c>
      <c r="N299" s="11">
        <f>IFERROR(VLOOKUP($A299,[2]espondilo!$A$5:$AG$196,16,0),0)</f>
        <v>0</v>
      </c>
      <c r="O299" s="11">
        <f>IFERROR(VLOOKUP($A299,[2]otras!$A$6:$X$216,8,0),0)</f>
        <v>0.2</v>
      </c>
      <c r="P299" s="12">
        <f>IFERROR(VLOOKUP($A299,[2]otras!$A$6:$X$216,15,0),0)</f>
        <v>0.3</v>
      </c>
    </row>
    <row r="300" spans="1:16" x14ac:dyDescent="0.25">
      <c r="A300" s="13" t="s">
        <v>309</v>
      </c>
      <c r="B300" s="14">
        <v>890344</v>
      </c>
      <c r="C300" s="15">
        <f>IFERROR(VLOOKUP($A300,[1]artritis!$A$5:$V$260,10,0),0)</f>
        <v>0</v>
      </c>
      <c r="D300" s="16">
        <f>IFERROR(VLOOKUP($A300,[1]artritis!$A$5:$V$260,17,0),0)</f>
        <v>0</v>
      </c>
      <c r="E300" s="16">
        <f>IFERROR(VLOOKUP(A300,'[1]lupus '!$A$5:$U$257,10,0),0)</f>
        <v>0</v>
      </c>
      <c r="F300" s="16">
        <f>IFERROR(VLOOKUP($A300,[1]espondilo!$A$5:$AG$196,10,0),0)</f>
        <v>1</v>
      </c>
      <c r="G300" s="16">
        <f>IFERROR(VLOOKUP($A300,[1]espondilo!$A$5:$AG$196,17,0),0)</f>
        <v>1</v>
      </c>
      <c r="H300" s="16">
        <f>IFERROR(VLOOKUP($A300,[1]otras!$A$6:$X$216,9,0),0)</f>
        <v>1</v>
      </c>
      <c r="I300" s="17">
        <f>IFERROR(VLOOKUP($A300,[1]otras!$A$6:$X$216,16,0),0)</f>
        <v>1</v>
      </c>
      <c r="J300" s="18">
        <f>IFERROR(VLOOKUP($A300,[2]artritis!$A$5:$V$260,9,0),0)</f>
        <v>0</v>
      </c>
      <c r="K300" s="19">
        <f>IFERROR(VLOOKUP($A300,[2]artritis!$A$5:$V$260,16,0),0)</f>
        <v>0</v>
      </c>
      <c r="L300" s="19">
        <f>IFERROR(VLOOKUP(A300,'[2]lupus '!$A$5:$U$257,9,0),0)</f>
        <v>0</v>
      </c>
      <c r="M300" s="19">
        <f>IFERROR(VLOOKUP($A300,[2]espondilo!$A$5:$AG$196,9,0),0)</f>
        <v>3.4482758620689655E-2</v>
      </c>
      <c r="N300" s="19">
        <f>IFERROR(VLOOKUP($A300,[2]espondilo!$A$5:$AG$196,16,0),0)</f>
        <v>7.1856287425149698E-2</v>
      </c>
      <c r="O300" s="19">
        <f>IFERROR(VLOOKUP($A300,[2]otras!$A$6:$X$216,8,0),0)</f>
        <v>0.18292682926829268</v>
      </c>
      <c r="P300" s="20">
        <f>IFERROR(VLOOKUP($A300,[2]otras!$A$6:$X$216,15,0),0)</f>
        <v>0.18346774193548387</v>
      </c>
    </row>
    <row r="301" spans="1:16" x14ac:dyDescent="0.25">
      <c r="A301" t="s">
        <v>310</v>
      </c>
      <c r="B301" s="6">
        <v>890335</v>
      </c>
      <c r="C301" s="7">
        <f>IFERROR(VLOOKUP($A301,[1]artritis!$A$5:$V$260,10,0),0)</f>
        <v>0</v>
      </c>
      <c r="D301" s="8">
        <f>IFERROR(VLOOKUP($A301,[1]artritis!$A$5:$V$260,17,0),0)</f>
        <v>0</v>
      </c>
      <c r="E301" s="8">
        <f>IFERROR(VLOOKUP(A301,'[1]lupus '!$A$5:$U$257,10,0),0)</f>
        <v>0</v>
      </c>
      <c r="F301" s="8">
        <f>IFERROR(VLOOKUP($A301,[1]espondilo!$A$5:$AG$196,10,0),0)</f>
        <v>0</v>
      </c>
      <c r="G301" s="8">
        <f>IFERROR(VLOOKUP($A301,[1]espondilo!$A$5:$AG$196,17,0),0)</f>
        <v>0</v>
      </c>
      <c r="H301" s="8">
        <f>IFERROR(VLOOKUP($A301,[1]otras!$A$6:$X$216,9,0),0)</f>
        <v>1</v>
      </c>
      <c r="I301" s="9">
        <f>IFERROR(VLOOKUP($A301,[1]otras!$A$6:$X$216,16,0),0)</f>
        <v>1</v>
      </c>
      <c r="J301" s="10">
        <f>IFERROR(VLOOKUP($A301,[2]artritis!$A$5:$V$260,9,0),0)</f>
        <v>0</v>
      </c>
      <c r="K301" s="11">
        <f>IFERROR(VLOOKUP($A301,[2]artritis!$A$5:$V$260,16,0),0)</f>
        <v>0</v>
      </c>
      <c r="L301" s="11">
        <f>IFERROR(VLOOKUP(A301,'[2]lupus '!$A$5:$U$257,9,0),0)</f>
        <v>0</v>
      </c>
      <c r="M301" s="11">
        <f>IFERROR(VLOOKUP($A301,[2]espondilo!$A$5:$AG$196,9,0),0)</f>
        <v>0</v>
      </c>
      <c r="N301" s="11">
        <f>IFERROR(VLOOKUP($A301,[2]espondilo!$A$5:$AG$196,16,0),0)</f>
        <v>0</v>
      </c>
      <c r="O301" s="11">
        <f>IFERROR(VLOOKUP($A301,[2]otras!$A$6:$X$216,8,0),0)</f>
        <v>0.05</v>
      </c>
      <c r="P301" s="12">
        <f>IFERROR(VLOOKUP($A301,[2]otras!$A$6:$X$216,15,0),0)</f>
        <v>5.2419354838709679E-2</v>
      </c>
    </row>
    <row r="302" spans="1:16" x14ac:dyDescent="0.25">
      <c r="A302" s="13" t="s">
        <v>311</v>
      </c>
      <c r="B302" s="14">
        <v>890353</v>
      </c>
      <c r="C302" s="15">
        <f>IFERROR(VLOOKUP($A302,[1]artritis!$A$5:$V$260,10,0),0)</f>
        <v>0</v>
      </c>
      <c r="D302" s="16">
        <f>IFERROR(VLOOKUP($A302,[1]artritis!$A$5:$V$260,17,0),0)</f>
        <v>0</v>
      </c>
      <c r="E302" s="16">
        <f>IFERROR(VLOOKUP(A302,'[1]lupus '!$A$5:$U$257,10,0),0)</f>
        <v>0</v>
      </c>
      <c r="F302" s="16">
        <f>IFERROR(VLOOKUP($A302,[1]espondilo!$A$5:$AG$196,10,0),0)</f>
        <v>0</v>
      </c>
      <c r="G302" s="16">
        <f>IFERROR(VLOOKUP($A302,[1]espondilo!$A$5:$AG$196,17,0),0)</f>
        <v>0</v>
      </c>
      <c r="H302" s="16">
        <f>IFERROR(VLOOKUP($A302,[1]otras!$A$6:$X$216,9,0),0)</f>
        <v>1</v>
      </c>
      <c r="I302" s="17">
        <f>IFERROR(VLOOKUP($A302,[1]otras!$A$6:$X$216,16,0),0)</f>
        <v>1</v>
      </c>
      <c r="J302" s="18">
        <f>IFERROR(VLOOKUP($A302,[2]artritis!$A$5:$V$260,9,0),0)</f>
        <v>0</v>
      </c>
      <c r="K302" s="19">
        <f>IFERROR(VLOOKUP($A302,[2]artritis!$A$5:$V$260,16,0),0)</f>
        <v>0</v>
      </c>
      <c r="L302" s="19">
        <f>IFERROR(VLOOKUP(A302,'[2]lupus '!$A$5:$U$257,9,0),0)</f>
        <v>0</v>
      </c>
      <c r="M302" s="19">
        <f>IFERROR(VLOOKUP($A302,[2]espondilo!$A$5:$AG$196,9,0),0)</f>
        <v>0</v>
      </c>
      <c r="N302" s="19">
        <f>IFERROR(VLOOKUP($A302,[2]espondilo!$A$5:$AG$196,16,0),0)</f>
        <v>0</v>
      </c>
      <c r="O302" s="19">
        <f>IFERROR(VLOOKUP($A302,[2]otras!$A$6:$X$216,8,0),0)</f>
        <v>2.4390243902439025E-2</v>
      </c>
      <c r="P302" s="20">
        <f>IFERROR(VLOOKUP($A302,[2]otras!$A$6:$X$216,15,0),0)</f>
        <v>2.2177419354838711E-2</v>
      </c>
    </row>
    <row r="303" spans="1:16" x14ac:dyDescent="0.25">
      <c r="A303" t="s">
        <v>312</v>
      </c>
      <c r="B303" s="6">
        <v>890346</v>
      </c>
      <c r="C303" s="7">
        <f>IFERROR(VLOOKUP($A303,[1]artritis!$A$5:$V$260,10,0),0)</f>
        <v>0</v>
      </c>
      <c r="D303" s="8">
        <f>IFERROR(VLOOKUP($A303,[1]artritis!$A$5:$V$260,17,0),0)</f>
        <v>0</v>
      </c>
      <c r="E303" s="8">
        <f>IFERROR(VLOOKUP(A303,'[1]lupus '!$A$5:$U$257,10,0),0)</f>
        <v>0</v>
      </c>
      <c r="F303" s="8">
        <f>IFERROR(VLOOKUP($A303,[1]espondilo!$A$5:$AG$196,10,0),0)</f>
        <v>1</v>
      </c>
      <c r="G303" s="8">
        <f>IFERROR(VLOOKUP($A303,[1]espondilo!$A$5:$AG$196,17,0),0)</f>
        <v>1</v>
      </c>
      <c r="H303" s="8">
        <f>IFERROR(VLOOKUP($A303,[1]otras!$A$6:$X$216,9,0),0)</f>
        <v>1</v>
      </c>
      <c r="I303" s="9">
        <f>IFERROR(VLOOKUP($A303,[1]otras!$A$6:$X$216,16,0),0)</f>
        <v>1</v>
      </c>
      <c r="J303" s="10">
        <f>IFERROR(VLOOKUP($A303,[2]artritis!$A$5:$V$260,9,0),0)</f>
        <v>0</v>
      </c>
      <c r="K303" s="11">
        <f>IFERROR(VLOOKUP($A303,[2]artritis!$A$5:$V$260,16,0),0)</f>
        <v>0</v>
      </c>
      <c r="L303" s="11">
        <f>IFERROR(VLOOKUP(A303,'[2]lupus '!$A$5:$U$257,9,0),0)</f>
        <v>0</v>
      </c>
      <c r="M303" s="11">
        <f>IFERROR(VLOOKUP($A303,[2]espondilo!$A$5:$AG$196,9,0),0)</f>
        <v>9.9999999999999992E-2</v>
      </c>
      <c r="N303" s="11">
        <f>IFERROR(VLOOKUP($A303,[2]espondilo!$A$5:$AG$196,16,0),0)</f>
        <v>8.9820359281437126E-2</v>
      </c>
      <c r="O303" s="11">
        <f>IFERROR(VLOOKUP($A303,[2]otras!$A$6:$X$216,8,0),0)</f>
        <v>0.05</v>
      </c>
      <c r="P303" s="12">
        <f>IFERROR(VLOOKUP($A303,[2]otras!$A$6:$X$216,15,0),0)</f>
        <v>0.05</v>
      </c>
    </row>
    <row r="304" spans="1:16" x14ac:dyDescent="0.25">
      <c r="A304" s="13" t="s">
        <v>313</v>
      </c>
      <c r="B304" s="14">
        <v>881132</v>
      </c>
      <c r="C304" s="15">
        <f>IFERROR(VLOOKUP($A304,[1]artritis!$A$5:$V$260,10,0),0)</f>
        <v>0</v>
      </c>
      <c r="D304" s="16">
        <f>IFERROR(VLOOKUP($A304,[1]artritis!$A$5:$V$260,17,0),0)</f>
        <v>0</v>
      </c>
      <c r="E304" s="16">
        <f>IFERROR(VLOOKUP(A304,'[1]lupus '!$A$5:$U$257,10,0),0)</f>
        <v>0</v>
      </c>
      <c r="F304" s="16">
        <f>IFERROR(VLOOKUP($A304,[1]espondilo!$A$5:$AG$196,10,0),0)</f>
        <v>0</v>
      </c>
      <c r="G304" s="16">
        <f>IFERROR(VLOOKUP($A304,[1]espondilo!$A$5:$AG$196,17,0),0)</f>
        <v>0</v>
      </c>
      <c r="H304" s="16">
        <f>IFERROR(VLOOKUP($A304,[1]otras!$A$6:$X$216,9,0),0)</f>
        <v>1</v>
      </c>
      <c r="I304" s="17">
        <f>IFERROR(VLOOKUP($A304,[1]otras!$A$6:$X$216,16,0),0)</f>
        <v>1</v>
      </c>
      <c r="J304" s="18">
        <f>IFERROR(VLOOKUP($A304,[2]artritis!$A$5:$V$260,9,0),0)</f>
        <v>0</v>
      </c>
      <c r="K304" s="19">
        <f>IFERROR(VLOOKUP($A304,[2]artritis!$A$5:$V$260,16,0),0)</f>
        <v>0</v>
      </c>
      <c r="L304" s="19">
        <f>IFERROR(VLOOKUP(A304,'[2]lupus '!$A$5:$U$257,9,0),0)</f>
        <v>0</v>
      </c>
      <c r="M304" s="19">
        <f>IFERROR(VLOOKUP($A304,[2]espondilo!$A$5:$AG$196,9,0),0)</f>
        <v>0</v>
      </c>
      <c r="N304" s="19">
        <f>IFERROR(VLOOKUP($A304,[2]espondilo!$A$5:$AG$196,16,0),0)</f>
        <v>0</v>
      </c>
      <c r="O304" s="19">
        <f>IFERROR(VLOOKUP($A304,[2]otras!$A$6:$X$216,8,0),0)</f>
        <v>0.03</v>
      </c>
      <c r="P304" s="20">
        <f>IFERROR(VLOOKUP($A304,[2]otras!$A$6:$X$216,15,0),0)</f>
        <v>0.03</v>
      </c>
    </row>
    <row r="305" spans="1:16" x14ac:dyDescent="0.25">
      <c r="A305" t="s">
        <v>314</v>
      </c>
      <c r="B305" s="6">
        <v>832101</v>
      </c>
      <c r="C305" s="7">
        <f>IFERROR(VLOOKUP($A305,[1]artritis!$A$5:$V$260,10,0),0)</f>
        <v>0</v>
      </c>
      <c r="D305" s="8">
        <f>IFERROR(VLOOKUP($A305,[1]artritis!$A$5:$V$260,17,0),0)</f>
        <v>0</v>
      </c>
      <c r="E305" s="8">
        <f>IFERROR(VLOOKUP(A305,'[1]lupus '!$A$5:$U$257,10,0),0)</f>
        <v>0</v>
      </c>
      <c r="F305" s="8">
        <f>IFERROR(VLOOKUP($A305,[1]espondilo!$A$5:$AG$196,10,0),0)</f>
        <v>0</v>
      </c>
      <c r="G305" s="8">
        <f>IFERROR(VLOOKUP($A305,[1]espondilo!$A$5:$AG$196,17,0),0)</f>
        <v>0</v>
      </c>
      <c r="H305" s="8">
        <f>IFERROR(VLOOKUP($A305,[1]otras!$A$6:$X$216,9,0),0)</f>
        <v>1</v>
      </c>
      <c r="I305" s="9">
        <f>IFERROR(VLOOKUP($A305,[1]otras!$A$6:$X$216,16,0),0)</f>
        <v>1</v>
      </c>
      <c r="J305" s="10">
        <f>IFERROR(VLOOKUP($A305,[2]artritis!$A$5:$V$260,9,0),0)</f>
        <v>0</v>
      </c>
      <c r="K305" s="11">
        <f>IFERROR(VLOOKUP($A305,[2]artritis!$A$5:$V$260,16,0),0)</f>
        <v>0</v>
      </c>
      <c r="L305" s="11">
        <f>IFERROR(VLOOKUP(A305,'[2]lupus '!$A$5:$U$257,9,0),0)</f>
        <v>0</v>
      </c>
      <c r="M305" s="11">
        <f>IFERROR(VLOOKUP($A305,[2]espondilo!$A$5:$AG$196,9,0),0)</f>
        <v>0</v>
      </c>
      <c r="N305" s="11">
        <f>IFERROR(VLOOKUP($A305,[2]espondilo!$A$5:$AG$196,16,0),0)</f>
        <v>0</v>
      </c>
      <c r="O305" s="11">
        <f>IFERROR(VLOOKUP($A305,[2]otras!$A$6:$X$216,8,0),0)</f>
        <v>0.02</v>
      </c>
      <c r="P305" s="12">
        <f>IFERROR(VLOOKUP($A305,[2]otras!$A$6:$X$216,15,0),0)</f>
        <v>0.02</v>
      </c>
    </row>
    <row r="306" spans="1:16" x14ac:dyDescent="0.25">
      <c r="A306" s="13" t="s">
        <v>315</v>
      </c>
      <c r="B306" s="14">
        <v>832102</v>
      </c>
      <c r="C306" s="15">
        <f>IFERROR(VLOOKUP($A306,[1]artritis!$A$5:$V$260,10,0),0)</f>
        <v>0</v>
      </c>
      <c r="D306" s="16">
        <f>IFERROR(VLOOKUP($A306,[1]artritis!$A$5:$V$260,17,0),0)</f>
        <v>0</v>
      </c>
      <c r="E306" s="16">
        <f>IFERROR(VLOOKUP(A306,'[1]lupus '!$A$5:$U$257,10,0),0)</f>
        <v>0</v>
      </c>
      <c r="F306" s="16">
        <f>IFERROR(VLOOKUP($A306,[1]espondilo!$A$5:$AG$196,10,0),0)</f>
        <v>0</v>
      </c>
      <c r="G306" s="16">
        <f>IFERROR(VLOOKUP($A306,[1]espondilo!$A$5:$AG$196,17,0),0)</f>
        <v>0</v>
      </c>
      <c r="H306" s="16">
        <f>IFERROR(VLOOKUP($A306,[1]otras!$A$6:$X$216,9,0),0)</f>
        <v>1</v>
      </c>
      <c r="I306" s="17">
        <f>IFERROR(VLOOKUP($A306,[1]otras!$A$6:$X$216,16,0),0)</f>
        <v>1</v>
      </c>
      <c r="J306" s="18">
        <f>IFERROR(VLOOKUP($A306,[2]artritis!$A$5:$V$260,9,0),0)</f>
        <v>0</v>
      </c>
      <c r="K306" s="19">
        <f>IFERROR(VLOOKUP($A306,[2]artritis!$A$5:$V$260,16,0),0)</f>
        <v>0</v>
      </c>
      <c r="L306" s="19">
        <f>IFERROR(VLOOKUP(A306,'[2]lupus '!$A$5:$U$257,9,0),0)</f>
        <v>0</v>
      </c>
      <c r="M306" s="19">
        <f>IFERROR(VLOOKUP($A306,[2]espondilo!$A$5:$AG$196,9,0),0)</f>
        <v>0</v>
      </c>
      <c r="N306" s="19">
        <f>IFERROR(VLOOKUP($A306,[2]espondilo!$A$5:$AG$196,16,0),0)</f>
        <v>0</v>
      </c>
      <c r="O306" s="19">
        <f>IFERROR(VLOOKUP($A306,[2]otras!$A$6:$X$216,8,0),0)</f>
        <v>5.0000000000000001E-3</v>
      </c>
      <c r="P306" s="20">
        <f>IFERROR(VLOOKUP($A306,[2]otras!$A$6:$X$216,15,0),0)</f>
        <v>5.0000000000000001E-3</v>
      </c>
    </row>
    <row r="307" spans="1:16" x14ac:dyDescent="0.25">
      <c r="A307" t="s">
        <v>316</v>
      </c>
      <c r="B307" s="6" t="s">
        <v>317</v>
      </c>
      <c r="C307" s="7">
        <f>IFERROR(VLOOKUP($A307,[1]artritis!$A$5:$V$260,10,0),0)</f>
        <v>0</v>
      </c>
      <c r="D307" s="8">
        <f>IFERROR(VLOOKUP($A307,[1]artritis!$A$5:$V$260,17,0),0)</f>
        <v>0</v>
      </c>
      <c r="E307" s="8">
        <f>IFERROR(VLOOKUP(A307,'[1]lupus '!$A$5:$U$257,10,0),0)</f>
        <v>0</v>
      </c>
      <c r="F307" s="8">
        <f>IFERROR(VLOOKUP($A307,[1]espondilo!$A$5:$AG$196,10,0),0)</f>
        <v>1</v>
      </c>
      <c r="G307" s="8">
        <f>IFERROR(VLOOKUP($A307,[1]espondilo!$A$5:$AG$196,17,0),0)</f>
        <v>1</v>
      </c>
      <c r="H307" s="8">
        <f>IFERROR(VLOOKUP($A307,[1]otras!$A$6:$X$216,9,0),0)</f>
        <v>1</v>
      </c>
      <c r="I307" s="9">
        <f>IFERROR(VLOOKUP($A307,[1]otras!$A$6:$X$216,16,0),0)</f>
        <v>1</v>
      </c>
      <c r="J307" s="10">
        <f>IFERROR(VLOOKUP($A307,[2]artritis!$A$5:$V$260,9,0),0)</f>
        <v>0</v>
      </c>
      <c r="K307" s="11">
        <f>IFERROR(VLOOKUP($A307,[2]artritis!$A$5:$V$260,16,0),0)</f>
        <v>0</v>
      </c>
      <c r="L307" s="11">
        <f>IFERROR(VLOOKUP(A307,'[2]lupus '!$A$5:$U$257,9,0),0)</f>
        <v>0</v>
      </c>
      <c r="M307" s="11">
        <f>IFERROR(VLOOKUP($A307,[2]espondilo!$A$5:$AG$196,9,0),0)</f>
        <v>5.0000000000000001E-3</v>
      </c>
      <c r="N307" s="11">
        <f>IFERROR(VLOOKUP($A307,[2]espondilo!$A$5:$AG$196,16,0),0)</f>
        <v>5.0000000000000001E-3</v>
      </c>
      <c r="O307" s="11">
        <f>IFERROR(VLOOKUP($A307,[2]otras!$A$6:$X$216,8,0),0)</f>
        <v>0.01</v>
      </c>
      <c r="P307" s="12">
        <f>IFERROR(VLOOKUP($A307,[2]otras!$A$6:$X$216,15,0),0)</f>
        <v>5.0000000000000001E-3</v>
      </c>
    </row>
    <row r="308" spans="1:16" x14ac:dyDescent="0.25">
      <c r="A308" s="13" t="s">
        <v>318</v>
      </c>
      <c r="B308" s="14" t="s">
        <v>319</v>
      </c>
      <c r="C308" s="15">
        <f>IFERROR(VLOOKUP($A308,[1]artritis!$A$5:$V$260,10,0),0)</f>
        <v>0</v>
      </c>
      <c r="D308" s="16">
        <f>IFERROR(VLOOKUP($A308,[1]artritis!$A$5:$V$260,17,0),0)</f>
        <v>0</v>
      </c>
      <c r="E308" s="16">
        <f>IFERROR(VLOOKUP(A308,'[1]lupus '!$A$5:$U$257,10,0),0)</f>
        <v>0</v>
      </c>
      <c r="F308" s="16">
        <f>IFERROR(VLOOKUP($A308,[1]espondilo!$A$5:$AG$196,10,0),0)</f>
        <v>1</v>
      </c>
      <c r="G308" s="16">
        <f>IFERROR(VLOOKUP($A308,[1]espondilo!$A$5:$AG$196,17,0),0)</f>
        <v>1</v>
      </c>
      <c r="H308" s="16">
        <f>IFERROR(VLOOKUP($A308,[1]otras!$A$6:$X$216,9,0),0)</f>
        <v>1</v>
      </c>
      <c r="I308" s="17">
        <f>IFERROR(VLOOKUP($A308,[1]otras!$A$6:$X$216,16,0),0)</f>
        <v>1</v>
      </c>
      <c r="J308" s="18">
        <f>IFERROR(VLOOKUP($A308,[2]artritis!$A$5:$V$260,9,0),0)</f>
        <v>0</v>
      </c>
      <c r="K308" s="19">
        <f>IFERROR(VLOOKUP($A308,[2]artritis!$A$5:$V$260,16,0),0)</f>
        <v>0</v>
      </c>
      <c r="L308" s="19">
        <f>IFERROR(VLOOKUP(A308,'[2]lupus '!$A$5:$U$257,9,0),0)</f>
        <v>0</v>
      </c>
      <c r="M308" s="19">
        <f>IFERROR(VLOOKUP($A308,[2]espondilo!$A$5:$AG$196,9,0),0)</f>
        <v>5.0000000000000001E-3</v>
      </c>
      <c r="N308" s="19">
        <f>IFERROR(VLOOKUP($A308,[2]espondilo!$A$5:$AG$196,16,0),0)</f>
        <v>5.0000000000000001E-3</v>
      </c>
      <c r="O308" s="19">
        <f>IFERROR(VLOOKUP($A308,[2]otras!$A$6:$X$216,8,0),0)</f>
        <v>0.01</v>
      </c>
      <c r="P308" s="20">
        <f>IFERROR(VLOOKUP($A308,[2]otras!$A$6:$X$216,15,0),0)</f>
        <v>5.0000000000000001E-3</v>
      </c>
    </row>
    <row r="309" spans="1:16" x14ac:dyDescent="0.25">
      <c r="A309" t="s">
        <v>320</v>
      </c>
      <c r="B309" s="6" t="s">
        <v>321</v>
      </c>
      <c r="C309" s="7">
        <f>IFERROR(VLOOKUP($A309,[1]artritis!$A$5:$V$260,10,0),0)</f>
        <v>0</v>
      </c>
      <c r="D309" s="8">
        <f>IFERROR(VLOOKUP($A309,[1]artritis!$A$5:$V$260,17,0),0)</f>
        <v>0</v>
      </c>
      <c r="E309" s="8">
        <f>IFERROR(VLOOKUP(A309,'[1]lupus '!$A$5:$U$257,10,0),0)</f>
        <v>0</v>
      </c>
      <c r="F309" s="8">
        <f>IFERROR(VLOOKUP($A309,[1]espondilo!$A$5:$AG$196,10,0),0)</f>
        <v>1</v>
      </c>
      <c r="G309" s="8">
        <f>IFERROR(VLOOKUP($A309,[1]espondilo!$A$5:$AG$196,17,0),0)</f>
        <v>1</v>
      </c>
      <c r="H309" s="8">
        <f>IFERROR(VLOOKUP($A309,[1]otras!$A$6:$X$216,9,0),0)</f>
        <v>1</v>
      </c>
      <c r="I309" s="9">
        <f>IFERROR(VLOOKUP($A309,[1]otras!$A$6:$X$216,16,0),0)</f>
        <v>1</v>
      </c>
      <c r="J309" s="10">
        <f>IFERROR(VLOOKUP($A309,[2]artritis!$A$5:$V$260,9,0),0)</f>
        <v>0</v>
      </c>
      <c r="K309" s="11">
        <f>IFERROR(VLOOKUP($A309,[2]artritis!$A$5:$V$260,16,0),0)</f>
        <v>0</v>
      </c>
      <c r="L309" s="11">
        <f>IFERROR(VLOOKUP(A309,'[2]lupus '!$A$5:$U$257,9,0),0)</f>
        <v>0</v>
      </c>
      <c r="M309" s="11">
        <f>IFERROR(VLOOKUP($A309,[2]espondilo!$A$5:$AG$196,9,0),0)</f>
        <v>5.0000000000000001E-3</v>
      </c>
      <c r="N309" s="11">
        <f>IFERROR(VLOOKUP($A309,[2]espondilo!$A$5:$AG$196,16,0),0)</f>
        <v>5.0000000000000001E-3</v>
      </c>
      <c r="O309" s="11">
        <f>IFERROR(VLOOKUP($A309,[2]otras!$A$6:$X$216,8,0),0)</f>
        <v>0.01</v>
      </c>
      <c r="P309" s="12">
        <f>IFERROR(VLOOKUP($A309,[2]otras!$A$6:$X$216,15,0),0)</f>
        <v>5.0000000000000001E-3</v>
      </c>
    </row>
    <row r="310" spans="1:16" x14ac:dyDescent="0.25">
      <c r="A310" s="13" t="s">
        <v>322</v>
      </c>
      <c r="B310" s="14" t="s">
        <v>323</v>
      </c>
      <c r="C310" s="15">
        <f>IFERROR(VLOOKUP($A310,[1]artritis!$A$5:$V$260,10,0),0)</f>
        <v>0</v>
      </c>
      <c r="D310" s="16">
        <f>IFERROR(VLOOKUP($A310,[1]artritis!$A$5:$V$260,17,0),0)</f>
        <v>0</v>
      </c>
      <c r="E310" s="16">
        <f>IFERROR(VLOOKUP(A310,'[1]lupus '!$A$5:$U$257,10,0),0)</f>
        <v>0</v>
      </c>
      <c r="F310" s="16">
        <f>IFERROR(VLOOKUP($A310,[1]espondilo!$A$5:$AG$196,10,0),0)</f>
        <v>1</v>
      </c>
      <c r="G310" s="16">
        <f>IFERROR(VLOOKUP($A310,[1]espondilo!$A$5:$AG$196,17,0),0)</f>
        <v>1</v>
      </c>
      <c r="H310" s="16">
        <f>IFERROR(VLOOKUP($A310,[1]otras!$A$6:$X$216,9,0),0)</f>
        <v>1</v>
      </c>
      <c r="I310" s="17">
        <f>IFERROR(VLOOKUP($A310,[1]otras!$A$6:$X$216,16,0),0)</f>
        <v>1</v>
      </c>
      <c r="J310" s="18">
        <f>IFERROR(VLOOKUP($A310,[2]artritis!$A$5:$V$260,9,0),0)</f>
        <v>0</v>
      </c>
      <c r="K310" s="19">
        <f>IFERROR(VLOOKUP($A310,[2]artritis!$A$5:$V$260,16,0),0)</f>
        <v>0</v>
      </c>
      <c r="L310" s="19">
        <f>IFERROR(VLOOKUP(A310,'[2]lupus '!$A$5:$U$257,9,0),0)</f>
        <v>0</v>
      </c>
      <c r="M310" s="19">
        <f>IFERROR(VLOOKUP($A310,[2]espondilo!$A$5:$AG$196,9,0),0)</f>
        <v>5.0000000000000001E-3</v>
      </c>
      <c r="N310" s="19">
        <f>IFERROR(VLOOKUP($A310,[2]espondilo!$A$5:$AG$196,16,0),0)</f>
        <v>5.0000000000000001E-3</v>
      </c>
      <c r="O310" s="19">
        <f>IFERROR(VLOOKUP($A310,[2]otras!$A$6:$X$216,8,0),0)</f>
        <v>0.01</v>
      </c>
      <c r="P310" s="20">
        <f>IFERROR(VLOOKUP($A310,[2]otras!$A$6:$X$216,15,0),0)</f>
        <v>5.0000000000000001E-3</v>
      </c>
    </row>
    <row r="311" spans="1:16" x14ac:dyDescent="0.25">
      <c r="A311" t="s">
        <v>324</v>
      </c>
      <c r="B311" s="6" t="s">
        <v>325</v>
      </c>
      <c r="C311" s="7">
        <f>IFERROR(VLOOKUP($A311,[1]artritis!$A$5:$V$260,10,0),0)</f>
        <v>0</v>
      </c>
      <c r="D311" s="8">
        <f>IFERROR(VLOOKUP($A311,[1]artritis!$A$5:$V$260,17,0),0)</f>
        <v>0</v>
      </c>
      <c r="E311" s="8">
        <f>IFERROR(VLOOKUP(A311,'[1]lupus '!$A$5:$U$257,10,0),0)</f>
        <v>0</v>
      </c>
      <c r="F311" s="8">
        <f>IFERROR(VLOOKUP($A311,[1]espondilo!$A$5:$AG$196,10,0),0)</f>
        <v>1</v>
      </c>
      <c r="G311" s="8">
        <f>IFERROR(VLOOKUP($A311,[1]espondilo!$A$5:$AG$196,17,0),0)</f>
        <v>1</v>
      </c>
      <c r="H311" s="8">
        <f>IFERROR(VLOOKUP($A311,[1]otras!$A$6:$X$216,9,0),0)</f>
        <v>1</v>
      </c>
      <c r="I311" s="9">
        <f>IFERROR(VLOOKUP($A311,[1]otras!$A$6:$X$216,16,0),0)</f>
        <v>1</v>
      </c>
      <c r="J311" s="10">
        <f>IFERROR(VLOOKUP($A311,[2]artritis!$A$5:$V$260,9,0),0)</f>
        <v>0</v>
      </c>
      <c r="K311" s="11">
        <f>IFERROR(VLOOKUP($A311,[2]artritis!$A$5:$V$260,16,0),0)</f>
        <v>0</v>
      </c>
      <c r="L311" s="11">
        <f>IFERROR(VLOOKUP(A311,'[2]lupus '!$A$5:$U$257,9,0),0)</f>
        <v>0</v>
      </c>
      <c r="M311" s="11">
        <f>IFERROR(VLOOKUP($A311,[2]espondilo!$A$5:$AG$196,9,0),0)</f>
        <v>5.0000000000000001E-3</v>
      </c>
      <c r="N311" s="11">
        <f>IFERROR(VLOOKUP($A311,[2]espondilo!$A$5:$AG$196,16,0),0)</f>
        <v>5.0000000000000001E-3</v>
      </c>
      <c r="O311" s="11">
        <f>IFERROR(VLOOKUP($A311,[2]otras!$A$6:$X$216,8,0),0)</f>
        <v>0.01</v>
      </c>
      <c r="P311" s="12">
        <f>IFERROR(VLOOKUP($A311,[2]otras!$A$6:$X$216,15,0),0)</f>
        <v>5.0000000000000001E-3</v>
      </c>
    </row>
    <row r="312" spans="1:16" x14ac:dyDescent="0.25">
      <c r="A312" s="13" t="s">
        <v>326</v>
      </c>
      <c r="B312" s="14" t="s">
        <v>327</v>
      </c>
      <c r="C312" s="15">
        <f>IFERROR(VLOOKUP($A312,[1]artritis!$A$5:$V$260,10,0),0)</f>
        <v>0</v>
      </c>
      <c r="D312" s="16">
        <f>IFERROR(VLOOKUP($A312,[1]artritis!$A$5:$V$260,17,0),0)</f>
        <v>0</v>
      </c>
      <c r="E312" s="16">
        <f>IFERROR(VLOOKUP(A312,'[1]lupus '!$A$5:$U$257,10,0),0)</f>
        <v>0</v>
      </c>
      <c r="F312" s="16">
        <f>IFERROR(VLOOKUP($A312,[1]espondilo!$A$5:$AG$196,10,0),0)</f>
        <v>1</v>
      </c>
      <c r="G312" s="16">
        <f>IFERROR(VLOOKUP($A312,[1]espondilo!$A$5:$AG$196,17,0),0)</f>
        <v>1</v>
      </c>
      <c r="H312" s="16">
        <f>IFERROR(VLOOKUP($A312,[1]otras!$A$6:$X$216,9,0),0)</f>
        <v>1</v>
      </c>
      <c r="I312" s="17">
        <f>IFERROR(VLOOKUP($A312,[1]otras!$A$6:$X$216,16,0),0)</f>
        <v>1</v>
      </c>
      <c r="J312" s="18">
        <f>IFERROR(VLOOKUP($A312,[2]artritis!$A$5:$V$260,9,0),0)</f>
        <v>0</v>
      </c>
      <c r="K312" s="19">
        <f>IFERROR(VLOOKUP($A312,[2]artritis!$A$5:$V$260,16,0),0)</f>
        <v>0</v>
      </c>
      <c r="L312" s="19">
        <f>IFERROR(VLOOKUP(A312,'[2]lupus '!$A$5:$U$257,9,0),0)</f>
        <v>0</v>
      </c>
      <c r="M312" s="19">
        <f>IFERROR(VLOOKUP($A312,[2]espondilo!$A$5:$AG$196,9,0),0)</f>
        <v>5.0000000000000001E-3</v>
      </c>
      <c r="N312" s="19">
        <f>IFERROR(VLOOKUP($A312,[2]espondilo!$A$5:$AG$196,16,0),0)</f>
        <v>5.0000000000000001E-3</v>
      </c>
      <c r="O312" s="19">
        <f>IFERROR(VLOOKUP($A312,[2]otras!$A$6:$X$216,8,0),0)</f>
        <v>0.01</v>
      </c>
      <c r="P312" s="20">
        <f>IFERROR(VLOOKUP($A312,[2]otras!$A$6:$X$216,15,0),0)</f>
        <v>5.0000000000000001E-3</v>
      </c>
    </row>
    <row r="313" spans="1:16" x14ac:dyDescent="0.25">
      <c r="A313" t="s">
        <v>328</v>
      </c>
      <c r="B313" s="6" t="s">
        <v>329</v>
      </c>
      <c r="C313" s="7">
        <f>IFERROR(VLOOKUP($A313,[1]artritis!$A$5:$V$260,10,0),0)</f>
        <v>0</v>
      </c>
      <c r="D313" s="8">
        <f>IFERROR(VLOOKUP($A313,[1]artritis!$A$5:$V$260,17,0),0)</f>
        <v>0</v>
      </c>
      <c r="E313" s="8">
        <f>IFERROR(VLOOKUP(A313,'[1]lupus '!$A$5:$U$257,10,0),0)</f>
        <v>0</v>
      </c>
      <c r="F313" s="8">
        <f>IFERROR(VLOOKUP($A313,[1]espondilo!$A$5:$AG$196,10,0),0)</f>
        <v>1</v>
      </c>
      <c r="G313" s="8">
        <f>IFERROR(VLOOKUP($A313,[1]espondilo!$A$5:$AG$196,17,0),0)</f>
        <v>1</v>
      </c>
      <c r="H313" s="8">
        <f>IFERROR(VLOOKUP($A313,[1]otras!$A$6:$X$216,9,0),0)</f>
        <v>1</v>
      </c>
      <c r="I313" s="9">
        <f>IFERROR(VLOOKUP($A313,[1]otras!$A$6:$X$216,16,0),0)</f>
        <v>1</v>
      </c>
      <c r="J313" s="10">
        <f>IFERROR(VLOOKUP($A313,[2]artritis!$A$5:$V$260,9,0),0)</f>
        <v>0</v>
      </c>
      <c r="K313" s="11">
        <f>IFERROR(VLOOKUP($A313,[2]artritis!$A$5:$V$260,16,0),0)</f>
        <v>0</v>
      </c>
      <c r="L313" s="11">
        <f>IFERROR(VLOOKUP(A313,'[2]lupus '!$A$5:$U$257,9,0),0)</f>
        <v>0</v>
      </c>
      <c r="M313" s="11">
        <f>IFERROR(VLOOKUP($A313,[2]espondilo!$A$5:$AG$196,9,0),0)</f>
        <v>5.0000000000000001E-3</v>
      </c>
      <c r="N313" s="11">
        <f>IFERROR(VLOOKUP($A313,[2]espondilo!$A$5:$AG$196,16,0),0)</f>
        <v>5.0000000000000001E-3</v>
      </c>
      <c r="O313" s="11">
        <f>IFERROR(VLOOKUP($A313,[2]otras!$A$6:$X$216,8,0),0)</f>
        <v>0.01</v>
      </c>
      <c r="P313" s="12">
        <f>IFERROR(VLOOKUP($A313,[2]otras!$A$6:$X$216,15,0),0)</f>
        <v>5.0000000000000001E-3</v>
      </c>
    </row>
    <row r="314" spans="1:16" x14ac:dyDescent="0.25">
      <c r="A314" s="13" t="s">
        <v>330</v>
      </c>
      <c r="B314" s="14" t="s">
        <v>331</v>
      </c>
      <c r="C314" s="15">
        <f>IFERROR(VLOOKUP($A314,[1]artritis!$A$5:$V$260,10,0),0)</f>
        <v>0</v>
      </c>
      <c r="D314" s="16">
        <f>IFERROR(VLOOKUP($A314,[1]artritis!$A$5:$V$260,17,0),0)</f>
        <v>0</v>
      </c>
      <c r="E314" s="16">
        <f>IFERROR(VLOOKUP(A314,'[1]lupus '!$A$5:$U$257,10,0),0)</f>
        <v>0</v>
      </c>
      <c r="F314" s="16">
        <f>IFERROR(VLOOKUP($A314,[1]espondilo!$A$5:$AG$196,10,0),0)</f>
        <v>1</v>
      </c>
      <c r="G314" s="16">
        <f>IFERROR(VLOOKUP($A314,[1]espondilo!$A$5:$AG$196,17,0),0)</f>
        <v>1</v>
      </c>
      <c r="H314" s="16">
        <f>IFERROR(VLOOKUP($A314,[1]otras!$A$6:$X$216,9,0),0)</f>
        <v>1</v>
      </c>
      <c r="I314" s="17">
        <f>IFERROR(VLOOKUP($A314,[1]otras!$A$6:$X$216,16,0),0)</f>
        <v>1</v>
      </c>
      <c r="J314" s="18">
        <f>IFERROR(VLOOKUP($A314,[2]artritis!$A$5:$V$260,9,0),0)</f>
        <v>0</v>
      </c>
      <c r="K314" s="19">
        <f>IFERROR(VLOOKUP($A314,[2]artritis!$A$5:$V$260,16,0),0)</f>
        <v>0</v>
      </c>
      <c r="L314" s="19">
        <f>IFERROR(VLOOKUP(A314,'[2]lupus '!$A$5:$U$257,9,0),0)</f>
        <v>0</v>
      </c>
      <c r="M314" s="19">
        <f>IFERROR(VLOOKUP($A314,[2]espondilo!$A$5:$AG$196,9,0),0)</f>
        <v>5.0000000000000001E-3</v>
      </c>
      <c r="N314" s="19">
        <f>IFERROR(VLOOKUP($A314,[2]espondilo!$A$5:$AG$196,16,0),0)</f>
        <v>5.0000000000000001E-3</v>
      </c>
      <c r="O314" s="19">
        <f>IFERROR(VLOOKUP($A314,[2]otras!$A$6:$X$216,8,0),0)</f>
        <v>0.01</v>
      </c>
      <c r="P314" s="20">
        <f>IFERROR(VLOOKUP($A314,[2]otras!$A$6:$X$216,15,0),0)</f>
        <v>5.0000000000000001E-3</v>
      </c>
    </row>
    <row r="315" spans="1:16" x14ac:dyDescent="0.25">
      <c r="A315" t="s">
        <v>332</v>
      </c>
      <c r="B315" s="6" t="s">
        <v>333</v>
      </c>
      <c r="C315" s="7">
        <f>IFERROR(VLOOKUP($A315,[1]artritis!$A$5:$V$260,10,0),0)</f>
        <v>0</v>
      </c>
      <c r="D315" s="8">
        <f>IFERROR(VLOOKUP($A315,[1]artritis!$A$5:$V$260,17,0),0)</f>
        <v>0</v>
      </c>
      <c r="E315" s="8">
        <f>IFERROR(VLOOKUP(A315,'[1]lupus '!$A$5:$U$257,10,0),0)</f>
        <v>0</v>
      </c>
      <c r="F315" s="8">
        <f>IFERROR(VLOOKUP($A315,[1]espondilo!$A$5:$AG$196,10,0),0)</f>
        <v>1</v>
      </c>
      <c r="G315" s="8">
        <f>IFERROR(VLOOKUP($A315,[1]espondilo!$A$5:$AG$196,17,0),0)</f>
        <v>1</v>
      </c>
      <c r="H315" s="8">
        <f>IFERROR(VLOOKUP($A315,[1]otras!$A$6:$X$216,9,0),0)</f>
        <v>1</v>
      </c>
      <c r="I315" s="9">
        <f>IFERROR(VLOOKUP($A315,[1]otras!$A$6:$X$216,16,0),0)</f>
        <v>1</v>
      </c>
      <c r="J315" s="10">
        <f>IFERROR(VLOOKUP($A315,[2]artritis!$A$5:$V$260,9,0),0)</f>
        <v>0</v>
      </c>
      <c r="K315" s="11">
        <f>IFERROR(VLOOKUP($A315,[2]artritis!$A$5:$V$260,16,0),0)</f>
        <v>0</v>
      </c>
      <c r="L315" s="11">
        <f>IFERROR(VLOOKUP(A315,'[2]lupus '!$A$5:$U$257,9,0),0)</f>
        <v>0</v>
      </c>
      <c r="M315" s="11">
        <f>IFERROR(VLOOKUP($A315,[2]espondilo!$A$5:$AG$196,9,0),0)</f>
        <v>5.0000000000000001E-3</v>
      </c>
      <c r="N315" s="11">
        <f>IFERROR(VLOOKUP($A315,[2]espondilo!$A$5:$AG$196,16,0),0)</f>
        <v>5.0000000000000001E-3</v>
      </c>
      <c r="O315" s="11">
        <f>IFERROR(VLOOKUP($A315,[2]otras!$A$6:$X$216,8,0),0)</f>
        <v>0.01</v>
      </c>
      <c r="P315" s="12">
        <f>IFERROR(VLOOKUP($A315,[2]otras!$A$6:$X$216,15,0),0)</f>
        <v>5.0000000000000001E-3</v>
      </c>
    </row>
    <row r="316" spans="1:16" x14ac:dyDescent="0.25">
      <c r="A316" s="13" t="s">
        <v>334</v>
      </c>
      <c r="B316" s="14" t="s">
        <v>335</v>
      </c>
      <c r="C316" s="15">
        <f>IFERROR(VLOOKUP($A316,[1]artritis!$A$5:$V$260,10,0),0)</f>
        <v>0</v>
      </c>
      <c r="D316" s="16">
        <f>IFERROR(VLOOKUP($A316,[1]artritis!$A$5:$V$260,17,0),0)</f>
        <v>0</v>
      </c>
      <c r="E316" s="16">
        <f>IFERROR(VLOOKUP(A316,'[1]lupus '!$A$5:$U$257,10,0),0)</f>
        <v>0</v>
      </c>
      <c r="F316" s="16">
        <f>IFERROR(VLOOKUP($A316,[1]espondilo!$A$5:$AG$196,10,0),0)</f>
        <v>1</v>
      </c>
      <c r="G316" s="16">
        <f>IFERROR(VLOOKUP($A316,[1]espondilo!$A$5:$AG$196,17,0),0)</f>
        <v>1</v>
      </c>
      <c r="H316" s="16">
        <f>IFERROR(VLOOKUP($A316,[1]otras!$A$6:$X$216,9,0),0)</f>
        <v>1</v>
      </c>
      <c r="I316" s="17">
        <f>IFERROR(VLOOKUP($A316,[1]otras!$A$6:$X$216,16,0),0)</f>
        <v>1</v>
      </c>
      <c r="J316" s="18">
        <f>IFERROR(VLOOKUP($A316,[2]artritis!$A$5:$V$260,9,0),0)</f>
        <v>0</v>
      </c>
      <c r="K316" s="19">
        <f>IFERROR(VLOOKUP($A316,[2]artritis!$A$5:$V$260,16,0),0)</f>
        <v>0</v>
      </c>
      <c r="L316" s="19">
        <f>IFERROR(VLOOKUP(A316,'[2]lupus '!$A$5:$U$257,9,0),0)</f>
        <v>0</v>
      </c>
      <c r="M316" s="19">
        <f>IFERROR(VLOOKUP($A316,[2]espondilo!$A$5:$AG$196,9,0),0)</f>
        <v>5.0000000000000001E-3</v>
      </c>
      <c r="N316" s="19">
        <f>IFERROR(VLOOKUP($A316,[2]espondilo!$A$5:$AG$196,16,0),0)</f>
        <v>5.0000000000000001E-3</v>
      </c>
      <c r="O316" s="19">
        <f>IFERROR(VLOOKUP($A316,[2]otras!$A$6:$X$216,8,0),0)</f>
        <v>0.01</v>
      </c>
      <c r="P316" s="20">
        <f>IFERROR(VLOOKUP($A316,[2]otras!$A$6:$X$216,15,0),0)</f>
        <v>5.0000000000000001E-3</v>
      </c>
    </row>
    <row r="317" spans="1:16" x14ac:dyDescent="0.25">
      <c r="A317" t="s">
        <v>336</v>
      </c>
      <c r="B317" s="6" t="s">
        <v>337</v>
      </c>
      <c r="C317" s="7">
        <f>IFERROR(VLOOKUP($A317,[1]artritis!$A$5:$V$260,10,0),0)</f>
        <v>0</v>
      </c>
      <c r="D317" s="8">
        <f>IFERROR(VLOOKUP($A317,[1]artritis!$A$5:$V$260,17,0),0)</f>
        <v>0</v>
      </c>
      <c r="E317" s="8">
        <f>IFERROR(VLOOKUP(A317,'[1]lupus '!$A$5:$U$257,10,0),0)</f>
        <v>0</v>
      </c>
      <c r="F317" s="8">
        <f>IFERROR(VLOOKUP($A317,[1]espondilo!$A$5:$AG$196,10,0),0)</f>
        <v>1</v>
      </c>
      <c r="G317" s="8">
        <f>IFERROR(VLOOKUP($A317,[1]espondilo!$A$5:$AG$196,17,0),0)</f>
        <v>1</v>
      </c>
      <c r="H317" s="8">
        <f>IFERROR(VLOOKUP($A317,[1]otras!$A$6:$X$216,9,0),0)</f>
        <v>1</v>
      </c>
      <c r="I317" s="9">
        <f>IFERROR(VLOOKUP($A317,[1]otras!$A$6:$X$216,16,0),0)</f>
        <v>1</v>
      </c>
      <c r="J317" s="10">
        <f>IFERROR(VLOOKUP($A317,[2]artritis!$A$5:$V$260,9,0),0)</f>
        <v>0</v>
      </c>
      <c r="K317" s="11">
        <f>IFERROR(VLOOKUP($A317,[2]artritis!$A$5:$V$260,16,0),0)</f>
        <v>0</v>
      </c>
      <c r="L317" s="11">
        <f>IFERROR(VLOOKUP(A317,'[2]lupus '!$A$5:$U$257,9,0),0)</f>
        <v>0</v>
      </c>
      <c r="M317" s="11">
        <f>IFERROR(VLOOKUP($A317,[2]espondilo!$A$5:$AG$196,9,0),0)</f>
        <v>5.0000000000000001E-3</v>
      </c>
      <c r="N317" s="11">
        <f>IFERROR(VLOOKUP($A317,[2]espondilo!$A$5:$AG$196,16,0),0)</f>
        <v>5.0000000000000001E-3</v>
      </c>
      <c r="O317" s="11">
        <f>IFERROR(VLOOKUP($A317,[2]otras!$A$6:$X$216,8,0),0)</f>
        <v>0.01</v>
      </c>
      <c r="P317" s="12">
        <f>IFERROR(VLOOKUP($A317,[2]otras!$A$6:$X$216,15,0),0)</f>
        <v>5.0000000000000001E-3</v>
      </c>
    </row>
    <row r="318" spans="1:16" x14ac:dyDescent="0.25">
      <c r="A318" s="13" t="s">
        <v>338</v>
      </c>
      <c r="B318" s="14" t="s">
        <v>339</v>
      </c>
      <c r="C318" s="15">
        <f>IFERROR(VLOOKUP($A318,[1]artritis!$A$5:$V$260,10,0),0)</f>
        <v>0</v>
      </c>
      <c r="D318" s="16">
        <f>IFERROR(VLOOKUP($A318,[1]artritis!$A$5:$V$260,17,0),0)</f>
        <v>0</v>
      </c>
      <c r="E318" s="16">
        <f>IFERROR(VLOOKUP(A318,'[1]lupus '!$A$5:$U$257,10,0),0)</f>
        <v>0</v>
      </c>
      <c r="F318" s="16">
        <f>IFERROR(VLOOKUP($A318,[1]espondilo!$A$5:$AG$196,10,0),0)</f>
        <v>1</v>
      </c>
      <c r="G318" s="16">
        <f>IFERROR(VLOOKUP($A318,[1]espondilo!$A$5:$AG$196,17,0),0)</f>
        <v>1</v>
      </c>
      <c r="H318" s="16">
        <f>IFERROR(VLOOKUP($A318,[1]otras!$A$6:$X$216,9,0),0)</f>
        <v>1</v>
      </c>
      <c r="I318" s="17">
        <f>IFERROR(VLOOKUP($A318,[1]otras!$A$6:$X$216,16,0),0)</f>
        <v>1</v>
      </c>
      <c r="J318" s="18">
        <f>IFERROR(VLOOKUP($A318,[2]artritis!$A$5:$V$260,9,0),0)</f>
        <v>0</v>
      </c>
      <c r="K318" s="19">
        <f>IFERROR(VLOOKUP($A318,[2]artritis!$A$5:$V$260,16,0),0)</f>
        <v>0</v>
      </c>
      <c r="L318" s="19">
        <f>IFERROR(VLOOKUP(A318,'[2]lupus '!$A$5:$U$257,9,0),0)</f>
        <v>0</v>
      </c>
      <c r="M318" s="19">
        <f>IFERROR(VLOOKUP($A318,[2]espondilo!$A$5:$AG$196,9,0),0)</f>
        <v>5.0000000000000001E-3</v>
      </c>
      <c r="N318" s="19">
        <f>IFERROR(VLOOKUP($A318,[2]espondilo!$A$5:$AG$196,16,0),0)</f>
        <v>5.0000000000000001E-3</v>
      </c>
      <c r="O318" s="19">
        <f>IFERROR(VLOOKUP($A318,[2]otras!$A$6:$X$216,8,0),0)</f>
        <v>0.01</v>
      </c>
      <c r="P318" s="20">
        <f>IFERROR(VLOOKUP($A318,[2]otras!$A$6:$X$216,15,0),0)</f>
        <v>5.0000000000000001E-3</v>
      </c>
    </row>
    <row r="319" spans="1:16" x14ac:dyDescent="0.25">
      <c r="A319" t="s">
        <v>340</v>
      </c>
      <c r="B319" s="6" t="s">
        <v>341</v>
      </c>
      <c r="C319" s="7">
        <f>IFERROR(VLOOKUP($A319,[1]artritis!$A$5:$V$260,10,0),0)</f>
        <v>0</v>
      </c>
      <c r="D319" s="8">
        <f>IFERROR(VLOOKUP($A319,[1]artritis!$A$5:$V$260,17,0),0)</f>
        <v>0</v>
      </c>
      <c r="E319" s="8">
        <f>IFERROR(VLOOKUP(A319,'[1]lupus '!$A$5:$U$257,10,0),0)</f>
        <v>0</v>
      </c>
      <c r="F319" s="8">
        <f>IFERROR(VLOOKUP($A319,[1]espondilo!$A$5:$AG$196,10,0),0)</f>
        <v>1</v>
      </c>
      <c r="G319" s="8">
        <f>IFERROR(VLOOKUP($A319,[1]espondilo!$A$5:$AG$196,17,0),0)</f>
        <v>1</v>
      </c>
      <c r="H319" s="8">
        <f>IFERROR(VLOOKUP($A319,[1]otras!$A$6:$X$216,9,0),0)</f>
        <v>1</v>
      </c>
      <c r="I319" s="9">
        <f>IFERROR(VLOOKUP($A319,[1]otras!$A$6:$X$216,16,0),0)</f>
        <v>1</v>
      </c>
      <c r="J319" s="10">
        <f>IFERROR(VLOOKUP($A319,[2]artritis!$A$5:$V$260,9,0),0)</f>
        <v>0</v>
      </c>
      <c r="K319" s="11">
        <f>IFERROR(VLOOKUP($A319,[2]artritis!$A$5:$V$260,16,0),0)</f>
        <v>0</v>
      </c>
      <c r="L319" s="11">
        <f>IFERROR(VLOOKUP(A319,'[2]lupus '!$A$5:$U$257,9,0),0)</f>
        <v>0</v>
      </c>
      <c r="M319" s="11">
        <f>IFERROR(VLOOKUP($A319,[2]espondilo!$A$5:$AG$196,9,0),0)</f>
        <v>5.0000000000000001E-3</v>
      </c>
      <c r="N319" s="11">
        <f>IFERROR(VLOOKUP($A319,[2]espondilo!$A$5:$AG$196,16,0),0)</f>
        <v>5.0000000000000001E-3</v>
      </c>
      <c r="O319" s="11">
        <f>IFERROR(VLOOKUP($A319,[2]otras!$A$6:$X$216,8,0),0)</f>
        <v>0.01</v>
      </c>
      <c r="P319" s="12">
        <f>IFERROR(VLOOKUP($A319,[2]otras!$A$6:$X$216,15,0),0)</f>
        <v>5.0000000000000001E-3</v>
      </c>
    </row>
    <row r="320" spans="1:16" x14ac:dyDescent="0.25">
      <c r="A320" s="13" t="s">
        <v>342</v>
      </c>
      <c r="B320" s="14" t="s">
        <v>343</v>
      </c>
      <c r="C320" s="15">
        <f>IFERROR(VLOOKUP($A320,[1]artritis!$A$5:$V$260,10,0),0)</f>
        <v>0</v>
      </c>
      <c r="D320" s="16">
        <f>IFERROR(VLOOKUP($A320,[1]artritis!$A$5:$V$260,17,0),0)</f>
        <v>0</v>
      </c>
      <c r="E320" s="16">
        <f>IFERROR(VLOOKUP(A320,'[1]lupus '!$A$5:$U$257,10,0),0)</f>
        <v>0</v>
      </c>
      <c r="F320" s="16">
        <f>IFERROR(VLOOKUP($A320,[1]espondilo!$A$5:$AG$196,10,0),0)</f>
        <v>1</v>
      </c>
      <c r="G320" s="16">
        <f>IFERROR(VLOOKUP($A320,[1]espondilo!$A$5:$AG$196,17,0),0)</f>
        <v>1</v>
      </c>
      <c r="H320" s="16">
        <f>IFERROR(VLOOKUP($A320,[1]otras!$A$6:$X$216,9,0),0)</f>
        <v>1</v>
      </c>
      <c r="I320" s="17">
        <f>IFERROR(VLOOKUP($A320,[1]otras!$A$6:$X$216,16,0),0)</f>
        <v>1</v>
      </c>
      <c r="J320" s="18">
        <f>IFERROR(VLOOKUP($A320,[2]artritis!$A$5:$V$260,9,0),0)</f>
        <v>0</v>
      </c>
      <c r="K320" s="19">
        <f>IFERROR(VLOOKUP($A320,[2]artritis!$A$5:$V$260,16,0),0)</f>
        <v>0</v>
      </c>
      <c r="L320" s="19">
        <f>IFERROR(VLOOKUP(A320,'[2]lupus '!$A$5:$U$257,9,0),0)</f>
        <v>0</v>
      </c>
      <c r="M320" s="19">
        <f>IFERROR(VLOOKUP($A320,[2]espondilo!$A$5:$AG$196,9,0),0)</f>
        <v>5.0000000000000001E-3</v>
      </c>
      <c r="N320" s="19">
        <f>IFERROR(VLOOKUP($A320,[2]espondilo!$A$5:$AG$196,16,0),0)</f>
        <v>5.0000000000000001E-3</v>
      </c>
      <c r="O320" s="19">
        <f>IFERROR(VLOOKUP($A320,[2]otras!$A$6:$X$216,8,0),0)</f>
        <v>0.01</v>
      </c>
      <c r="P320" s="20">
        <f>IFERROR(VLOOKUP($A320,[2]otras!$A$6:$X$216,15,0),0)</f>
        <v>5.0000000000000001E-3</v>
      </c>
    </row>
    <row r="321" spans="1:16" x14ac:dyDescent="0.25">
      <c r="A321" t="s">
        <v>344</v>
      </c>
      <c r="B321" s="6">
        <v>871050</v>
      </c>
      <c r="C321" s="7">
        <f>IFERROR(VLOOKUP($A321,[1]artritis!$A$5:$V$260,10,0),0)</f>
        <v>0</v>
      </c>
      <c r="D321" s="8">
        <f>IFERROR(VLOOKUP($A321,[1]artritis!$A$5:$V$260,17,0),0)</f>
        <v>0</v>
      </c>
      <c r="E321" s="8">
        <f>IFERROR(VLOOKUP(A321,'[1]lupus '!$A$5:$U$257,10,0),0)</f>
        <v>0</v>
      </c>
      <c r="F321" s="8">
        <f>IFERROR(VLOOKUP($A321,[1]espondilo!$A$5:$AG$196,10,0),0)</f>
        <v>1</v>
      </c>
      <c r="G321" s="8">
        <f>IFERROR(VLOOKUP($A321,[1]espondilo!$A$5:$AG$196,17,0),0)</f>
        <v>1</v>
      </c>
      <c r="H321" s="8">
        <f>IFERROR(VLOOKUP($A321,[1]otras!$A$6:$X$216,9,0),0)</f>
        <v>0</v>
      </c>
      <c r="I321" s="9">
        <f>IFERROR(VLOOKUP($A321,[1]otras!$A$6:$X$216,16,0),0)</f>
        <v>0</v>
      </c>
      <c r="J321" s="10">
        <f>IFERROR(VLOOKUP($A321,[2]artritis!$A$5:$V$260,9,0),0)</f>
        <v>0</v>
      </c>
      <c r="K321" s="11">
        <f>IFERROR(VLOOKUP($A321,[2]artritis!$A$5:$V$260,16,0),0)</f>
        <v>0</v>
      </c>
      <c r="L321" s="11">
        <f>IFERROR(VLOOKUP(A321,'[2]lupus '!$A$5:$U$257,9,0),0)</f>
        <v>0</v>
      </c>
      <c r="M321" s="11">
        <f>IFERROR(VLOOKUP($A321,[2]espondilo!$A$5:$AG$196,9,0),0)</f>
        <v>0.02</v>
      </c>
      <c r="N321" s="11">
        <f>IFERROR(VLOOKUP($A321,[2]espondilo!$A$5:$AG$196,16,0),0)</f>
        <v>0.03</v>
      </c>
      <c r="O321" s="11">
        <f>IFERROR(VLOOKUP($A321,[2]otras!$A$6:$X$216,8,0),0)</f>
        <v>0</v>
      </c>
      <c r="P321" s="12">
        <f>IFERROR(VLOOKUP($A321,[2]otras!$A$6:$X$216,15,0),0)</f>
        <v>0</v>
      </c>
    </row>
    <row r="322" spans="1:16" x14ac:dyDescent="0.25">
      <c r="A322" s="13" t="s">
        <v>345</v>
      </c>
      <c r="B322" s="14">
        <v>883232</v>
      </c>
      <c r="C322" s="15">
        <f>IFERROR(VLOOKUP($A322,[1]artritis!$A$5:$V$260,10,0),0)</f>
        <v>0</v>
      </c>
      <c r="D322" s="16">
        <f>IFERROR(VLOOKUP($A322,[1]artritis!$A$5:$V$260,17,0),0)</f>
        <v>0</v>
      </c>
      <c r="E322" s="16">
        <f>IFERROR(VLOOKUP(A322,'[1]lupus '!$A$5:$U$257,10,0),0)</f>
        <v>0</v>
      </c>
      <c r="F322" s="16">
        <f>IFERROR(VLOOKUP($A322,[1]espondilo!$A$5:$AG$196,10,0),0)</f>
        <v>1</v>
      </c>
      <c r="G322" s="16">
        <f>IFERROR(VLOOKUP($A322,[1]espondilo!$A$5:$AG$196,17,0),0)</f>
        <v>1</v>
      </c>
      <c r="H322" s="16">
        <f>IFERROR(VLOOKUP($A322,[1]otras!$A$6:$X$216,9,0),0)</f>
        <v>0</v>
      </c>
      <c r="I322" s="17">
        <f>IFERROR(VLOOKUP($A322,[1]otras!$A$6:$X$216,16,0),0)</f>
        <v>0</v>
      </c>
      <c r="J322" s="18">
        <f>IFERROR(VLOOKUP($A322,[2]artritis!$A$5:$V$260,9,0),0)</f>
        <v>0</v>
      </c>
      <c r="K322" s="19">
        <f>IFERROR(VLOOKUP($A322,[2]artritis!$A$5:$V$260,16,0),0)</f>
        <v>0</v>
      </c>
      <c r="L322" s="19">
        <f>IFERROR(VLOOKUP(A322,'[2]lupus '!$A$5:$U$257,9,0),0)</f>
        <v>0</v>
      </c>
      <c r="M322" s="19">
        <f>IFERROR(VLOOKUP($A322,[2]espondilo!$A$5:$AG$196,9,0),0)</f>
        <v>0.4</v>
      </c>
      <c r="N322" s="19">
        <f>IFERROR(VLOOKUP($A322,[2]espondilo!$A$5:$AG$196,16,0),0)</f>
        <v>0.4</v>
      </c>
      <c r="O322" s="19">
        <f>IFERROR(VLOOKUP($A322,[2]otras!$A$6:$X$216,8,0),0)</f>
        <v>0</v>
      </c>
      <c r="P322" s="20">
        <f>IFERROR(VLOOKUP($A322,[2]otras!$A$6:$X$216,15,0),0)</f>
        <v>0</v>
      </c>
    </row>
    <row r="323" spans="1:16" x14ac:dyDescent="0.25">
      <c r="A323" t="s">
        <v>346</v>
      </c>
      <c r="B323" s="6">
        <v>890276</v>
      </c>
      <c r="C323" s="7">
        <f>IFERROR(VLOOKUP($A323,[1]artritis!$A$5:$V$260,10,0),0)</f>
        <v>0</v>
      </c>
      <c r="D323" s="8">
        <f>IFERROR(VLOOKUP($A323,[1]artritis!$A$5:$V$260,17,0),0)</f>
        <v>0</v>
      </c>
      <c r="E323" s="8">
        <f>IFERROR(VLOOKUP(A323,'[1]lupus '!$A$5:$U$257,10,0),0)</f>
        <v>0</v>
      </c>
      <c r="F323" s="8">
        <f>IFERROR(VLOOKUP($A323,[1]espondilo!$A$5:$AG$196,10,0),0)</f>
        <v>1</v>
      </c>
      <c r="G323" s="8">
        <f>IFERROR(VLOOKUP($A323,[1]espondilo!$A$5:$AG$196,17,0),0)</f>
        <v>1</v>
      </c>
      <c r="H323" s="8">
        <f>IFERROR(VLOOKUP($A323,[1]otras!$A$6:$X$216,9,0),0)</f>
        <v>0</v>
      </c>
      <c r="I323" s="9">
        <f>IFERROR(VLOOKUP($A323,[1]otras!$A$6:$X$216,16,0),0)</f>
        <v>0</v>
      </c>
      <c r="J323" s="10">
        <f>IFERROR(VLOOKUP($A323,[2]artritis!$A$5:$V$260,9,0),0)</f>
        <v>0</v>
      </c>
      <c r="K323" s="11">
        <f>IFERROR(VLOOKUP($A323,[2]artritis!$A$5:$V$260,16,0),0)</f>
        <v>0</v>
      </c>
      <c r="L323" s="11">
        <f>IFERROR(VLOOKUP(A323,'[2]lupus '!$A$5:$U$257,9,0),0)</f>
        <v>0</v>
      </c>
      <c r="M323" s="11">
        <f>IFERROR(VLOOKUP($A323,[2]espondilo!$A$5:$AG$196,9,0),0)</f>
        <v>0.5</v>
      </c>
      <c r="N323" s="11">
        <f>IFERROR(VLOOKUP($A323,[2]espondilo!$A$5:$AG$196,16,0),0)</f>
        <v>0.5</v>
      </c>
      <c r="O323" s="11">
        <f>IFERROR(VLOOKUP($A323,[2]otras!$A$6:$X$216,8,0),0)</f>
        <v>0</v>
      </c>
      <c r="P323" s="12">
        <f>IFERROR(VLOOKUP($A323,[2]otras!$A$6:$X$216,15,0),0)</f>
        <v>0</v>
      </c>
    </row>
    <row r="324" spans="1:16" x14ac:dyDescent="0.25">
      <c r="A324" s="13" t="s">
        <v>347</v>
      </c>
      <c r="B324" s="14">
        <v>890306</v>
      </c>
      <c r="C324" s="15">
        <f>IFERROR(VLOOKUP($A324,[1]artritis!$A$5:$V$260,10,0),0)</f>
        <v>0</v>
      </c>
      <c r="D324" s="16">
        <f>IFERROR(VLOOKUP($A324,[1]artritis!$A$5:$V$260,17,0),0)</f>
        <v>0</v>
      </c>
      <c r="E324" s="16">
        <f>IFERROR(VLOOKUP(A324,'[1]lupus '!$A$5:$U$257,10,0),0)</f>
        <v>0</v>
      </c>
      <c r="F324" s="16">
        <f>IFERROR(VLOOKUP($A324,[1]espondilo!$A$5:$AG$196,10,0),0)</f>
        <v>1</v>
      </c>
      <c r="G324" s="16">
        <f>IFERROR(VLOOKUP($A324,[1]espondilo!$A$5:$AG$196,17,0),0)</f>
        <v>1</v>
      </c>
      <c r="H324" s="16">
        <f>IFERROR(VLOOKUP($A324,[1]otras!$A$6:$X$216,9,0),0)</f>
        <v>0</v>
      </c>
      <c r="I324" s="17">
        <f>IFERROR(VLOOKUP($A324,[1]otras!$A$6:$X$216,16,0),0)</f>
        <v>0</v>
      </c>
      <c r="J324" s="18">
        <f>IFERROR(VLOOKUP($A324,[2]artritis!$A$5:$V$260,9,0),0)</f>
        <v>0</v>
      </c>
      <c r="K324" s="19">
        <f>IFERROR(VLOOKUP($A324,[2]artritis!$A$5:$V$260,16,0),0)</f>
        <v>0</v>
      </c>
      <c r="L324" s="19">
        <f>IFERROR(VLOOKUP(A324,'[2]lupus '!$A$5:$U$257,9,0),0)</f>
        <v>0</v>
      </c>
      <c r="M324" s="19">
        <f>IFERROR(VLOOKUP($A324,[2]espondilo!$A$5:$AG$196,9,0),0)</f>
        <v>0.2</v>
      </c>
      <c r="N324" s="19">
        <f>IFERROR(VLOOKUP($A324,[2]espondilo!$A$5:$AG$196,16,0),0)</f>
        <v>0.3</v>
      </c>
      <c r="O324" s="19">
        <f>IFERROR(VLOOKUP($A324,[2]otras!$A$6:$X$216,8,0),0)</f>
        <v>0</v>
      </c>
      <c r="P324" s="20">
        <f>IFERROR(VLOOKUP($A324,[2]otras!$A$6:$X$216,15,0),0)</f>
        <v>0</v>
      </c>
    </row>
    <row r="325" spans="1:16" x14ac:dyDescent="0.25">
      <c r="A325" t="s">
        <v>348</v>
      </c>
      <c r="B325" s="6">
        <v>890208</v>
      </c>
      <c r="C325" s="7">
        <f>IFERROR(VLOOKUP($A325,[1]artritis!$A$5:$V$260,10,0),0)</f>
        <v>0</v>
      </c>
      <c r="D325" s="8">
        <f>IFERROR(VLOOKUP($A325,[1]artritis!$A$5:$V$260,17,0),0)</f>
        <v>0</v>
      </c>
      <c r="E325" s="8">
        <f>IFERROR(VLOOKUP(A325,'[1]lupus '!$A$5:$U$257,10,0),0)</f>
        <v>0</v>
      </c>
      <c r="F325" s="8">
        <f>IFERROR(VLOOKUP($A325,[1]espondilo!$A$5:$AG$196,10,0),0)</f>
        <v>1</v>
      </c>
      <c r="G325" s="8">
        <f>IFERROR(VLOOKUP($A325,[1]espondilo!$A$5:$AG$196,17,0),0)</f>
        <v>1</v>
      </c>
      <c r="H325" s="8">
        <f>IFERROR(VLOOKUP($A325,[1]otras!$A$6:$X$216,9,0),0)</f>
        <v>0</v>
      </c>
      <c r="I325" s="9">
        <f>IFERROR(VLOOKUP($A325,[1]otras!$A$6:$X$216,16,0),0)</f>
        <v>0</v>
      </c>
      <c r="J325" s="10">
        <f>IFERROR(VLOOKUP($A325,[2]artritis!$A$5:$V$260,9,0),0)</f>
        <v>0</v>
      </c>
      <c r="K325" s="11">
        <f>IFERROR(VLOOKUP($A325,[2]artritis!$A$5:$V$260,16,0),0)</f>
        <v>0</v>
      </c>
      <c r="L325" s="11">
        <f>IFERROR(VLOOKUP(A325,'[2]lupus '!$A$5:$U$257,9,0),0)</f>
        <v>0</v>
      </c>
      <c r="M325" s="11">
        <f>IFERROR(VLOOKUP($A325,[2]espondilo!$A$5:$AG$196,9,0),0)</f>
        <v>0.4</v>
      </c>
      <c r="N325" s="11">
        <f>IFERROR(VLOOKUP($A325,[2]espondilo!$A$5:$AG$196,16,0),0)</f>
        <v>0.4</v>
      </c>
      <c r="O325" s="11">
        <f>IFERROR(VLOOKUP($A325,[2]otras!$A$6:$X$216,8,0),0)</f>
        <v>0</v>
      </c>
      <c r="P325" s="12">
        <f>IFERROR(VLOOKUP($A325,[2]otras!$A$6:$X$216,15,0),0)</f>
        <v>0</v>
      </c>
    </row>
    <row r="326" spans="1:16" x14ac:dyDescent="0.25">
      <c r="A326" s="13" t="s">
        <v>349</v>
      </c>
      <c r="B326" s="14">
        <v>890243</v>
      </c>
      <c r="C326" s="15">
        <f>IFERROR(VLOOKUP($A326,[1]artritis!$A$5:$V$260,10,0),0)</f>
        <v>0</v>
      </c>
      <c r="D326" s="16">
        <f>IFERROR(VLOOKUP($A326,[1]artritis!$A$5:$V$260,17,0),0)</f>
        <v>0</v>
      </c>
      <c r="E326" s="16">
        <f>IFERROR(VLOOKUP(A326,'[1]lupus '!$A$5:$U$257,10,0),0)</f>
        <v>0</v>
      </c>
      <c r="F326" s="16">
        <f>IFERROR(VLOOKUP($A326,[1]espondilo!$A$5:$AG$196,10,0),0)</f>
        <v>1</v>
      </c>
      <c r="G326" s="16">
        <f>IFERROR(VLOOKUP($A326,[1]espondilo!$A$5:$AG$196,17,0),0)</f>
        <v>1</v>
      </c>
      <c r="H326" s="16">
        <f>IFERROR(VLOOKUP($A326,[1]otras!$A$6:$X$216,9,0),0)</f>
        <v>0</v>
      </c>
      <c r="I326" s="17">
        <f>IFERROR(VLOOKUP($A326,[1]otras!$A$6:$X$216,16,0),0)</f>
        <v>0</v>
      </c>
      <c r="J326" s="18">
        <f>IFERROR(VLOOKUP($A326,[2]artritis!$A$5:$V$260,9,0),0)</f>
        <v>0</v>
      </c>
      <c r="K326" s="19">
        <f>IFERROR(VLOOKUP($A326,[2]artritis!$A$5:$V$260,16,0),0)</f>
        <v>0</v>
      </c>
      <c r="L326" s="19">
        <f>IFERROR(VLOOKUP(A326,'[2]lupus '!$A$5:$U$257,9,0),0)</f>
        <v>0</v>
      </c>
      <c r="M326" s="19">
        <f>IFERROR(VLOOKUP($A326,[2]espondilo!$A$5:$AG$196,9,0),0)</f>
        <v>0.1</v>
      </c>
      <c r="N326" s="19">
        <f>IFERROR(VLOOKUP($A326,[2]espondilo!$A$5:$AG$196,16,0),0)</f>
        <v>0.15</v>
      </c>
      <c r="O326" s="19">
        <f>IFERROR(VLOOKUP($A326,[2]otras!$A$6:$X$216,8,0),0)</f>
        <v>0</v>
      </c>
      <c r="P326" s="20">
        <f>IFERROR(VLOOKUP($A326,[2]otras!$A$6:$X$216,15,0),0)</f>
        <v>0</v>
      </c>
    </row>
    <row r="327" spans="1:16" x14ac:dyDescent="0.25">
      <c r="A327" t="s">
        <v>350</v>
      </c>
      <c r="B327" s="6">
        <v>903873</v>
      </c>
      <c r="C327" s="7">
        <f>IFERROR(VLOOKUP($A327,[1]artritis!$A$5:$V$260,10,0),0)</f>
        <v>0</v>
      </c>
      <c r="D327" s="8">
        <f>IFERROR(VLOOKUP($A327,[1]artritis!$A$5:$V$260,17,0),0)</f>
        <v>0</v>
      </c>
      <c r="E327" s="8">
        <f>IFERROR(VLOOKUP(A327,'[1]lupus '!$A$5:$U$257,10,0),0)</f>
        <v>0</v>
      </c>
      <c r="F327" s="8">
        <f>IFERROR(VLOOKUP($A327,[1]espondilo!$A$5:$AG$196,10,0),0)</f>
        <v>1</v>
      </c>
      <c r="G327" s="8">
        <f>IFERROR(VLOOKUP($A327,[1]espondilo!$A$5:$AG$196,17,0),0)</f>
        <v>1</v>
      </c>
      <c r="H327" s="8">
        <f>IFERROR(VLOOKUP($A327,[1]otras!$A$6:$X$216,9,0),0)</f>
        <v>0</v>
      </c>
      <c r="I327" s="9">
        <f>IFERROR(VLOOKUP($A327,[1]otras!$A$6:$X$216,16,0),0)</f>
        <v>0</v>
      </c>
      <c r="J327" s="10">
        <f>IFERROR(VLOOKUP($A327,[2]artritis!$A$5:$V$260,9,0),0)</f>
        <v>0</v>
      </c>
      <c r="K327" s="11">
        <f>IFERROR(VLOOKUP($A327,[2]artritis!$A$5:$V$260,16,0),0)</f>
        <v>0</v>
      </c>
      <c r="L327" s="11">
        <f>IFERROR(VLOOKUP(A327,'[2]lupus '!$A$5:$U$257,9,0),0)</f>
        <v>0</v>
      </c>
      <c r="M327" s="11">
        <f>IFERROR(VLOOKUP($A327,[2]espondilo!$A$5:$AG$196,9,0),0)</f>
        <v>2.9885057471264367E-2</v>
      </c>
      <c r="N327" s="11">
        <f>IFERROR(VLOOKUP($A327,[2]espondilo!$A$5:$AG$196,16,0),0)</f>
        <v>5.0299401197604794E-2</v>
      </c>
      <c r="O327" s="11">
        <f>IFERROR(VLOOKUP($A327,[2]otras!$A$6:$X$216,8,0),0)</f>
        <v>0</v>
      </c>
      <c r="P327" s="12">
        <f>IFERROR(VLOOKUP($A327,[2]otras!$A$6:$X$216,15,0),0)</f>
        <v>0</v>
      </c>
    </row>
    <row r="328" spans="1:16" x14ac:dyDescent="0.25">
      <c r="A328" s="13" t="s">
        <v>351</v>
      </c>
      <c r="B328" s="14">
        <v>860101</v>
      </c>
      <c r="C328" s="15">
        <f>IFERROR(VLOOKUP($A328,[1]artritis!$A$5:$V$260,10,0),0)</f>
        <v>0</v>
      </c>
      <c r="D328" s="16">
        <f>IFERROR(VLOOKUP($A328,[1]artritis!$A$5:$V$260,17,0),0)</f>
        <v>0</v>
      </c>
      <c r="E328" s="16">
        <f>IFERROR(VLOOKUP(A328,'[1]lupus '!$A$5:$U$257,10,0),0)</f>
        <v>0</v>
      </c>
      <c r="F328" s="16">
        <f>IFERROR(VLOOKUP($A328,[1]espondilo!$A$5:$AG$196,10,0),0)</f>
        <v>1</v>
      </c>
      <c r="G328" s="16">
        <f>IFERROR(VLOOKUP($A328,[1]espondilo!$A$5:$AG$196,17,0),0)</f>
        <v>1</v>
      </c>
      <c r="H328" s="16">
        <f>IFERROR(VLOOKUP($A328,[1]otras!$A$6:$X$216,9,0),0)</f>
        <v>0</v>
      </c>
      <c r="I328" s="17">
        <f>IFERROR(VLOOKUP($A328,[1]otras!$A$6:$X$216,16,0),0)</f>
        <v>0</v>
      </c>
      <c r="J328" s="18">
        <f>IFERROR(VLOOKUP($A328,[2]artritis!$A$5:$V$260,9,0),0)</f>
        <v>0</v>
      </c>
      <c r="K328" s="19">
        <f>IFERROR(VLOOKUP($A328,[2]artritis!$A$5:$V$260,16,0),0)</f>
        <v>0</v>
      </c>
      <c r="L328" s="19">
        <f>IFERROR(VLOOKUP(A328,'[2]lupus '!$A$5:$U$257,9,0),0)</f>
        <v>0</v>
      </c>
      <c r="M328" s="19">
        <f>IFERROR(VLOOKUP($A328,[2]espondilo!$A$5:$AG$196,9,0),0)</f>
        <v>5.0000000000000001E-3</v>
      </c>
      <c r="N328" s="19">
        <f>IFERROR(VLOOKUP($A328,[2]espondilo!$A$5:$AG$196,16,0),0)</f>
        <v>0.03</v>
      </c>
      <c r="O328" s="19">
        <f>IFERROR(VLOOKUP($A328,[2]otras!$A$6:$X$216,8,0),0)</f>
        <v>0</v>
      </c>
      <c r="P328" s="20">
        <f>IFERROR(VLOOKUP($A328,[2]otras!$A$6:$X$216,15,0),0)</f>
        <v>0</v>
      </c>
    </row>
  </sheetData>
  <autoFilter ref="A2:E328" xr:uid="{13CF1199-4F58-45C1-8F7A-7AEE603C2528}"/>
  <mergeCells count="2">
    <mergeCell ref="C1:I1"/>
    <mergeCell ref="J1:P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94F5-BEAC-4BB0-BDC5-E49F64CF361C}">
  <sheetPr>
    <tabColor theme="9" tint="0.39997558519241921"/>
  </sheetPr>
  <dimension ref="B1:M40"/>
  <sheetViews>
    <sheetView showGridLines="0" topLeftCell="A16" workbookViewId="0">
      <selection activeCell="G48" sqref="G48"/>
    </sheetView>
  </sheetViews>
  <sheetFormatPr baseColWidth="10" defaultRowHeight="15" x14ac:dyDescent="0.25"/>
  <cols>
    <col min="1" max="1" width="5.140625" customWidth="1"/>
    <col min="3" max="3" width="28.85546875" bestFit="1" customWidth="1"/>
    <col min="4" max="5" width="12.5703125" bestFit="1" customWidth="1"/>
    <col min="6" max="6" width="13" customWidth="1"/>
    <col min="7" max="7" width="12.5703125" customWidth="1"/>
    <col min="8" max="8" width="7" customWidth="1"/>
    <col min="9" max="13" width="15.28515625" customWidth="1"/>
  </cols>
  <sheetData>
    <row r="1" spans="2:13" ht="23.25" x14ac:dyDescent="0.35">
      <c r="C1" s="59" t="s">
        <v>439</v>
      </c>
      <c r="D1" s="59"/>
      <c r="E1" s="59"/>
      <c r="F1" s="59"/>
      <c r="G1" s="59"/>
      <c r="I1" s="59" t="s">
        <v>440</v>
      </c>
      <c r="J1" s="59"/>
      <c r="K1" s="59"/>
      <c r="L1" s="59"/>
      <c r="M1" s="59"/>
    </row>
    <row r="2" spans="2:13" ht="31.5" x14ac:dyDescent="0.25">
      <c r="B2" s="21" t="s">
        <v>441</v>
      </c>
      <c r="C2" s="22" t="s">
        <v>442</v>
      </c>
      <c r="D2" s="22" t="s">
        <v>352</v>
      </c>
      <c r="E2" s="22" t="s">
        <v>6</v>
      </c>
      <c r="F2" s="22" t="s">
        <v>353</v>
      </c>
      <c r="G2" s="23" t="s">
        <v>354</v>
      </c>
      <c r="I2" s="21"/>
      <c r="J2" s="22" t="s">
        <v>352</v>
      </c>
      <c r="K2" s="22" t="s">
        <v>6</v>
      </c>
      <c r="L2" s="22" t="s">
        <v>353</v>
      </c>
      <c r="M2" s="23" t="s">
        <v>354</v>
      </c>
    </row>
    <row r="3" spans="2:13" x14ac:dyDescent="0.25">
      <c r="B3" s="24" t="s">
        <v>443</v>
      </c>
      <c r="C3" t="s">
        <v>355</v>
      </c>
      <c r="D3" s="25">
        <f>'[3]Medicamentos-Reumatologia '!D298+'[3]datos art medica'!B92</f>
        <v>103.50642219666095</v>
      </c>
      <c r="E3" s="25">
        <f>'[3]Medicamentos-Reumatologia '!F298+'[3]datos art medica'!C92</f>
        <v>82.332713699354557</v>
      </c>
      <c r="F3" s="25">
        <f>'[3]Medicamentos-Reumatologia '!E298+'[3]datos art medica'!D92</f>
        <v>49.884976663189285</v>
      </c>
      <c r="G3" s="26">
        <f>'[3]Medicamentos-Reumatologia '!G298+'[3]datos art medica'!E92</f>
        <v>92.835083365418399</v>
      </c>
      <c r="I3" s="47" t="s">
        <v>444</v>
      </c>
      <c r="J3" s="48">
        <v>9.8876404494382016E-3</v>
      </c>
      <c r="K3" s="48">
        <v>5.1387461459403904E-3</v>
      </c>
      <c r="L3" s="48">
        <v>5.0228310502283102E-2</v>
      </c>
      <c r="M3" s="49">
        <v>1.5217391304347827E-2</v>
      </c>
    </row>
    <row r="4" spans="2:13" x14ac:dyDescent="0.25">
      <c r="B4" s="27" t="s">
        <v>445</v>
      </c>
      <c r="C4" s="50" t="s">
        <v>356</v>
      </c>
      <c r="D4" s="28">
        <f>'[3]Medicamentos-Reumatologia '!D299+'[3]datos art medica'!B93</f>
        <v>0.68341035391767935</v>
      </c>
      <c r="E4" s="28">
        <f>'[3]Medicamentos-Reumatologia '!F299+'[3]datos art medica'!C93</f>
        <v>8.7124878993223617E-2</v>
      </c>
      <c r="F4" s="28">
        <f>'[3]Medicamentos-Reumatologia '!E299+'[3]datos art medica'!D93</f>
        <v>0.51010342126991004</v>
      </c>
      <c r="G4" s="29">
        <f>'[3]Medicamentos-Reumatologia '!G299+'[3]datos art medica'!E93</f>
        <v>0.41279241843413628</v>
      </c>
    </row>
    <row r="5" spans="2:13" x14ac:dyDescent="0.25">
      <c r="B5" s="24" t="s">
        <v>446</v>
      </c>
      <c r="C5" t="s">
        <v>357</v>
      </c>
      <c r="D5" s="25">
        <f>'[3]Medicamentos-Reumatologia '!D300</f>
        <v>23.890762215324518</v>
      </c>
      <c r="E5" s="25">
        <f>'[3]Medicamentos-Reumatologia '!F300</f>
        <v>32.465246853823814</v>
      </c>
      <c r="F5" s="25">
        <f>'[3]Medicamentos-Reumatologia '!E300</f>
        <v>3.3061883702474564</v>
      </c>
      <c r="G5" s="26">
        <f>'[3]Medicamentos-Reumatologia '!G300</f>
        <v>27.607415420928401</v>
      </c>
      <c r="J5" s="51"/>
      <c r="K5" s="51"/>
      <c r="L5" s="51"/>
      <c r="M5" s="51"/>
    </row>
    <row r="6" spans="2:13" x14ac:dyDescent="0.25">
      <c r="B6" s="27" t="s">
        <v>447</v>
      </c>
      <c r="C6" s="50" t="s">
        <v>358</v>
      </c>
      <c r="D6" s="28">
        <f>'[3]Medicamentos-Reumatologia '!D301</f>
        <v>4.8455864402050706</v>
      </c>
      <c r="E6" s="28">
        <f>'[3]Medicamentos-Reumatologia '!F301</f>
        <v>2.4394966118102617</v>
      </c>
      <c r="F6" s="28">
        <f>'[3]Medicamentos-Reumatologia '!E301</f>
        <v>12.25452709039752</v>
      </c>
      <c r="G6" s="29">
        <f>'[3]Medicamentos-Reumatologia '!G301</f>
        <v>15.300944138473643</v>
      </c>
    </row>
    <row r="7" spans="2:13" x14ac:dyDescent="0.25">
      <c r="B7" s="24" t="s">
        <v>448</v>
      </c>
      <c r="C7" t="s">
        <v>359</v>
      </c>
      <c r="D7" s="25">
        <f>'[3]Medicamentos-Reumatologia '!D302</f>
        <v>1.0153607051930387</v>
      </c>
      <c r="E7" s="25">
        <f>'[3]Medicamentos-Reumatologia '!F302</f>
        <v>0.25459825750242016</v>
      </c>
      <c r="F7" s="25">
        <f>'[3]Medicamentos-Reumatologia '!E302</f>
        <v>0.54034044441238005</v>
      </c>
      <c r="G7" s="26">
        <f>'[3]Medicamentos-Reumatologia '!G302</f>
        <v>0.59559402045633369</v>
      </c>
    </row>
    <row r="8" spans="2:13" x14ac:dyDescent="0.25">
      <c r="B8" s="27" t="s">
        <v>449</v>
      </c>
      <c r="C8" s="50" t="s">
        <v>360</v>
      </c>
      <c r="D8" s="28">
        <f>'[3]Medicamentos-Reumatologia '!D303</f>
        <v>26.256800823073974</v>
      </c>
      <c r="E8" s="28">
        <f>'[3]Medicamentos-Reumatologia '!F303</f>
        <v>0</v>
      </c>
      <c r="F8" s="28">
        <f>'[3]Medicamentos-Reumatologia '!E303</f>
        <v>92.962989683284036</v>
      </c>
      <c r="G8" s="29">
        <f>'[3]Medicamentos-Reumatologia '!G303</f>
        <v>0.967741935483871</v>
      </c>
    </row>
    <row r="9" spans="2:13" x14ac:dyDescent="0.25">
      <c r="B9" s="24" t="s">
        <v>450</v>
      </c>
      <c r="C9" t="s">
        <v>361</v>
      </c>
      <c r="D9" s="25">
        <f>'[3]Medicamentos-Reumatologia '!D304</f>
        <v>50.551968533114774</v>
      </c>
      <c r="E9" s="25">
        <f>'[3]Medicamentos-Reumatologia '!F304</f>
        <v>38.458857696030975</v>
      </c>
      <c r="F9" s="25">
        <f>'[3]Medicamentos-Reumatologia '!E304</f>
        <v>58.231984705288212</v>
      </c>
      <c r="G9" s="26">
        <f>'[3]Medicamentos-Reumatologia '!G304</f>
        <v>49.057582612116448</v>
      </c>
    </row>
    <row r="10" spans="2:13" x14ac:dyDescent="0.25">
      <c r="B10" s="27" t="s">
        <v>451</v>
      </c>
      <c r="C10" s="50" t="s">
        <v>362</v>
      </c>
      <c r="D10" s="28">
        <f>'[3]Medicamentos-Reumatologia '!D305</f>
        <v>61.376996651902488</v>
      </c>
      <c r="E10" s="28">
        <f>'[3]Medicamentos-Reumatologia '!F305</f>
        <v>11.070667957405615</v>
      </c>
      <c r="F10" s="28">
        <f>'[3]Medicamentos-Reumatologia '!E305</f>
        <v>39.813246735444778</v>
      </c>
      <c r="G10" s="29">
        <f>'[3]Medicamentos-Reumatologia '!G305</f>
        <v>28.316247049567259</v>
      </c>
    </row>
    <row r="11" spans="2:13" x14ac:dyDescent="0.25">
      <c r="B11" s="24" t="s">
        <v>452</v>
      </c>
      <c r="C11" t="s">
        <v>363</v>
      </c>
      <c r="D11" s="25">
        <f>'[3]Medicamentos-Reumatologia '!D306</f>
        <v>0.52442846929166809</v>
      </c>
      <c r="E11" s="25">
        <f>'[3]Medicamentos-Reumatologia '!F306</f>
        <v>0.26137463697967084</v>
      </c>
      <c r="F11" s="25">
        <f>'[3]Medicamentos-Reumatologia '!E306</f>
        <v>0.87156560132746552</v>
      </c>
      <c r="G11" s="26">
        <f>'[3]Medicamentos-Reumatologia '!G306</f>
        <v>0.25403225806451613</v>
      </c>
    </row>
    <row r="12" spans="2:13" x14ac:dyDescent="0.25">
      <c r="B12" s="27" t="s">
        <v>453</v>
      </c>
      <c r="C12" s="50" t="s">
        <v>364</v>
      </c>
      <c r="D12" s="28">
        <f>'[3]Medicamentos-Reumatologia '!D307</f>
        <v>45.599999999999994</v>
      </c>
      <c r="E12" s="28">
        <f>'[3]Medicamentos-Reumatologia '!F307</f>
        <v>22.8</v>
      </c>
      <c r="F12" s="28">
        <f>'[3]Medicamentos-Reumatologia '!E307</f>
        <v>45.6</v>
      </c>
      <c r="G12" s="29">
        <f>'[3]Medicamentos-Reumatologia '!G307</f>
        <v>45.6</v>
      </c>
    </row>
    <row r="13" spans="2:13" x14ac:dyDescent="0.25">
      <c r="B13" s="24" t="s">
        <v>454</v>
      </c>
      <c r="C13" t="s">
        <v>365</v>
      </c>
      <c r="D13" s="25">
        <f>'[3]Medicamentos-Reumatologia '!D308</f>
        <v>36</v>
      </c>
      <c r="E13" s="25">
        <f>'[3]Medicamentos-Reumatologia '!F308</f>
        <v>18.000000000000004</v>
      </c>
      <c r="F13" s="25">
        <f>'[3]Medicamentos-Reumatologia '!E308</f>
        <v>36</v>
      </c>
      <c r="G13" s="26">
        <f>'[3]Medicamentos-Reumatologia '!G308</f>
        <v>36.000000000000007</v>
      </c>
    </row>
    <row r="14" spans="2:13" x14ac:dyDescent="0.25">
      <c r="B14" s="27" t="s">
        <v>455</v>
      </c>
      <c r="C14" s="50" t="s">
        <v>366</v>
      </c>
      <c r="D14" s="28">
        <f>'[3]Medicamentos-Reumatologia '!D309</f>
        <v>4.2276741185087022E-2</v>
      </c>
      <c r="E14" s="28">
        <f>'[3]Medicamentos-Reumatologia '!F309</f>
        <v>4.8658276863504366E-2</v>
      </c>
      <c r="F14" s="28">
        <f>'[3]Medicamentos-Reumatologia '!E309</f>
        <v>0.34833936945386335</v>
      </c>
      <c r="G14" s="29">
        <f>'[3]Medicamentos-Reumatologia '!G309</f>
        <v>4.8322580645161289E-2</v>
      </c>
    </row>
    <row r="15" spans="2:13" x14ac:dyDescent="0.25">
      <c r="B15" s="24" t="s">
        <v>456</v>
      </c>
      <c r="C15" t="s">
        <v>367</v>
      </c>
      <c r="D15" s="25">
        <f>'[3]Medicamentos-Reumatologia '!D310</f>
        <v>53.303281833083389</v>
      </c>
      <c r="E15" s="25">
        <f>'[3]Medicamentos-Reumatologia '!F310</f>
        <v>33.310745401742494</v>
      </c>
      <c r="F15" s="25">
        <f>'[3]Medicamentos-Reumatologia '!E310</f>
        <v>21.789140033186641</v>
      </c>
      <c r="G15" s="26">
        <f>'[3]Medicamentos-Reumatologia '!G310</f>
        <v>55.642210857592445</v>
      </c>
    </row>
    <row r="16" spans="2:13" x14ac:dyDescent="0.25">
      <c r="B16" s="27" t="s">
        <v>457</v>
      </c>
      <c r="C16" s="50" t="s">
        <v>368</v>
      </c>
      <c r="D16" s="28">
        <f>'[3]Medicamentos-Reumatologia '!D311</f>
        <v>122.24057693649078</v>
      </c>
      <c r="E16" s="28">
        <f>'[3]Medicamentos-Reumatologia '!F311</f>
        <v>2.3233301064859631</v>
      </c>
      <c r="F16" s="28">
        <f>'[3]Medicamentos-Reumatologia '!E311</f>
        <v>164.97078132890846</v>
      </c>
      <c r="G16" s="29">
        <f>'[3]Medicamentos-Reumatologia '!G311</f>
        <v>10.95200629425649</v>
      </c>
    </row>
    <row r="17" spans="2:7" x14ac:dyDescent="0.25">
      <c r="B17" s="24" t="s">
        <v>458</v>
      </c>
      <c r="C17" t="s">
        <v>369</v>
      </c>
      <c r="D17" s="25">
        <f>'[3]Medicamentos-Reumatologia '!D312</f>
        <v>20.214792662086282</v>
      </c>
      <c r="E17" s="25">
        <f>'[3]Medicamentos-Reumatologia '!F312</f>
        <v>5.200387221684414</v>
      </c>
      <c r="F17" s="25">
        <f>'[3]Medicamentos-Reumatologia '!E312</f>
        <v>16.68366726787389</v>
      </c>
      <c r="G17" s="26">
        <f>'[3]Medicamentos-Reumatologia '!G312</f>
        <v>22.795239968528719</v>
      </c>
    </row>
    <row r="18" spans="2:7" x14ac:dyDescent="0.25">
      <c r="B18" s="27" t="s">
        <v>459</v>
      </c>
      <c r="C18" s="50" t="s">
        <v>370</v>
      </c>
      <c r="D18" s="28">
        <f>'[3]Medicamentos-Reumatologia '!D313</f>
        <v>164.24703013636523</v>
      </c>
      <c r="E18" s="28">
        <f>'[3]Medicamentos-Reumatologia '!F313</f>
        <v>87.871558567279806</v>
      </c>
      <c r="F18" s="28">
        <f>'[3]Medicamentos-Reumatologia '!E313</f>
        <v>62.172117018974106</v>
      </c>
      <c r="G18" s="29">
        <f>'[3]Medicamentos-Reumatologia '!G313</f>
        <v>124.05551140833988</v>
      </c>
    </row>
    <row r="19" spans="2:7" x14ac:dyDescent="0.25">
      <c r="B19" s="24" t="s">
        <v>460</v>
      </c>
      <c r="C19" t="s">
        <v>371</v>
      </c>
      <c r="D19" s="25">
        <f>'[3]Medicamentos-Reumatologia '!D314</f>
        <v>154.94073780211352</v>
      </c>
      <c r="E19" s="25">
        <f>'[3]Medicamentos-Reumatologia '!F314</f>
        <v>64.370474346563427</v>
      </c>
      <c r="F19" s="25">
        <f>'[3]Medicamentos-Reumatologia '!E314</f>
        <v>128.74094869312682</v>
      </c>
      <c r="G19" s="26">
        <f>'[3]Medicamentos-Reumatologia '!G314</f>
        <v>111.3967741935484</v>
      </c>
    </row>
    <row r="20" spans="2:7" x14ac:dyDescent="0.25">
      <c r="B20" s="27" t="s">
        <v>461</v>
      </c>
      <c r="C20" s="50" t="s">
        <v>372</v>
      </c>
      <c r="D20" s="28">
        <f>'[3]Medicamentos-Reumatologia '!D315</f>
        <v>3.8291903532940399</v>
      </c>
      <c r="E20" s="28">
        <f>'[3]Medicamentos-Reumatologia '!F315</f>
        <v>6.4762826718296207</v>
      </c>
      <c r="F20" s="28">
        <f>'[3]Medicamentos-Reumatologia '!E315</f>
        <v>0</v>
      </c>
      <c r="G20" s="29">
        <f>'[3]Medicamentos-Reumatologia '!G315</f>
        <v>7.862903225806452</v>
      </c>
    </row>
    <row r="21" spans="2:7" x14ac:dyDescent="0.25">
      <c r="B21" s="24" t="s">
        <v>462</v>
      </c>
      <c r="C21" t="s">
        <v>373</v>
      </c>
      <c r="D21" s="25">
        <f>'[3]Medicamentos-Reumatologia '!D316</f>
        <v>36.995673194294284</v>
      </c>
      <c r="E21" s="25">
        <f>'[3]Medicamentos-Reumatologia '!F316</f>
        <v>27.053242981606967</v>
      </c>
      <c r="F21" s="25">
        <f>'[3]Medicamentos-Reumatologia '!E316</f>
        <v>67.342742298535455</v>
      </c>
      <c r="G21" s="26">
        <f>'[3]Medicamentos-Reumatologia '!G316</f>
        <v>44.616345397324935</v>
      </c>
    </row>
    <row r="22" spans="2:7" x14ac:dyDescent="0.25">
      <c r="B22" s="27" t="s">
        <v>463</v>
      </c>
      <c r="C22" s="50" t="s">
        <v>374</v>
      </c>
      <c r="D22" s="28">
        <f>'[3]Medicamentos-Reumatologia '!D317</f>
        <v>22.495729867819904</v>
      </c>
      <c r="E22" s="28">
        <f>'[3]Medicamentos-Reumatologia '!F317</f>
        <v>7.4520813165537279</v>
      </c>
      <c r="F22" s="28">
        <f>'[3]Medicamentos-Reumatologia '!E317</f>
        <v>12</v>
      </c>
      <c r="G22" s="29">
        <f>'[3]Medicamentos-Reumatologia '!G317</f>
        <v>13.088709677419356</v>
      </c>
    </row>
    <row r="23" spans="2:7" x14ac:dyDescent="0.25">
      <c r="B23" s="24" t="s">
        <v>464</v>
      </c>
      <c r="C23" t="s">
        <v>375</v>
      </c>
      <c r="D23" s="25">
        <f>'[3]Medicamentos-Reumatologia '!D318</f>
        <v>7.2626251177065537</v>
      </c>
      <c r="E23" s="25">
        <f>'[3]Medicamentos-Reumatologia '!F318</f>
        <v>5.4598257502420138</v>
      </c>
      <c r="F23" s="25">
        <f>'[3]Medicamentos-Reumatologia '!E318</f>
        <v>5.5476421614602121</v>
      </c>
      <c r="G23" s="26">
        <f>'[3]Medicamentos-Reumatologia '!G318</f>
        <v>11.416992132179388</v>
      </c>
    </row>
    <row r="24" spans="2:7" x14ac:dyDescent="0.25">
      <c r="B24" s="27" t="s">
        <v>465</v>
      </c>
      <c r="C24" s="50" t="s">
        <v>376</v>
      </c>
      <c r="D24" s="28">
        <f>'[3]Medicamentos-Reumatologia '!D319</f>
        <v>0</v>
      </c>
      <c r="E24" s="28">
        <f>'[3]Medicamentos-Reumatologia '!F319</f>
        <v>7.7444336882865445E-4</v>
      </c>
      <c r="F24" s="28">
        <f>'[3]Medicamentos-Reumatologia '!E319</f>
        <v>0</v>
      </c>
      <c r="G24" s="29">
        <f>'[3]Medicamentos-Reumatologia '!G319</f>
        <v>4.0519276160503551E-3</v>
      </c>
    </row>
    <row r="25" spans="2:7" x14ac:dyDescent="0.25">
      <c r="B25" s="24" t="s">
        <v>466</v>
      </c>
      <c r="C25" t="s">
        <v>377</v>
      </c>
      <c r="D25" s="25">
        <f>'[3]Medicamentos-Reumatologia '!D320</f>
        <v>0.54498134133156628</v>
      </c>
      <c r="E25" s="25">
        <f>'[3]Medicamentos-Reumatologia '!F320</f>
        <v>0.23233301064859632</v>
      </c>
      <c r="F25" s="25">
        <f>'[3]Medicamentos-Reumatologia '!E320</f>
        <v>3.8720087295288934</v>
      </c>
      <c r="G25" s="26">
        <f>'[3]Medicamentos-Reumatologia '!G320</f>
        <v>0.60483870967741926</v>
      </c>
    </row>
    <row r="26" spans="2:7" x14ac:dyDescent="0.25">
      <c r="B26" s="27" t="s">
        <v>467</v>
      </c>
      <c r="C26" s="50" t="s">
        <v>378</v>
      </c>
      <c r="D26" s="28">
        <f>'[3]Medicamentos-Reumatologia '!D321</f>
        <v>9.8728333275206648</v>
      </c>
      <c r="E26" s="28">
        <f>'[3]Medicamentos-Reumatologia '!F321</f>
        <v>4.5304937076476284</v>
      </c>
      <c r="F26" s="28">
        <f>'[3]Medicamentos-Reumatologia '!E321</f>
        <v>8.7098378183392242</v>
      </c>
      <c r="G26" s="29">
        <f>'[3]Medicamentos-Reumatologia '!G321</f>
        <v>3.8768686073957506</v>
      </c>
    </row>
    <row r="27" spans="2:7" x14ac:dyDescent="0.25">
      <c r="B27" s="24" t="s">
        <v>468</v>
      </c>
      <c r="C27" t="s">
        <v>379</v>
      </c>
      <c r="D27" s="25">
        <f>'[3]Medicamentos-Reumatologia '!D322</f>
        <v>6.6608830607191444E-2</v>
      </c>
      <c r="E27" s="25">
        <f>'[3]Medicamentos-Reumatologia '!F322</f>
        <v>5.4211035818005807E-2</v>
      </c>
      <c r="F27" s="25">
        <f>'[3]Medicamentos-Reumatologia '!E322</f>
        <v>0</v>
      </c>
      <c r="G27" s="26">
        <f>'[3]Medicamentos-Reumatologia '!G322</f>
        <v>9.7265932336742716E-2</v>
      </c>
    </row>
    <row r="28" spans="2:7" x14ac:dyDescent="0.25">
      <c r="B28" s="27" t="s">
        <v>469</v>
      </c>
      <c r="C28" s="50" t="s">
        <v>380</v>
      </c>
      <c r="D28" s="28">
        <f>'[3]Medicamentos-Reumatologia '!D323</f>
        <v>68.6871896034597</v>
      </c>
      <c r="E28" s="28">
        <f>'[3]Medicamentos-Reumatologia '!F323</f>
        <v>20.429622458857697</v>
      </c>
      <c r="F28" s="28">
        <f>'[3]Medicamentos-Reumatologia '!E323</f>
        <v>37.200000000000003</v>
      </c>
      <c r="G28" s="29">
        <f>'[3]Medicamentos-Reumatologia '!G323</f>
        <v>37.200000000000003</v>
      </c>
    </row>
    <row r="29" spans="2:7" x14ac:dyDescent="0.25">
      <c r="B29" s="24" t="s">
        <v>470</v>
      </c>
      <c r="C29" t="s">
        <v>381</v>
      </c>
      <c r="D29" s="25">
        <f>'[3]Medicamentos-Reumatologia '!D324</f>
        <v>2.9973973773236144</v>
      </c>
      <c r="E29" s="25">
        <f>'[3]Medicamentos-Reumatologia '!F324</f>
        <v>1.8296224588576961</v>
      </c>
      <c r="F29" s="25">
        <f>'[3]Medicamentos-Reumatologia '!E324</f>
        <v>0</v>
      </c>
      <c r="G29" s="26">
        <f>'[3]Medicamentos-Reumatologia '!G324</f>
        <v>27.797501966955153</v>
      </c>
    </row>
    <row r="30" spans="2:7" x14ac:dyDescent="0.25">
      <c r="B30" s="27" t="s">
        <v>471</v>
      </c>
      <c r="C30" s="50" t="s">
        <v>382</v>
      </c>
      <c r="D30" s="28">
        <f>'[3]Medicamentos-Reumatologia '!D325</f>
        <v>4.7381909810623233</v>
      </c>
      <c r="E30" s="28">
        <f>'[3]Medicamentos-Reumatologia '!F325</f>
        <v>1.0793320425943853</v>
      </c>
      <c r="F30" s="28">
        <f>'[3]Medicamentos-Reumatologia '!E325</f>
        <v>7.1436620734434761</v>
      </c>
      <c r="G30" s="29">
        <f>'[3]Medicamentos-Reumatologia '!G325</f>
        <v>3.3389457120377646</v>
      </c>
    </row>
    <row r="31" spans="2:7" x14ac:dyDescent="0.25">
      <c r="B31" s="24" t="s">
        <v>472</v>
      </c>
      <c r="C31" t="s">
        <v>383</v>
      </c>
      <c r="D31" s="25">
        <f>'[3]Medicamentos-Reumatologia '!D326</f>
        <v>0.90830223555261047</v>
      </c>
      <c r="E31" s="25">
        <f>'[3]Medicamentos-Reumatologia '!F326</f>
        <v>5.8083252662149081E-2</v>
      </c>
      <c r="F31" s="25">
        <f>'[3]Medicamentos-Reumatologia '!E326</f>
        <v>0</v>
      </c>
      <c r="G31" s="26">
        <f>'[3]Medicamentos-Reumatologia '!G326</f>
        <v>4.3902439024390238</v>
      </c>
    </row>
    <row r="32" spans="2:7" x14ac:dyDescent="0.25">
      <c r="B32" s="27" t="s">
        <v>473</v>
      </c>
      <c r="C32" s="50" t="s">
        <v>384</v>
      </c>
      <c r="D32" s="28">
        <f>'[3]Medicamentos-Reumatologia '!D327</f>
        <v>0</v>
      </c>
      <c r="E32" s="28">
        <f>'[3]Medicamentos-Reumatologia '!F327</f>
        <v>0.92933204259438529</v>
      </c>
      <c r="F32" s="28">
        <f>'[3]Medicamentos-Reumatologia '!E327</f>
        <v>0</v>
      </c>
      <c r="G32" s="29">
        <f>'[3]Medicamentos-Reumatologia '!G327</f>
        <v>7.2816679779701028</v>
      </c>
    </row>
    <row r="33" spans="2:7" x14ac:dyDescent="0.25">
      <c r="B33" s="24" t="s">
        <v>474</v>
      </c>
      <c r="C33" t="s">
        <v>385</v>
      </c>
      <c r="D33" s="25">
        <f>'[3]Medicamentos-Reumatologia '!D328</f>
        <v>3.6252528511142884E-2</v>
      </c>
      <c r="E33" s="25">
        <f>'[3]Medicamentos-Reumatologia '!F328</f>
        <v>1.0648596321393998E-2</v>
      </c>
      <c r="F33" s="25">
        <f>'[3]Medicamentos-Reumatologia '!E328</f>
        <v>0</v>
      </c>
      <c r="G33" s="26">
        <f>'[3]Medicamentos-Reumatologia '!G328</f>
        <v>6.0483870967741934E-3</v>
      </c>
    </row>
    <row r="34" spans="2:7" x14ac:dyDescent="0.25">
      <c r="B34" s="27" t="s">
        <v>475</v>
      </c>
      <c r="C34" s="50" t="s">
        <v>476</v>
      </c>
      <c r="D34" s="28">
        <f>'[3]Medicamentos-Reumatologia '!D329</f>
        <v>15.363320894221044</v>
      </c>
      <c r="E34" s="28">
        <f>'[3]Medicamentos-Reumatologia '!F329</f>
        <v>7.9646660212971927</v>
      </c>
      <c r="F34" s="28">
        <f>'[3]Medicamentos-Reumatologia '!E329</f>
        <v>15</v>
      </c>
      <c r="G34" s="29">
        <f>'[3]Medicamentos-Reumatologia '!G329</f>
        <v>22.293469708890637</v>
      </c>
    </row>
    <row r="35" spans="2:7" x14ac:dyDescent="0.25">
      <c r="B35" s="24" t="s">
        <v>477</v>
      </c>
      <c r="C35" t="s">
        <v>386</v>
      </c>
      <c r="D35" s="25">
        <f>'[3]Medicamentos-Reumatologia '!D330</f>
        <v>2.2630561980492687</v>
      </c>
      <c r="E35" s="25">
        <f>'[3]Medicamentos-Reumatologia '!F330</f>
        <v>1.1454897708938372</v>
      </c>
      <c r="F35" s="25">
        <f>'[3]Medicamentos-Reumatologia '!E330</f>
        <v>2.3398464564846213</v>
      </c>
      <c r="G35" s="26">
        <f>'[3]Medicamentos-Reumatologia '!G330</f>
        <v>2.2750058221872544</v>
      </c>
    </row>
    <row r="36" spans="2:7" x14ac:dyDescent="0.25">
      <c r="B36" s="27" t="s">
        <v>478</v>
      </c>
      <c r="C36" s="50" t="s">
        <v>387</v>
      </c>
      <c r="D36" s="28">
        <f>'[3]Medicamentos-Reumatologia '!D331</f>
        <v>1.4548747951034075E-2</v>
      </c>
      <c r="E36" s="28">
        <f>'[3]Medicamentos-Reumatologia '!F331</f>
        <v>5.8083252662149082E-3</v>
      </c>
      <c r="F36" s="28">
        <f>'[3]Medicamentos-Reumatologia '!E331</f>
        <v>0</v>
      </c>
      <c r="G36" s="29">
        <f>'[3]Medicamentos-Reumatologia '!G331</f>
        <v>0</v>
      </c>
    </row>
    <row r="37" spans="2:7" x14ac:dyDescent="0.25">
      <c r="B37" s="24" t="s">
        <v>479</v>
      </c>
      <c r="C37" t="s">
        <v>388</v>
      </c>
      <c r="D37" s="25">
        <f>'[3]Medicamentos-Reumatologia '!D332</f>
        <v>6.0805788546716422E-2</v>
      </c>
      <c r="E37" s="25">
        <f>'[3]Medicamentos-Reumatologia '!F332</f>
        <v>7.0990642142626653E-3</v>
      </c>
      <c r="F37" s="25">
        <f>'[3]Medicamentos-Reumatologia '!E332</f>
        <v>7.1068705961570847E-2</v>
      </c>
      <c r="G37" s="26">
        <f>'[3]Medicamentos-Reumatologia '!G332</f>
        <v>1.3002393128769996E-2</v>
      </c>
    </row>
    <row r="38" spans="2:7" x14ac:dyDescent="0.25">
      <c r="B38" s="27" t="s">
        <v>480</v>
      </c>
      <c r="C38" s="50" t="s">
        <v>389</v>
      </c>
      <c r="D38" s="28">
        <f>'[3]Medicamentos-Reumatologia '!D334</f>
        <v>3.75</v>
      </c>
      <c r="E38" s="28">
        <f>'[3]Medicamentos-Reumatologia '!F333</f>
        <v>2.5000000000000001E-3</v>
      </c>
      <c r="F38" s="28">
        <f>'[3]Medicamentos-Reumatologia '!E333</f>
        <v>9.0000000000000011E-3</v>
      </c>
      <c r="G38" s="29">
        <f>'[3]Medicamentos-Reumatologia '!G334</f>
        <v>3.7500000000000004</v>
      </c>
    </row>
    <row r="39" spans="2:7" x14ac:dyDescent="0.25">
      <c r="B39" s="24" t="s">
        <v>481</v>
      </c>
      <c r="C39" t="s">
        <v>390</v>
      </c>
      <c r="D39" s="25">
        <f>'[3]Medicamentos-Reumatologia '!D335</f>
        <v>0.09</v>
      </c>
      <c r="E39" s="25">
        <f>'[3]Medicamentos-Reumatologia '!F334</f>
        <v>1.8750000000000002</v>
      </c>
      <c r="F39" s="25">
        <f>'[3]Medicamentos-Reumatologia '!E334</f>
        <v>3.75</v>
      </c>
      <c r="G39" s="26">
        <f>'[3]Medicamentos-Reumatologia '!G335</f>
        <v>0.06</v>
      </c>
    </row>
    <row r="40" spans="2:7" x14ac:dyDescent="0.25">
      <c r="B40" s="52" t="s">
        <v>482</v>
      </c>
      <c r="C40" s="53" t="s">
        <v>391</v>
      </c>
      <c r="D40" s="54">
        <f>'[3]Medicamentos-Reumatologia '!D336</f>
        <v>0</v>
      </c>
      <c r="E40" s="54">
        <f>'[3]Medicamentos-Reumatologia '!F335</f>
        <v>0.06</v>
      </c>
      <c r="F40" s="54">
        <f>'[3]Medicamentos-Reumatologia '!E335</f>
        <v>0.09</v>
      </c>
      <c r="G40" s="55">
        <f>'[3]Medicamentos-Reumatologia '!G336</f>
        <v>0</v>
      </c>
    </row>
  </sheetData>
  <mergeCells count="2">
    <mergeCell ref="C1:G1"/>
    <mergeCell ref="I1:M1"/>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38414-A6DA-43E6-A808-B959B86E3E14}">
  <sheetPr>
    <tabColor theme="9" tint="0.39997558519241921"/>
  </sheetPr>
  <dimension ref="A2:B4"/>
  <sheetViews>
    <sheetView showGridLines="0" workbookViewId="0">
      <selection activeCell="G9" sqref="G9"/>
    </sheetView>
  </sheetViews>
  <sheetFormatPr baseColWidth="10" defaultRowHeight="15" x14ac:dyDescent="0.25"/>
  <cols>
    <col min="1" max="1" width="45.5703125" bestFit="1" customWidth="1"/>
  </cols>
  <sheetData>
    <row r="2" spans="1:2" x14ac:dyDescent="0.25">
      <c r="A2" s="30" t="s">
        <v>392</v>
      </c>
      <c r="B2" s="31">
        <v>90.533917977817907</v>
      </c>
    </row>
    <row r="4" spans="1:2" x14ac:dyDescent="0.25">
      <c r="A4" s="30" t="s">
        <v>393</v>
      </c>
      <c r="B4" s="31">
        <v>10.364672364672364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9B68-4FF4-49E5-BF89-2F2432273D7E}">
  <sheetPr>
    <tabColor theme="9" tint="0.39997558519241921"/>
  </sheetPr>
  <dimension ref="A1:AL28"/>
  <sheetViews>
    <sheetView showGridLines="0" topLeftCell="A16" workbookViewId="0">
      <selection activeCell="B169" sqref="B169"/>
    </sheetView>
  </sheetViews>
  <sheetFormatPr baseColWidth="10" defaultRowHeight="15" x14ac:dyDescent="0.25"/>
  <cols>
    <col min="1" max="1" width="54.28515625" bestFit="1" customWidth="1"/>
  </cols>
  <sheetData>
    <row r="1" spans="1:38" s="32" customFormat="1" x14ac:dyDescent="0.25">
      <c r="B1" s="33">
        <v>0</v>
      </c>
      <c r="C1" s="33">
        <v>0</v>
      </c>
      <c r="D1" s="33">
        <v>0</v>
      </c>
      <c r="E1" s="32">
        <v>0</v>
      </c>
      <c r="F1" s="32">
        <v>0</v>
      </c>
      <c r="G1" s="32">
        <v>0</v>
      </c>
      <c r="H1" s="32">
        <v>0</v>
      </c>
      <c r="I1" s="32">
        <v>0</v>
      </c>
      <c r="J1" s="32">
        <v>0</v>
      </c>
      <c r="K1" s="32">
        <v>0</v>
      </c>
      <c r="L1" s="32">
        <v>0</v>
      </c>
      <c r="M1" s="32">
        <v>0</v>
      </c>
      <c r="N1" s="32">
        <v>4</v>
      </c>
      <c r="O1" s="32">
        <v>4</v>
      </c>
      <c r="P1" s="32">
        <v>4</v>
      </c>
      <c r="Q1" s="32">
        <v>4</v>
      </c>
      <c r="R1" s="32">
        <v>4</v>
      </c>
      <c r="S1" s="32">
        <v>4</v>
      </c>
      <c r="T1" s="32">
        <v>4</v>
      </c>
      <c r="U1" s="32">
        <v>4</v>
      </c>
      <c r="V1" s="32">
        <v>4</v>
      </c>
      <c r="W1" s="32">
        <v>4</v>
      </c>
      <c r="X1" s="32">
        <v>4</v>
      </c>
      <c r="Y1" s="32">
        <v>4</v>
      </c>
      <c r="Z1" s="32">
        <v>8</v>
      </c>
      <c r="AA1" s="32">
        <v>8</v>
      </c>
      <c r="AB1" s="32">
        <v>8</v>
      </c>
      <c r="AC1" s="32">
        <v>8</v>
      </c>
      <c r="AD1" s="32">
        <v>8</v>
      </c>
      <c r="AE1" s="32">
        <v>8</v>
      </c>
      <c r="AF1" s="32">
        <v>8</v>
      </c>
      <c r="AG1" s="32">
        <v>8</v>
      </c>
      <c r="AH1" s="32">
        <v>8</v>
      </c>
      <c r="AI1" s="32">
        <v>8</v>
      </c>
      <c r="AJ1" s="32">
        <v>8</v>
      </c>
      <c r="AK1" s="32">
        <v>8</v>
      </c>
    </row>
    <row r="2" spans="1:38" ht="23.25" x14ac:dyDescent="0.35">
      <c r="A2" s="34" t="s">
        <v>394</v>
      </c>
      <c r="B2" s="6" t="s">
        <v>395</v>
      </c>
      <c r="C2" s="6" t="s">
        <v>396</v>
      </c>
      <c r="D2" s="6" t="s">
        <v>397</v>
      </c>
      <c r="E2" s="6" t="s">
        <v>398</v>
      </c>
      <c r="F2" s="6" t="s">
        <v>399</v>
      </c>
      <c r="G2" s="6" t="s">
        <v>400</v>
      </c>
      <c r="H2" s="6" t="s">
        <v>401</v>
      </c>
      <c r="I2" s="6" t="s">
        <v>402</v>
      </c>
      <c r="J2" s="6" t="s">
        <v>403</v>
      </c>
      <c r="K2" s="6" t="s">
        <v>404</v>
      </c>
      <c r="L2" s="6" t="s">
        <v>405</v>
      </c>
      <c r="M2" s="6" t="s">
        <v>406</v>
      </c>
      <c r="N2" s="6" t="s">
        <v>407</v>
      </c>
      <c r="O2" s="6" t="s">
        <v>408</v>
      </c>
      <c r="P2" s="6" t="s">
        <v>409</v>
      </c>
      <c r="Q2" s="6" t="s">
        <v>410</v>
      </c>
      <c r="R2" s="6" t="s">
        <v>411</v>
      </c>
      <c r="S2" s="6" t="s">
        <v>412</v>
      </c>
      <c r="T2" s="6" t="s">
        <v>413</v>
      </c>
      <c r="U2" s="6" t="s">
        <v>414</v>
      </c>
      <c r="V2" s="6" t="s">
        <v>415</v>
      </c>
      <c r="W2" s="6" t="s">
        <v>416</v>
      </c>
      <c r="X2" s="6" t="s">
        <v>417</v>
      </c>
      <c r="Y2" s="6" t="s">
        <v>418</v>
      </c>
      <c r="Z2" s="6" t="s">
        <v>419</v>
      </c>
      <c r="AA2" s="6" t="s">
        <v>420</v>
      </c>
      <c r="AB2" s="6" t="s">
        <v>421</v>
      </c>
      <c r="AC2" s="6" t="s">
        <v>422</v>
      </c>
      <c r="AD2" s="6" t="s">
        <v>423</v>
      </c>
      <c r="AE2" s="6" t="s">
        <v>424</v>
      </c>
      <c r="AF2" s="6" t="s">
        <v>425</v>
      </c>
      <c r="AG2" s="6" t="s">
        <v>426</v>
      </c>
      <c r="AH2" s="6" t="s">
        <v>427</v>
      </c>
      <c r="AI2" s="6" t="s">
        <v>428</v>
      </c>
      <c r="AJ2" s="6" t="s">
        <v>429</v>
      </c>
      <c r="AK2" s="6" t="s">
        <v>430</v>
      </c>
    </row>
    <row r="3" spans="1:38" x14ac:dyDescent="0.25">
      <c r="A3" s="35" t="s">
        <v>431</v>
      </c>
      <c r="B3" s="36">
        <f>SUM(B4:B7)</f>
        <v>1750.8671653340211</v>
      </c>
      <c r="C3" s="36">
        <f t="shared" ref="C3:AK3" si="0">SUM(C4:C7)</f>
        <v>1756.9472625141814</v>
      </c>
      <c r="D3" s="36">
        <f t="shared" si="0"/>
        <v>1763.0273596943414</v>
      </c>
      <c r="E3" s="36">
        <f t="shared" si="0"/>
        <v>1769.1074568745016</v>
      </c>
      <c r="F3" s="36">
        <f t="shared" si="0"/>
        <v>1775.1875540546619</v>
      </c>
      <c r="G3" s="36">
        <f t="shared" si="0"/>
        <v>1781.2676512348221</v>
      </c>
      <c r="H3" s="36">
        <f t="shared" si="0"/>
        <v>1787.3477484149821</v>
      </c>
      <c r="I3" s="36">
        <f t="shared" si="0"/>
        <v>1793.4278455951423</v>
      </c>
      <c r="J3" s="36">
        <f t="shared" si="0"/>
        <v>1799.5079427753024</v>
      </c>
      <c r="K3" s="36">
        <f t="shared" si="0"/>
        <v>1805.5880399554628</v>
      </c>
      <c r="L3" s="36">
        <f t="shared" si="0"/>
        <v>1811.6681371356226</v>
      </c>
      <c r="M3" s="36">
        <f t="shared" si="0"/>
        <v>1817.7482343157828</v>
      </c>
      <c r="N3" s="36">
        <f t="shared" si="0"/>
        <v>1827.1093129996348</v>
      </c>
      <c r="O3" s="36">
        <f t="shared" si="0"/>
        <v>1836.4703916834869</v>
      </c>
      <c r="P3" s="36">
        <f t="shared" si="0"/>
        <v>1845.8314703673389</v>
      </c>
      <c r="Q3" s="36">
        <f t="shared" si="0"/>
        <v>1855.192549051191</v>
      </c>
      <c r="R3" s="36">
        <f t="shared" si="0"/>
        <v>1864.5536277350429</v>
      </c>
      <c r="S3" s="36">
        <f t="shared" si="0"/>
        <v>1873.9147064188951</v>
      </c>
      <c r="T3" s="36">
        <f t="shared" si="0"/>
        <v>1883.2757851027472</v>
      </c>
      <c r="U3" s="36">
        <f t="shared" si="0"/>
        <v>1892.6368637865992</v>
      </c>
      <c r="V3" s="36">
        <f t="shared" si="0"/>
        <v>1901.9979424704511</v>
      </c>
      <c r="W3" s="36">
        <f t="shared" si="0"/>
        <v>1911.3590211543033</v>
      </c>
      <c r="X3" s="36">
        <f t="shared" si="0"/>
        <v>1920.7200998381552</v>
      </c>
      <c r="Y3" s="36">
        <f t="shared" si="0"/>
        <v>1930.0811785220073</v>
      </c>
      <c r="Z3" s="36">
        <f t="shared" si="0"/>
        <v>1943.0853168231185</v>
      </c>
      <c r="AA3" s="36">
        <f t="shared" si="0"/>
        <v>1956.08945512423</v>
      </c>
      <c r="AB3" s="36">
        <f t="shared" si="0"/>
        <v>1969.0935934253409</v>
      </c>
      <c r="AC3" s="36">
        <f t="shared" si="0"/>
        <v>1982.0977317264524</v>
      </c>
      <c r="AD3" s="36">
        <f t="shared" si="0"/>
        <v>1995.1018700275638</v>
      </c>
      <c r="AE3" s="36">
        <f t="shared" si="0"/>
        <v>2008.106008328675</v>
      </c>
      <c r="AF3" s="36">
        <f t="shared" si="0"/>
        <v>2021.1101466297864</v>
      </c>
      <c r="AG3" s="36">
        <f t="shared" si="0"/>
        <v>2034.1142849308974</v>
      </c>
      <c r="AH3" s="36">
        <f t="shared" si="0"/>
        <v>2047.1184232320088</v>
      </c>
      <c r="AI3" s="36">
        <f t="shared" si="0"/>
        <v>2060.12256153312</v>
      </c>
      <c r="AJ3" s="36">
        <f t="shared" si="0"/>
        <v>2073.1266998342312</v>
      </c>
      <c r="AK3" s="36">
        <f t="shared" si="0"/>
        <v>2086.1308381353424</v>
      </c>
      <c r="AL3" s="37"/>
    </row>
    <row r="4" spans="1:38" x14ac:dyDescent="0.25">
      <c r="A4" s="38" t="s">
        <v>432</v>
      </c>
      <c r="B4" s="39">
        <f>VLOOKUP($A$3,'[1]Total general'!$H$37:$X$42,MATCH($A4,'[1]Total general'!$J$36:$M$36,0)+12,0)</f>
        <v>980.61310291462473</v>
      </c>
      <c r="C4" s="39">
        <f>VLOOKUP($A$3,'[1]Total general'!$B$85:$N$90,MATCH($A4,'[1]Total general'!$C$85:$F$85,0)+1+C$1,0)/11+B4</f>
        <v>984.84190781758696</v>
      </c>
      <c r="D4" s="39">
        <f>VLOOKUP($A$3,'[1]Total general'!$B$85:$N$90,MATCH($A4,'[1]Total general'!$C$85:$F$85,0)+1+D$1,0)/11+C4</f>
        <v>989.07071272054918</v>
      </c>
      <c r="E4" s="39">
        <f>VLOOKUP($A$3,'[1]Total general'!$B$85:$N$90,MATCH($A4,'[1]Total general'!$C$85:$F$85,0)+1+E$1,0)/11+D4</f>
        <v>993.29951762351141</v>
      </c>
      <c r="F4" s="39">
        <f>VLOOKUP($A$3,'[1]Total general'!$B$85:$N$90,MATCH($A4,'[1]Total general'!$C$85:$F$85,0)+1+F$1,0)/11+E4</f>
        <v>997.52832252647363</v>
      </c>
      <c r="G4" s="39">
        <f>VLOOKUP($A$3,'[1]Total general'!$B$85:$N$90,MATCH($A4,'[1]Total general'!$C$85:$F$85,0)+1+G$1,0)/11+F4</f>
        <v>1001.7571274294359</v>
      </c>
      <c r="H4" s="39">
        <f>VLOOKUP($A$3,'[1]Total general'!$B$85:$N$90,MATCH($A4,'[1]Total general'!$C$85:$F$85,0)+1+H$1,0)/11+G4</f>
        <v>1005.9859323323981</v>
      </c>
      <c r="I4" s="39">
        <f>VLOOKUP($A$3,'[1]Total general'!$B$85:$N$90,MATCH($A4,'[1]Total general'!$C$85:$F$85,0)+1+I$1,0)/11+H4</f>
        <v>1010.2147372353603</v>
      </c>
      <c r="J4" s="39">
        <f>VLOOKUP($A$3,'[1]Total general'!$B$85:$N$90,MATCH($A4,'[1]Total general'!$C$85:$F$85,0)+1+J$1,0)/11+I4</f>
        <v>1014.4435421383225</v>
      </c>
      <c r="K4" s="39">
        <f>VLOOKUP($A$3,'[1]Total general'!$B$85:$N$90,MATCH($A4,'[1]Total general'!$C$85:$F$85,0)+1+K$1,0)/11+J4</f>
        <v>1018.6723470412848</v>
      </c>
      <c r="L4" s="39">
        <f>VLOOKUP($A$3,'[1]Total general'!$B$85:$N$90,MATCH($A4,'[1]Total general'!$C$85:$F$85,0)+1+L$1,0)/11+K4</f>
        <v>1022.901151944247</v>
      </c>
      <c r="M4" s="39">
        <f>VLOOKUP($A$3,'[1]Total general'!$B$85:$N$90,MATCH($A4,'[1]Total general'!$C$85:$F$85,0)+1+M$1,0)/11+L4</f>
        <v>1027.1299568472091</v>
      </c>
      <c r="N4" s="39">
        <f>VLOOKUP($A$3,'[1]Total general'!$B$85:$N$90,MATCH($A4,'[1]Total general'!$C$85:$F$85,0)+1+N$1,0)/12+M4</f>
        <v>1033.5906310045125</v>
      </c>
      <c r="O4" s="39">
        <f>VLOOKUP($A$3,'[1]Total general'!$B$85:$N$90,MATCH($A4,'[1]Total general'!$C$85:$F$85,0)+1+O$1,0)/12+N4</f>
        <v>1040.0513051618159</v>
      </c>
      <c r="P4" s="39">
        <f>VLOOKUP($A$3,'[1]Total general'!$B$85:$N$90,MATCH($A4,'[1]Total general'!$C$85:$F$85,0)+1+P$1,0)/12+O4</f>
        <v>1046.5119793191193</v>
      </c>
      <c r="Q4" s="39">
        <f>VLOOKUP($A$3,'[1]Total general'!$B$85:$N$90,MATCH($A4,'[1]Total general'!$C$85:$F$85,0)+1+Q$1,0)/12+P4</f>
        <v>1052.9726534764227</v>
      </c>
      <c r="R4" s="39">
        <f>VLOOKUP($A$3,'[1]Total general'!$B$85:$N$90,MATCH($A4,'[1]Total general'!$C$85:$F$85,0)+1+R$1,0)/12+Q4</f>
        <v>1059.4333276337261</v>
      </c>
      <c r="S4" s="39">
        <f>VLOOKUP($A$3,'[1]Total general'!$B$85:$N$90,MATCH($A4,'[1]Total general'!$C$85:$F$85,0)+1+S$1,0)/12+R4</f>
        <v>1065.8940017910295</v>
      </c>
      <c r="T4" s="39">
        <f>VLOOKUP($A$3,'[1]Total general'!$B$85:$N$90,MATCH($A4,'[1]Total general'!$C$85:$F$85,0)+1+T$1,0)/12+S4</f>
        <v>1072.3546759483329</v>
      </c>
      <c r="U4" s="39">
        <f>VLOOKUP($A$3,'[1]Total general'!$B$85:$N$90,MATCH($A4,'[1]Total general'!$C$85:$F$85,0)+1+U$1,0)/12+T4</f>
        <v>1078.8153501056363</v>
      </c>
      <c r="V4" s="39">
        <f>VLOOKUP($A$3,'[1]Total general'!$B$85:$N$90,MATCH($A4,'[1]Total general'!$C$85:$F$85,0)+1+V$1,0)/12+U4</f>
        <v>1085.2760242629397</v>
      </c>
      <c r="W4" s="39">
        <f>VLOOKUP($A$3,'[1]Total general'!$B$85:$N$90,MATCH($A4,'[1]Total general'!$C$85:$F$85,0)+1+W$1,0)/12+V4</f>
        <v>1091.7366984202431</v>
      </c>
      <c r="X4" s="39">
        <f>VLOOKUP($A$3,'[1]Total general'!$B$85:$N$90,MATCH($A4,'[1]Total general'!$C$85:$F$85,0)+1+X$1,0)/12+W4</f>
        <v>1098.1973725775465</v>
      </c>
      <c r="Y4" s="39">
        <f>VLOOKUP($A$3,'[1]Total general'!$B$85:$N$90,MATCH($A4,'[1]Total general'!$C$85:$F$85,0)+1+Y$1,0)/12+X4</f>
        <v>1104.6580467348499</v>
      </c>
      <c r="Z4" s="39">
        <f>VLOOKUP($A$3,'[1]Total general'!$B$85:$N$90,MATCH($A4,'[1]Total general'!$C$85:$F$85,0)+1+Z$1,0)/12+Y4</f>
        <v>1113.7029905550746</v>
      </c>
      <c r="AA4" s="39">
        <f>VLOOKUP($A$3,'[1]Total general'!$B$85:$N$90,MATCH($A4,'[1]Total general'!$C$85:$F$85,0)+1+AA$1,0)/12+Z4</f>
        <v>1122.7479343752993</v>
      </c>
      <c r="AB4" s="39">
        <f>VLOOKUP($A$3,'[1]Total general'!$B$85:$N$90,MATCH($A4,'[1]Total general'!$C$85:$F$85,0)+1+AB$1,0)/12+AA4</f>
        <v>1131.7928781955241</v>
      </c>
      <c r="AC4" s="39">
        <f>VLOOKUP($A$3,'[1]Total general'!$B$85:$N$90,MATCH($A4,'[1]Total general'!$C$85:$F$85,0)+1+AC$1,0)/12+AB4</f>
        <v>1140.8378220157488</v>
      </c>
      <c r="AD4" s="39">
        <f>VLOOKUP($A$3,'[1]Total general'!$B$85:$N$90,MATCH($A4,'[1]Total general'!$C$85:$F$85,0)+1+AD$1,0)/12+AC4</f>
        <v>1149.8827658359735</v>
      </c>
      <c r="AE4" s="39">
        <f>VLOOKUP($A$3,'[1]Total general'!$B$85:$N$90,MATCH($A4,'[1]Total general'!$C$85:$F$85,0)+1+AE$1,0)/12+AD4</f>
        <v>1158.9277096561982</v>
      </c>
      <c r="AF4" s="39">
        <f>VLOOKUP($A$3,'[1]Total general'!$B$85:$N$90,MATCH($A4,'[1]Total general'!$C$85:$F$85,0)+1+AF$1,0)/12+AE4</f>
        <v>1167.9726534764229</v>
      </c>
      <c r="AG4" s="39">
        <f>VLOOKUP($A$3,'[1]Total general'!$B$85:$N$90,MATCH($A4,'[1]Total general'!$C$85:$F$85,0)+1+AG$1,0)/12+AF4</f>
        <v>1177.0175972966476</v>
      </c>
      <c r="AH4" s="39">
        <f>VLOOKUP($A$3,'[1]Total general'!$B$85:$N$90,MATCH($A4,'[1]Total general'!$C$85:$F$85,0)+1+AH$1,0)/12+AG4</f>
        <v>1186.0625411168724</v>
      </c>
      <c r="AI4" s="39">
        <f>VLOOKUP($A$3,'[1]Total general'!$B$85:$N$90,MATCH($A4,'[1]Total general'!$C$85:$F$85,0)+1+AI$1,0)/12+AH4</f>
        <v>1195.1074849370971</v>
      </c>
      <c r="AJ4" s="39">
        <f>VLOOKUP($A$3,'[1]Total general'!$B$85:$N$90,MATCH($A4,'[1]Total general'!$C$85:$F$85,0)+1+AJ$1,0)/12+AI4</f>
        <v>1204.1524287573218</v>
      </c>
      <c r="AK4" s="39">
        <f>VLOOKUP($A$3,'[1]Total general'!$B$85:$N$90,MATCH($A4,'[1]Total general'!$C$85:$F$85,0)+1+AK$1,0)/12+AJ4</f>
        <v>1213.1973725775465</v>
      </c>
      <c r="AL4" s="37"/>
    </row>
    <row r="5" spans="1:38" x14ac:dyDescent="0.25">
      <c r="A5" s="40" t="s">
        <v>6</v>
      </c>
      <c r="B5" s="41">
        <f>VLOOKUP($A$3,'[1]Total general'!$H$37:$X$42,MATCH($A5,'[1]Total general'!$J$36:$M$36,0)+12,0)</f>
        <v>469.58937322672165</v>
      </c>
      <c r="C5" s="41">
        <f>VLOOKUP($A$3,'[1]Total general'!$B$85:$N$90,MATCH($A5,'[1]Total general'!$C$85:$F$85,0)+1+C$1,0)/11+B5</f>
        <v>470.28562191736916</v>
      </c>
      <c r="D5" s="41">
        <f>VLOOKUP($A$3,'[1]Total general'!$B$85:$N$90,MATCH($A5,'[1]Total general'!$C$85:$F$85,0)+1+D$1,0)/11+C5</f>
        <v>470.98187060801666</v>
      </c>
      <c r="E5" s="41">
        <f>VLOOKUP($A$3,'[1]Total general'!$B$85:$N$90,MATCH($A5,'[1]Total general'!$C$85:$F$85,0)+1+E$1,0)/11+D5</f>
        <v>471.67811929866417</v>
      </c>
      <c r="F5" s="41">
        <f>VLOOKUP($A$3,'[1]Total general'!$B$85:$N$90,MATCH($A5,'[1]Total general'!$C$85:$F$85,0)+1+F$1,0)/11+E5</f>
        <v>472.37436798931168</v>
      </c>
      <c r="G5" s="41">
        <f>VLOOKUP($A$3,'[1]Total general'!$B$85:$N$90,MATCH($A5,'[1]Total general'!$C$85:$F$85,0)+1+G$1,0)/11+F5</f>
        <v>473.07061667995919</v>
      </c>
      <c r="H5" s="41">
        <f>VLOOKUP($A$3,'[1]Total general'!$B$85:$N$90,MATCH($A5,'[1]Total general'!$C$85:$F$85,0)+1+H$1,0)/11+G5</f>
        <v>473.76686537060669</v>
      </c>
      <c r="I5" s="41">
        <f>VLOOKUP($A$3,'[1]Total general'!$B$85:$N$90,MATCH($A5,'[1]Total general'!$C$85:$F$85,0)+1+I$1,0)/11+H5</f>
        <v>474.4631140612542</v>
      </c>
      <c r="J5" s="41">
        <f>VLOOKUP($A$3,'[1]Total general'!$B$85:$N$90,MATCH($A5,'[1]Total general'!$C$85:$F$85,0)+1+J$1,0)/11+I5</f>
        <v>475.15936275190171</v>
      </c>
      <c r="K5" s="41">
        <f>VLOOKUP($A$3,'[1]Total general'!$B$85:$N$90,MATCH($A5,'[1]Total general'!$C$85:$F$85,0)+1+K$1,0)/11+J5</f>
        <v>475.85561144254922</v>
      </c>
      <c r="L5" s="41">
        <f>VLOOKUP($A$3,'[1]Total general'!$B$85:$N$90,MATCH($A5,'[1]Total general'!$C$85:$F$85,0)+1+L$1,0)/11+K5</f>
        <v>476.55186013319673</v>
      </c>
      <c r="M5" s="41">
        <f>VLOOKUP($A$3,'[1]Total general'!$B$85:$N$90,MATCH($A5,'[1]Total general'!$C$85:$F$85,0)+1+M$1,0)/11+L5</f>
        <v>477.24810882384423</v>
      </c>
      <c r="N5" s="41">
        <f>VLOOKUP($A$3,'[1]Total general'!$B$85:$N$90,MATCH($A5,'[1]Total general'!$C$85:$F$85,0)+1+N$1,0)/12+M5</f>
        <v>477.88633679027112</v>
      </c>
      <c r="O5" s="41">
        <f>VLOOKUP($A$3,'[1]Total general'!$B$85:$N$90,MATCH($A5,'[1]Total general'!$C$85:$F$85,0)+1+O$1,0)/12+N5</f>
        <v>478.524564756698</v>
      </c>
      <c r="P5" s="41">
        <f>VLOOKUP($A$3,'[1]Total general'!$B$85:$N$90,MATCH($A5,'[1]Total general'!$C$85:$F$85,0)+1+P$1,0)/12+O5</f>
        <v>479.16279272312488</v>
      </c>
      <c r="Q5" s="41">
        <f>VLOOKUP($A$3,'[1]Total general'!$B$85:$N$90,MATCH($A5,'[1]Total general'!$C$85:$F$85,0)+1+Q$1,0)/12+P5</f>
        <v>479.80102068955176</v>
      </c>
      <c r="R5" s="41">
        <f>VLOOKUP($A$3,'[1]Total general'!$B$85:$N$90,MATCH($A5,'[1]Total general'!$C$85:$F$85,0)+1+R$1,0)/12+Q5</f>
        <v>480.43924865597864</v>
      </c>
      <c r="S5" s="41">
        <f>VLOOKUP($A$3,'[1]Total general'!$B$85:$N$90,MATCH($A5,'[1]Total general'!$C$85:$F$85,0)+1+S$1,0)/12+R5</f>
        <v>481.07747662240553</v>
      </c>
      <c r="T5" s="41">
        <f>VLOOKUP($A$3,'[1]Total general'!$B$85:$N$90,MATCH($A5,'[1]Total general'!$C$85:$F$85,0)+1+T$1,0)/12+S5</f>
        <v>481.71570458883241</v>
      </c>
      <c r="U5" s="41">
        <f>VLOOKUP($A$3,'[1]Total general'!$B$85:$N$90,MATCH($A5,'[1]Total general'!$C$85:$F$85,0)+1+U$1,0)/12+T5</f>
        <v>482.35393255525929</v>
      </c>
      <c r="V5" s="41">
        <f>VLOOKUP($A$3,'[1]Total general'!$B$85:$N$90,MATCH($A5,'[1]Total general'!$C$85:$F$85,0)+1+V$1,0)/12+U5</f>
        <v>482.99216052168617</v>
      </c>
      <c r="W5" s="41">
        <f>VLOOKUP($A$3,'[1]Total general'!$B$85:$N$90,MATCH($A5,'[1]Total general'!$C$85:$F$85,0)+1+W$1,0)/12+V5</f>
        <v>483.63038848811306</v>
      </c>
      <c r="X5" s="41">
        <f>VLOOKUP($A$3,'[1]Total general'!$B$85:$N$90,MATCH($A5,'[1]Total general'!$C$85:$F$85,0)+1+X$1,0)/12+W5</f>
        <v>484.26861645453994</v>
      </c>
      <c r="Y5" s="41">
        <f>VLOOKUP($A$3,'[1]Total general'!$B$85:$N$90,MATCH($A5,'[1]Total general'!$C$85:$F$85,0)+1+Y$1,0)/12+X5</f>
        <v>484.90684442096682</v>
      </c>
      <c r="Z5" s="41">
        <f>VLOOKUP($A$3,'[1]Total general'!$B$85:$N$90,MATCH($A5,'[1]Total general'!$C$85:$F$85,0)+1+Z$1,0)/12+Y5</f>
        <v>485.5450723873937</v>
      </c>
      <c r="AA5" s="41">
        <f>VLOOKUP($A$3,'[1]Total general'!$B$85:$N$90,MATCH($A5,'[1]Total general'!$C$85:$F$85,0)+1+AA$1,0)/12+Z5</f>
        <v>486.18330035382058</v>
      </c>
      <c r="AB5" s="41">
        <f>VLOOKUP($A$3,'[1]Total general'!$B$85:$N$90,MATCH($A5,'[1]Total general'!$C$85:$F$85,0)+1+AB$1,0)/12+AA5</f>
        <v>486.82152832024747</v>
      </c>
      <c r="AC5" s="41">
        <f>VLOOKUP($A$3,'[1]Total general'!$B$85:$N$90,MATCH($A5,'[1]Total general'!$C$85:$F$85,0)+1+AC$1,0)/12+AB5</f>
        <v>487.45975628667435</v>
      </c>
      <c r="AD5" s="41">
        <f>VLOOKUP($A$3,'[1]Total general'!$B$85:$N$90,MATCH($A5,'[1]Total general'!$C$85:$F$85,0)+1+AD$1,0)/12+AC5</f>
        <v>488.09798425310123</v>
      </c>
      <c r="AE5" s="41">
        <f>VLOOKUP($A$3,'[1]Total general'!$B$85:$N$90,MATCH($A5,'[1]Total general'!$C$85:$F$85,0)+1+AE$1,0)/12+AD5</f>
        <v>488.73621221952811</v>
      </c>
      <c r="AF5" s="41">
        <f>VLOOKUP($A$3,'[1]Total general'!$B$85:$N$90,MATCH($A5,'[1]Total general'!$C$85:$F$85,0)+1+AF$1,0)/12+AE5</f>
        <v>489.374440185955</v>
      </c>
      <c r="AG5" s="41">
        <f>VLOOKUP($A$3,'[1]Total general'!$B$85:$N$90,MATCH($A5,'[1]Total general'!$C$85:$F$85,0)+1+AG$1,0)/12+AF5</f>
        <v>490.01266815238188</v>
      </c>
      <c r="AH5" s="41">
        <f>VLOOKUP($A$3,'[1]Total general'!$B$85:$N$90,MATCH($A5,'[1]Total general'!$C$85:$F$85,0)+1+AH$1,0)/12+AG5</f>
        <v>490.65089611880876</v>
      </c>
      <c r="AI5" s="41">
        <f>VLOOKUP($A$3,'[1]Total general'!$B$85:$N$90,MATCH($A5,'[1]Total general'!$C$85:$F$85,0)+1+AI$1,0)/12+AH5</f>
        <v>491.28912408523564</v>
      </c>
      <c r="AJ5" s="41">
        <f>VLOOKUP($A$3,'[1]Total general'!$B$85:$N$90,MATCH($A5,'[1]Total general'!$C$85:$F$85,0)+1+AJ$1,0)/12+AI5</f>
        <v>491.92735205166252</v>
      </c>
      <c r="AK5" s="41">
        <f>VLOOKUP($A$3,'[1]Total general'!$B$85:$N$90,MATCH($A5,'[1]Total general'!$C$85:$F$85,0)+1+AK$1,0)/12+AJ5</f>
        <v>492.56558001808941</v>
      </c>
      <c r="AL5" s="37"/>
    </row>
    <row r="6" spans="1:38" x14ac:dyDescent="0.25">
      <c r="A6" s="42" t="s">
        <v>433</v>
      </c>
      <c r="B6" s="39">
        <f>VLOOKUP($A$3,'[1]Total general'!$H$37:$X$42,MATCH($A6,'[1]Total general'!$J$36:$M$36,0)+12,0)</f>
        <v>97.742584472530311</v>
      </c>
      <c r="C6" s="39">
        <f>VLOOKUP($A$3,'[1]Total general'!$B$85:$N$90,MATCH($A6,'[1]Total general'!$C$85:$F$85,0)+1+C$1,0)/11+B6</f>
        <v>98.215809877262558</v>
      </c>
      <c r="D6" s="39">
        <f>VLOOKUP($A$3,'[1]Total general'!$B$85:$N$90,MATCH($A6,'[1]Total general'!$C$85:$F$85,0)+1+D$1,0)/11+C6</f>
        <v>98.689035281994805</v>
      </c>
      <c r="E6" s="39">
        <f>VLOOKUP($A$3,'[1]Total general'!$B$85:$N$90,MATCH($A6,'[1]Total general'!$C$85:$F$85,0)+1+E$1,0)/11+D6</f>
        <v>99.162260686727052</v>
      </c>
      <c r="F6" s="39">
        <f>VLOOKUP($A$3,'[1]Total general'!$B$85:$N$90,MATCH($A6,'[1]Total general'!$C$85:$F$85,0)+1+F$1,0)/11+E6</f>
        <v>99.635486091459299</v>
      </c>
      <c r="G6" s="39">
        <f>VLOOKUP($A$3,'[1]Total general'!$B$85:$N$90,MATCH($A6,'[1]Total general'!$C$85:$F$85,0)+1+G$1,0)/11+F6</f>
        <v>100.10871149619155</v>
      </c>
      <c r="H6" s="39">
        <f>VLOOKUP($A$3,'[1]Total general'!$B$85:$N$90,MATCH($A6,'[1]Total general'!$C$85:$F$85,0)+1+H$1,0)/11+G6</f>
        <v>100.58193690092379</v>
      </c>
      <c r="I6" s="39">
        <f>VLOOKUP($A$3,'[1]Total general'!$B$85:$N$90,MATCH($A6,'[1]Total general'!$C$85:$F$85,0)+1+I$1,0)/11+H6</f>
        <v>101.05516230565604</v>
      </c>
      <c r="J6" s="39">
        <f>VLOOKUP($A$3,'[1]Total general'!$B$85:$N$90,MATCH($A6,'[1]Total general'!$C$85:$F$85,0)+1+J$1,0)/11+I6</f>
        <v>101.52838771038829</v>
      </c>
      <c r="K6" s="39">
        <f>VLOOKUP($A$3,'[1]Total general'!$B$85:$N$90,MATCH($A6,'[1]Total general'!$C$85:$F$85,0)+1+K$1,0)/11+J6</f>
        <v>102.00161311512053</v>
      </c>
      <c r="L6" s="39">
        <f>VLOOKUP($A$3,'[1]Total general'!$B$85:$N$90,MATCH($A6,'[1]Total general'!$C$85:$F$85,0)+1+L$1,0)/11+K6</f>
        <v>102.47483851985278</v>
      </c>
      <c r="M6" s="39">
        <f>VLOOKUP($A$3,'[1]Total general'!$B$85:$N$90,MATCH($A6,'[1]Total general'!$C$85:$F$85,0)+1+M$1,0)/11+L6</f>
        <v>102.94806392458503</v>
      </c>
      <c r="N6" s="39">
        <f>VLOOKUP($A$3,'[1]Total general'!$B$85:$N$90,MATCH($A6,'[1]Total general'!$C$85:$F$85,0)+1+N$1,0)/12+M6</f>
        <v>103.96024048470679</v>
      </c>
      <c r="O6" s="39">
        <f>VLOOKUP($A$3,'[1]Total general'!$B$85:$N$90,MATCH($A6,'[1]Total general'!$C$85:$F$85,0)+1+O$1,0)/12+N6</f>
        <v>104.97241704482855</v>
      </c>
      <c r="P6" s="39">
        <f>VLOOKUP($A$3,'[1]Total general'!$B$85:$N$90,MATCH($A6,'[1]Total general'!$C$85:$F$85,0)+1+P$1,0)/12+O6</f>
        <v>105.98459360495031</v>
      </c>
      <c r="Q6" s="39">
        <f>VLOOKUP($A$3,'[1]Total general'!$B$85:$N$90,MATCH($A6,'[1]Total general'!$C$85:$F$85,0)+1+Q$1,0)/12+P6</f>
        <v>106.99677016507206</v>
      </c>
      <c r="R6" s="39">
        <f>VLOOKUP($A$3,'[1]Total general'!$B$85:$N$90,MATCH($A6,'[1]Total general'!$C$85:$F$85,0)+1+R$1,0)/12+Q6</f>
        <v>108.00894672519382</v>
      </c>
      <c r="S6" s="39">
        <f>VLOOKUP($A$3,'[1]Total general'!$B$85:$N$90,MATCH($A6,'[1]Total general'!$C$85:$F$85,0)+1+S$1,0)/12+R6</f>
        <v>109.02112328531558</v>
      </c>
      <c r="T6" s="39">
        <f>VLOOKUP($A$3,'[1]Total general'!$B$85:$N$90,MATCH($A6,'[1]Total general'!$C$85:$F$85,0)+1+T$1,0)/12+S6</f>
        <v>110.03329984543734</v>
      </c>
      <c r="U6" s="39">
        <f>VLOOKUP($A$3,'[1]Total general'!$B$85:$N$90,MATCH($A6,'[1]Total general'!$C$85:$F$85,0)+1+U$1,0)/12+T6</f>
        <v>111.0454764055591</v>
      </c>
      <c r="V6" s="39">
        <f>VLOOKUP($A$3,'[1]Total general'!$B$85:$N$90,MATCH($A6,'[1]Total general'!$C$85:$F$85,0)+1+V$1,0)/12+U6</f>
        <v>112.05765296568086</v>
      </c>
      <c r="W6" s="39">
        <f>VLOOKUP($A$3,'[1]Total general'!$B$85:$N$90,MATCH($A6,'[1]Total general'!$C$85:$F$85,0)+1+W$1,0)/12+V6</f>
        <v>113.06982952580262</v>
      </c>
      <c r="X6" s="39">
        <f>VLOOKUP($A$3,'[1]Total general'!$B$85:$N$90,MATCH($A6,'[1]Total general'!$C$85:$F$85,0)+1+X$1,0)/12+W6</f>
        <v>114.08200608592438</v>
      </c>
      <c r="Y6" s="39">
        <f>VLOOKUP($A$3,'[1]Total general'!$B$85:$N$90,MATCH($A6,'[1]Total general'!$C$85:$F$85,0)+1+Y$1,0)/12+X6</f>
        <v>115.09418264604614</v>
      </c>
      <c r="Z6" s="39">
        <f>VLOOKUP($A$3,'[1]Total general'!$B$85:$N$90,MATCH($A6,'[1]Total general'!$C$85:$F$85,0)+1+Z$1,0)/12+Y6</f>
        <v>116.54014916050581</v>
      </c>
      <c r="AA6" s="39">
        <f>VLOOKUP($A$3,'[1]Total general'!$B$85:$N$90,MATCH($A6,'[1]Total general'!$C$85:$F$85,0)+1+AA$1,0)/12+Z6</f>
        <v>117.98611567496548</v>
      </c>
      <c r="AB6" s="39">
        <f>VLOOKUP($A$3,'[1]Total general'!$B$85:$N$90,MATCH($A6,'[1]Total general'!$C$85:$F$85,0)+1+AB$1,0)/12+AA6</f>
        <v>119.43208218942515</v>
      </c>
      <c r="AC6" s="39">
        <f>VLOOKUP($A$3,'[1]Total general'!$B$85:$N$90,MATCH($A6,'[1]Total general'!$C$85:$F$85,0)+1+AC$1,0)/12+AB6</f>
        <v>120.87804870388482</v>
      </c>
      <c r="AD6" s="39">
        <f>VLOOKUP($A$3,'[1]Total general'!$B$85:$N$90,MATCH($A6,'[1]Total general'!$C$85:$F$85,0)+1+AD$1,0)/12+AC6</f>
        <v>122.32401521834448</v>
      </c>
      <c r="AE6" s="39">
        <f>VLOOKUP($A$3,'[1]Total general'!$B$85:$N$90,MATCH($A6,'[1]Total general'!$C$85:$F$85,0)+1+AE$1,0)/12+AD6</f>
        <v>123.76998173280415</v>
      </c>
      <c r="AF6" s="39">
        <f>VLOOKUP($A$3,'[1]Total general'!$B$85:$N$90,MATCH($A6,'[1]Total general'!$C$85:$F$85,0)+1+AF$1,0)/12+AE6</f>
        <v>125.21594824726382</v>
      </c>
      <c r="AG6" s="39">
        <f>VLOOKUP($A$3,'[1]Total general'!$B$85:$N$90,MATCH($A6,'[1]Total general'!$C$85:$F$85,0)+1+AG$1,0)/12+AF6</f>
        <v>126.66191476172349</v>
      </c>
      <c r="AH6" s="39">
        <f>VLOOKUP($A$3,'[1]Total general'!$B$85:$N$90,MATCH($A6,'[1]Total general'!$C$85:$F$85,0)+1+AH$1,0)/12+AG6</f>
        <v>128.10788127618315</v>
      </c>
      <c r="AI6" s="39">
        <f>VLOOKUP($A$3,'[1]Total general'!$B$85:$N$90,MATCH($A6,'[1]Total general'!$C$85:$F$85,0)+1+AI$1,0)/12+AH6</f>
        <v>129.55384779064281</v>
      </c>
      <c r="AJ6" s="39">
        <f>VLOOKUP($A$3,'[1]Total general'!$B$85:$N$90,MATCH($A6,'[1]Total general'!$C$85:$F$85,0)+1+AJ$1,0)/12+AI6</f>
        <v>130.99981430510246</v>
      </c>
      <c r="AK6" s="39">
        <f>VLOOKUP($A$3,'[1]Total general'!$B$85:$N$90,MATCH($A6,'[1]Total general'!$C$85:$F$85,0)+1+AK$1,0)/12+AJ6</f>
        <v>132.44578081956212</v>
      </c>
      <c r="AL6" s="37"/>
    </row>
    <row r="7" spans="1:38" x14ac:dyDescent="0.25">
      <c r="A7" s="43" t="s">
        <v>354</v>
      </c>
      <c r="B7" s="44">
        <f>VLOOKUP($A$3,'[1]Total general'!$H$37:$X$42,MATCH($A7,'[1]Total general'!$J$36:$M$36,0)+12,0)</f>
        <v>202.92210472014446</v>
      </c>
      <c r="C7" s="44">
        <f>VLOOKUP($A$3,'[1]Total general'!$B$85:$N$90,MATCH($A7,'[1]Total general'!$C$85:$F$85,0)+1+C$1,0)/11+B7</f>
        <v>203.60392290196265</v>
      </c>
      <c r="D7" s="44">
        <f>VLOOKUP($A$3,'[1]Total general'!$B$85:$N$90,MATCH($A7,'[1]Total general'!$C$85:$F$85,0)+1+D$1,0)/11+C7</f>
        <v>204.28574108378083</v>
      </c>
      <c r="E7" s="44">
        <f>VLOOKUP($A$3,'[1]Total general'!$B$85:$N$90,MATCH($A7,'[1]Total general'!$C$85:$F$85,0)+1+E$1,0)/11+D7</f>
        <v>204.96755926559902</v>
      </c>
      <c r="F7" s="44">
        <f>VLOOKUP($A$3,'[1]Total general'!$B$85:$N$90,MATCH($A7,'[1]Total general'!$C$85:$F$85,0)+1+F$1,0)/11+E7</f>
        <v>205.64937744741721</v>
      </c>
      <c r="G7" s="44">
        <f>VLOOKUP($A$3,'[1]Total general'!$B$85:$N$90,MATCH($A7,'[1]Total general'!$C$85:$F$85,0)+1+G$1,0)/11+F7</f>
        <v>206.3311956292354</v>
      </c>
      <c r="H7" s="44">
        <f>VLOOKUP($A$3,'[1]Total general'!$B$85:$N$90,MATCH($A7,'[1]Total general'!$C$85:$F$85,0)+1+H$1,0)/11+G7</f>
        <v>207.01301381105358</v>
      </c>
      <c r="I7" s="44">
        <f>VLOOKUP($A$3,'[1]Total general'!$B$85:$N$90,MATCH($A7,'[1]Total general'!$C$85:$F$85,0)+1+I$1,0)/11+H7</f>
        <v>207.69483199287177</v>
      </c>
      <c r="J7" s="44">
        <f>VLOOKUP($A$3,'[1]Total general'!$B$85:$N$90,MATCH($A7,'[1]Total general'!$C$85:$F$85,0)+1+J$1,0)/11+I7</f>
        <v>208.37665017468996</v>
      </c>
      <c r="K7" s="44">
        <f>VLOOKUP($A$3,'[1]Total general'!$B$85:$N$90,MATCH($A7,'[1]Total general'!$C$85:$F$85,0)+1+K$1,0)/11+J7</f>
        <v>209.05846835650814</v>
      </c>
      <c r="L7" s="44">
        <f>VLOOKUP($A$3,'[1]Total general'!$B$85:$N$90,MATCH($A7,'[1]Total general'!$C$85:$F$85,0)+1+L$1,0)/11+K7</f>
        <v>209.74028653832633</v>
      </c>
      <c r="M7" s="44">
        <f>VLOOKUP($A$3,'[1]Total general'!$B$85:$N$90,MATCH($A7,'[1]Total general'!$C$85:$F$85,0)+1+M$1,0)/11+L7</f>
        <v>210.42210472014452</v>
      </c>
      <c r="N7" s="44">
        <f>VLOOKUP($A$3,'[1]Total general'!$B$85:$N$90,MATCH($A7,'[1]Total general'!$C$85:$F$85,0)+1+N$1,0)/12+M7</f>
        <v>211.67210472014452</v>
      </c>
      <c r="O7" s="44">
        <f>VLOOKUP($A$3,'[1]Total general'!$B$85:$N$90,MATCH($A7,'[1]Total general'!$C$85:$F$85,0)+1+O$1,0)/12+N7</f>
        <v>212.92210472014452</v>
      </c>
      <c r="P7" s="44">
        <f>VLOOKUP($A$3,'[1]Total general'!$B$85:$N$90,MATCH($A7,'[1]Total general'!$C$85:$F$85,0)+1+P$1,0)/12+O7</f>
        <v>214.17210472014452</v>
      </c>
      <c r="Q7" s="44">
        <f>VLOOKUP($A$3,'[1]Total general'!$B$85:$N$90,MATCH($A7,'[1]Total general'!$C$85:$F$85,0)+1+Q$1,0)/12+P7</f>
        <v>215.42210472014452</v>
      </c>
      <c r="R7" s="44">
        <f>VLOOKUP($A$3,'[1]Total general'!$B$85:$N$90,MATCH($A7,'[1]Total general'!$C$85:$F$85,0)+1+R$1,0)/12+Q7</f>
        <v>216.67210472014452</v>
      </c>
      <c r="S7" s="44">
        <f>VLOOKUP($A$3,'[1]Total general'!$B$85:$N$90,MATCH($A7,'[1]Total general'!$C$85:$F$85,0)+1+S$1,0)/12+R7</f>
        <v>217.92210472014452</v>
      </c>
      <c r="T7" s="44">
        <f>VLOOKUP($A$3,'[1]Total general'!$B$85:$N$90,MATCH($A7,'[1]Total general'!$C$85:$F$85,0)+1+T$1,0)/12+S7</f>
        <v>219.17210472014452</v>
      </c>
      <c r="U7" s="44">
        <f>VLOOKUP($A$3,'[1]Total general'!$B$85:$N$90,MATCH($A7,'[1]Total general'!$C$85:$F$85,0)+1+U$1,0)/12+T7</f>
        <v>220.42210472014452</v>
      </c>
      <c r="V7" s="44">
        <f>VLOOKUP($A$3,'[1]Total general'!$B$85:$N$90,MATCH($A7,'[1]Total general'!$C$85:$F$85,0)+1+V$1,0)/12+U7</f>
        <v>221.67210472014452</v>
      </c>
      <c r="W7" s="44">
        <f>VLOOKUP($A$3,'[1]Total general'!$B$85:$N$90,MATCH($A7,'[1]Total general'!$C$85:$F$85,0)+1+W$1,0)/12+V7</f>
        <v>222.92210472014452</v>
      </c>
      <c r="X7" s="44">
        <f>VLOOKUP($A$3,'[1]Total general'!$B$85:$N$90,MATCH($A7,'[1]Total general'!$C$85:$F$85,0)+1+X$1,0)/12+W7</f>
        <v>224.17210472014452</v>
      </c>
      <c r="Y7" s="44">
        <f>VLOOKUP($A$3,'[1]Total general'!$B$85:$N$90,MATCH($A7,'[1]Total general'!$C$85:$F$85,0)+1+Y$1,0)/12+X7</f>
        <v>225.42210472014452</v>
      </c>
      <c r="Z7" s="44">
        <f>VLOOKUP($A$3,'[1]Total general'!$B$85:$N$90,MATCH($A7,'[1]Total general'!$C$85:$F$85,0)+1+Z$1,0)/12+Y7</f>
        <v>227.29710472014452</v>
      </c>
      <c r="AA7" s="44">
        <f>VLOOKUP($A$3,'[1]Total general'!$B$85:$N$90,MATCH($A7,'[1]Total general'!$C$85:$F$85,0)+1+AA$1,0)/12+Z7</f>
        <v>229.17210472014452</v>
      </c>
      <c r="AB7" s="44">
        <f>VLOOKUP($A$3,'[1]Total general'!$B$85:$N$90,MATCH($A7,'[1]Total general'!$C$85:$F$85,0)+1+AB$1,0)/12+AA7</f>
        <v>231.04710472014452</v>
      </c>
      <c r="AC7" s="44">
        <f>VLOOKUP($A$3,'[1]Total general'!$B$85:$N$90,MATCH($A7,'[1]Total general'!$C$85:$F$85,0)+1+AC$1,0)/12+AB7</f>
        <v>232.92210472014452</v>
      </c>
      <c r="AD7" s="44">
        <f>VLOOKUP($A$3,'[1]Total general'!$B$85:$N$90,MATCH($A7,'[1]Total general'!$C$85:$F$85,0)+1+AD$1,0)/12+AC7</f>
        <v>234.79710472014452</v>
      </c>
      <c r="AE7" s="44">
        <f>VLOOKUP($A$3,'[1]Total general'!$B$85:$N$90,MATCH($A7,'[1]Total general'!$C$85:$F$85,0)+1+AE$1,0)/12+AD7</f>
        <v>236.67210472014452</v>
      </c>
      <c r="AF7" s="44">
        <f>VLOOKUP($A$3,'[1]Total general'!$B$85:$N$90,MATCH($A7,'[1]Total general'!$C$85:$F$85,0)+1+AF$1,0)/12+AE7</f>
        <v>238.54710472014452</v>
      </c>
      <c r="AG7" s="44">
        <f>VLOOKUP($A$3,'[1]Total general'!$B$85:$N$90,MATCH($A7,'[1]Total general'!$C$85:$F$85,0)+1+AG$1,0)/12+AF7</f>
        <v>240.42210472014452</v>
      </c>
      <c r="AH7" s="44">
        <f>VLOOKUP($A$3,'[1]Total general'!$B$85:$N$90,MATCH($A7,'[1]Total general'!$C$85:$F$85,0)+1+AH$1,0)/12+AG7</f>
        <v>242.29710472014452</v>
      </c>
      <c r="AI7" s="44">
        <f>VLOOKUP($A$3,'[1]Total general'!$B$85:$N$90,MATCH($A7,'[1]Total general'!$C$85:$F$85,0)+1+AI$1,0)/12+AH7</f>
        <v>244.17210472014452</v>
      </c>
      <c r="AJ7" s="44">
        <f>VLOOKUP($A$3,'[1]Total general'!$B$85:$N$90,MATCH($A7,'[1]Total general'!$C$85:$F$85,0)+1+AJ$1,0)/12+AI7</f>
        <v>246.04710472014452</v>
      </c>
      <c r="AK7" s="44">
        <f>VLOOKUP($A$3,'[1]Total general'!$B$85:$N$90,MATCH($A7,'[1]Total general'!$C$85:$F$85,0)+1+AK$1,0)/12+AJ7</f>
        <v>247.92210472014452</v>
      </c>
      <c r="AL7" s="37"/>
    </row>
    <row r="8" spans="1:38" x14ac:dyDescent="0.25">
      <c r="A8" s="35" t="s">
        <v>434</v>
      </c>
      <c r="B8" s="36">
        <f>SUM(B9:B12)</f>
        <v>722.44518957957177</v>
      </c>
      <c r="C8" s="36">
        <f t="shared" ref="C8:AK8" si="1">SUM(C9:C12)</f>
        <v>729.39253074768374</v>
      </c>
      <c r="D8" s="36">
        <f t="shared" si="1"/>
        <v>736.3398719157957</v>
      </c>
      <c r="E8" s="36">
        <f t="shared" si="1"/>
        <v>743.28721308390777</v>
      </c>
      <c r="F8" s="36">
        <f t="shared" si="1"/>
        <v>750.23455425201985</v>
      </c>
      <c r="G8" s="36">
        <f t="shared" si="1"/>
        <v>757.18189542013181</v>
      </c>
      <c r="H8" s="36">
        <f t="shared" si="1"/>
        <v>764.12923658824377</v>
      </c>
      <c r="I8" s="36">
        <f t="shared" si="1"/>
        <v>771.07657775635573</v>
      </c>
      <c r="J8" s="36">
        <f t="shared" si="1"/>
        <v>778.02391892446781</v>
      </c>
      <c r="K8" s="36">
        <f t="shared" si="1"/>
        <v>784.97126009257966</v>
      </c>
      <c r="L8" s="36">
        <f t="shared" si="1"/>
        <v>791.91860126069173</v>
      </c>
      <c r="M8" s="36">
        <f t="shared" si="1"/>
        <v>798.86594242880369</v>
      </c>
      <c r="N8" s="36">
        <f t="shared" si="1"/>
        <v>809.62613675800367</v>
      </c>
      <c r="O8" s="36">
        <f t="shared" si="1"/>
        <v>820.38633108720364</v>
      </c>
      <c r="P8" s="36">
        <f t="shared" si="1"/>
        <v>831.14652541640373</v>
      </c>
      <c r="Q8" s="36">
        <f t="shared" si="1"/>
        <v>841.90671974560371</v>
      </c>
      <c r="R8" s="36">
        <f t="shared" si="1"/>
        <v>852.66691407480369</v>
      </c>
      <c r="S8" s="36">
        <f t="shared" si="1"/>
        <v>863.42710840400366</v>
      </c>
      <c r="T8" s="36">
        <f t="shared" si="1"/>
        <v>874.18730273320364</v>
      </c>
      <c r="U8" s="36">
        <f t="shared" si="1"/>
        <v>884.94749706240361</v>
      </c>
      <c r="V8" s="36">
        <f t="shared" si="1"/>
        <v>895.70769139160359</v>
      </c>
      <c r="W8" s="36">
        <f t="shared" si="1"/>
        <v>906.46788572080357</v>
      </c>
      <c r="X8" s="36">
        <f t="shared" si="1"/>
        <v>917.22808005000354</v>
      </c>
      <c r="Y8" s="36">
        <f t="shared" si="1"/>
        <v>927.98827437920352</v>
      </c>
      <c r="Z8" s="36">
        <f t="shared" si="1"/>
        <v>942.98425479027412</v>
      </c>
      <c r="AA8" s="36">
        <f t="shared" si="1"/>
        <v>957.98023520134484</v>
      </c>
      <c r="AB8" s="36">
        <f t="shared" si="1"/>
        <v>972.97621561241533</v>
      </c>
      <c r="AC8" s="36">
        <f t="shared" si="1"/>
        <v>987.97219602348594</v>
      </c>
      <c r="AD8" s="36">
        <f t="shared" si="1"/>
        <v>1002.9681764345565</v>
      </c>
      <c r="AE8" s="36">
        <f t="shared" si="1"/>
        <v>1017.9641568456271</v>
      </c>
      <c r="AF8" s="36">
        <f t="shared" si="1"/>
        <v>1032.9601372566976</v>
      </c>
      <c r="AG8" s="36">
        <f t="shared" si="1"/>
        <v>1047.9561176677685</v>
      </c>
      <c r="AH8" s="36">
        <f t="shared" si="1"/>
        <v>1062.9520980788388</v>
      </c>
      <c r="AI8" s="36">
        <f t="shared" si="1"/>
        <v>1077.9480784899097</v>
      </c>
      <c r="AJ8" s="36">
        <f t="shared" si="1"/>
        <v>1092.9440589009801</v>
      </c>
      <c r="AK8" s="36">
        <f t="shared" si="1"/>
        <v>1107.9400393120509</v>
      </c>
      <c r="AL8" s="37"/>
    </row>
    <row r="9" spans="1:38" x14ac:dyDescent="0.25">
      <c r="A9" s="38" t="s">
        <v>432</v>
      </c>
      <c r="B9" s="39">
        <f>VLOOKUP($A$8,'[1]Total general'!$H$37:$X$42,MATCH($A9,'[1]Total general'!$J$36:$M$36,0)+12,0)</f>
        <v>423.90533917977814</v>
      </c>
      <c r="C9" s="39">
        <f>VLOOKUP($A$8,'[1]Total general'!$B$85:$N$90,MATCH($A9,'[1]Total general'!$C$85:$F$85,0)+1+C$1,0)/11+B9</f>
        <v>428.7960439805953</v>
      </c>
      <c r="D9" s="39">
        <f>VLOOKUP($A$8,'[1]Total general'!$B$85:$N$90,MATCH($A9,'[1]Total general'!$C$85:$F$85,0)+1+D$1,0)/11+C9</f>
        <v>433.68674878141246</v>
      </c>
      <c r="E9" s="39">
        <f>VLOOKUP($A$8,'[1]Total general'!$B$85:$N$90,MATCH($A9,'[1]Total general'!$C$85:$F$85,0)+1+E$1,0)/11+D9</f>
        <v>438.57745358222962</v>
      </c>
      <c r="F9" s="39">
        <f>VLOOKUP($A$8,'[1]Total general'!$B$85:$N$90,MATCH($A9,'[1]Total general'!$C$85:$F$85,0)+1+F$1,0)/11+E9</f>
        <v>443.46815838304678</v>
      </c>
      <c r="G9" s="39">
        <f>VLOOKUP($A$8,'[1]Total general'!$B$85:$N$90,MATCH($A9,'[1]Total general'!$C$85:$F$85,0)+1+G$1,0)/11+F9</f>
        <v>448.35886318386395</v>
      </c>
      <c r="H9" s="39">
        <f>VLOOKUP($A$8,'[1]Total general'!$B$85:$N$90,MATCH($A9,'[1]Total general'!$C$85:$F$85,0)+1+H$1,0)/11+G9</f>
        <v>453.24956798468111</v>
      </c>
      <c r="I9" s="39">
        <f>VLOOKUP($A$8,'[1]Total general'!$B$85:$N$90,MATCH($A9,'[1]Total general'!$C$85:$F$85,0)+1+I$1,0)/11+H9</f>
        <v>458.14027278549827</v>
      </c>
      <c r="J9" s="39">
        <f>VLOOKUP($A$8,'[1]Total general'!$B$85:$N$90,MATCH($A9,'[1]Total general'!$C$85:$F$85,0)+1+J$1,0)/11+I9</f>
        <v>463.03097758631543</v>
      </c>
      <c r="K9" s="39">
        <f>VLOOKUP($A$8,'[1]Total general'!$B$85:$N$90,MATCH($A9,'[1]Total general'!$C$85:$F$85,0)+1+K$1,0)/11+J9</f>
        <v>467.92168238713259</v>
      </c>
      <c r="L9" s="39">
        <f>VLOOKUP($A$8,'[1]Total general'!$B$85:$N$90,MATCH($A9,'[1]Total general'!$C$85:$F$85,0)+1+L$1,0)/11+K9</f>
        <v>472.81238718794975</v>
      </c>
      <c r="M9" s="39">
        <f>VLOOKUP($A$8,'[1]Total general'!$B$85:$N$90,MATCH($A9,'[1]Total general'!$C$85:$F$85,0)+1+M$1,0)/11+L9</f>
        <v>477.70309198876691</v>
      </c>
      <c r="N9" s="39">
        <f>VLOOKUP($A$8,'[1]Total general'!$B$85:$N$90,MATCH($A9,'[1]Total general'!$C$85:$F$85,0)+1+N$1,0)/12+M9</f>
        <v>485.17500210112644</v>
      </c>
      <c r="O9" s="39">
        <f>VLOOKUP($A$8,'[1]Total general'!$B$85:$N$90,MATCH($A9,'[1]Total general'!$C$85:$F$85,0)+1+O$1,0)/12+N9</f>
        <v>492.64691221348596</v>
      </c>
      <c r="P9" s="39">
        <f>VLOOKUP($A$8,'[1]Total general'!$B$85:$N$90,MATCH($A9,'[1]Total general'!$C$85:$F$85,0)+1+P$1,0)/12+O9</f>
        <v>500.11882232584549</v>
      </c>
      <c r="Q9" s="39">
        <f>VLOOKUP($A$8,'[1]Total general'!$B$85:$N$90,MATCH($A9,'[1]Total general'!$C$85:$F$85,0)+1+Q$1,0)/12+P9</f>
        <v>507.59073243820501</v>
      </c>
      <c r="R9" s="39">
        <f>VLOOKUP($A$8,'[1]Total general'!$B$85:$N$90,MATCH($A9,'[1]Total general'!$C$85:$F$85,0)+1+R$1,0)/12+Q9</f>
        <v>515.06264255056453</v>
      </c>
      <c r="S9" s="39">
        <f>VLOOKUP($A$8,'[1]Total general'!$B$85:$N$90,MATCH($A9,'[1]Total general'!$C$85:$F$85,0)+1+S$1,0)/12+R9</f>
        <v>522.53455266292406</v>
      </c>
      <c r="T9" s="39">
        <f>VLOOKUP($A$8,'[1]Total general'!$B$85:$N$90,MATCH($A9,'[1]Total general'!$C$85:$F$85,0)+1+T$1,0)/12+S9</f>
        <v>530.00646277528358</v>
      </c>
      <c r="U9" s="39">
        <f>VLOOKUP($A$8,'[1]Total general'!$B$85:$N$90,MATCH($A9,'[1]Total general'!$C$85:$F$85,0)+1+U$1,0)/12+T9</f>
        <v>537.4783728876431</v>
      </c>
      <c r="V9" s="39">
        <f>VLOOKUP($A$8,'[1]Total general'!$B$85:$N$90,MATCH($A9,'[1]Total general'!$C$85:$F$85,0)+1+V$1,0)/12+U9</f>
        <v>544.95028300000263</v>
      </c>
      <c r="W9" s="39">
        <f>VLOOKUP($A$8,'[1]Total general'!$B$85:$N$90,MATCH($A9,'[1]Total general'!$C$85:$F$85,0)+1+W$1,0)/12+V9</f>
        <v>552.42219311236215</v>
      </c>
      <c r="X9" s="39">
        <f>VLOOKUP($A$8,'[1]Total general'!$B$85:$N$90,MATCH($A9,'[1]Total general'!$C$85:$F$85,0)+1+X$1,0)/12+W9</f>
        <v>559.89410322472168</v>
      </c>
      <c r="Y9" s="39">
        <f>VLOOKUP($A$8,'[1]Total general'!$B$85:$N$90,MATCH($A9,'[1]Total general'!$C$85:$F$85,0)+1+Y$1,0)/12+X9</f>
        <v>567.3660133370812</v>
      </c>
      <c r="Z9" s="39">
        <f>VLOOKUP($A$8,'[1]Total general'!$B$85:$N$90,MATCH($A9,'[1]Total general'!$C$85:$F$85,0)+1+Z$1,0)/12+Y9</f>
        <v>577.8266874943846</v>
      </c>
      <c r="AA9" s="39">
        <f>VLOOKUP($A$8,'[1]Total general'!$B$85:$N$90,MATCH($A9,'[1]Total general'!$C$85:$F$85,0)+1+AA$1,0)/12+Z9</f>
        <v>588.287361651688</v>
      </c>
      <c r="AB9" s="39">
        <f>VLOOKUP($A$8,'[1]Total general'!$B$85:$N$90,MATCH($A9,'[1]Total general'!$C$85:$F$85,0)+1+AB$1,0)/12+AA9</f>
        <v>598.7480358089914</v>
      </c>
      <c r="AC9" s="39">
        <f>VLOOKUP($A$8,'[1]Total general'!$B$85:$N$90,MATCH($A9,'[1]Total general'!$C$85:$F$85,0)+1+AC$1,0)/12+AB9</f>
        <v>609.2087099662948</v>
      </c>
      <c r="AD9" s="39">
        <f>VLOOKUP($A$8,'[1]Total general'!$B$85:$N$90,MATCH($A9,'[1]Total general'!$C$85:$F$85,0)+1+AD$1,0)/12+AC9</f>
        <v>619.66938412359821</v>
      </c>
      <c r="AE9" s="39">
        <f>VLOOKUP($A$8,'[1]Total general'!$B$85:$N$90,MATCH($A9,'[1]Total general'!$C$85:$F$85,0)+1+AE$1,0)/12+AD9</f>
        <v>630.13005828090161</v>
      </c>
      <c r="AF9" s="39">
        <f>VLOOKUP($A$8,'[1]Total general'!$B$85:$N$90,MATCH($A9,'[1]Total general'!$C$85:$F$85,0)+1+AF$1,0)/12+AE9</f>
        <v>640.59073243820501</v>
      </c>
      <c r="AG9" s="39">
        <f>VLOOKUP($A$8,'[1]Total general'!$B$85:$N$90,MATCH($A9,'[1]Total general'!$C$85:$F$85,0)+1+AG$1,0)/12+AF9</f>
        <v>651.05140659550841</v>
      </c>
      <c r="AH9" s="39">
        <f>VLOOKUP($A$8,'[1]Total general'!$B$85:$N$90,MATCH($A9,'[1]Total general'!$C$85:$F$85,0)+1+AH$1,0)/12+AG9</f>
        <v>661.51208075281181</v>
      </c>
      <c r="AI9" s="39">
        <f>VLOOKUP($A$8,'[1]Total general'!$B$85:$N$90,MATCH($A9,'[1]Total general'!$C$85:$F$85,0)+1+AI$1,0)/12+AH9</f>
        <v>671.97275491011521</v>
      </c>
      <c r="AJ9" s="39">
        <f>VLOOKUP($A$8,'[1]Total general'!$B$85:$N$90,MATCH($A9,'[1]Total general'!$C$85:$F$85,0)+1+AJ$1,0)/12+AI9</f>
        <v>682.43342906741861</v>
      </c>
      <c r="AK9" s="39">
        <f>VLOOKUP($A$8,'[1]Total general'!$B$85:$N$90,MATCH($A9,'[1]Total general'!$C$85:$F$85,0)+1+AK$1,0)/12+AJ9</f>
        <v>692.89410322472202</v>
      </c>
      <c r="AL9" s="37"/>
    </row>
    <row r="10" spans="1:38" x14ac:dyDescent="0.25">
      <c r="A10" s="40" t="s">
        <v>6</v>
      </c>
      <c r="B10" s="41">
        <f>VLOOKUP($A$8,'[1]Total general'!$H$37:$X$42,MATCH($A10,'[1]Total general'!$J$36:$M$36,0)+12,0)</f>
        <v>163.6125870518442</v>
      </c>
      <c r="C10" s="41">
        <f>VLOOKUP($A$8,'[1]Total general'!$B$85:$N$90,MATCH($A10,'[1]Total general'!$C$85:$F$85,0)+1+C$1,0)/11+B10</f>
        <v>164.30883574249168</v>
      </c>
      <c r="D10" s="41">
        <f>VLOOKUP($A$8,'[1]Total general'!$B$85:$N$90,MATCH($A10,'[1]Total general'!$C$85:$F$85,0)+1+D$1,0)/11+C10</f>
        <v>165.00508443313916</v>
      </c>
      <c r="E10" s="41">
        <f>VLOOKUP($A$8,'[1]Total general'!$B$85:$N$90,MATCH($A10,'[1]Total general'!$C$85:$F$85,0)+1+E$1,0)/11+D10</f>
        <v>165.70133312378664</v>
      </c>
      <c r="F10" s="41">
        <f>VLOOKUP($A$8,'[1]Total general'!$B$85:$N$90,MATCH($A10,'[1]Total general'!$C$85:$F$85,0)+1+F$1,0)/11+E10</f>
        <v>166.39758181443412</v>
      </c>
      <c r="G10" s="41">
        <f>VLOOKUP($A$8,'[1]Total general'!$B$85:$N$90,MATCH($A10,'[1]Total general'!$C$85:$F$85,0)+1+G$1,0)/11+F10</f>
        <v>167.0938305050816</v>
      </c>
      <c r="H10" s="41">
        <f>VLOOKUP($A$8,'[1]Total general'!$B$85:$N$90,MATCH($A10,'[1]Total general'!$C$85:$F$85,0)+1+H$1,0)/11+G10</f>
        <v>167.79007919572908</v>
      </c>
      <c r="I10" s="41">
        <f>VLOOKUP($A$8,'[1]Total general'!$B$85:$N$90,MATCH($A10,'[1]Total general'!$C$85:$F$85,0)+1+I$1,0)/11+H10</f>
        <v>168.48632788637656</v>
      </c>
      <c r="J10" s="41">
        <f>VLOOKUP($A$8,'[1]Total general'!$B$85:$N$90,MATCH($A10,'[1]Total general'!$C$85:$F$85,0)+1+J$1,0)/11+I10</f>
        <v>169.18257657702404</v>
      </c>
      <c r="K10" s="41">
        <f>VLOOKUP($A$8,'[1]Total general'!$B$85:$N$90,MATCH($A10,'[1]Total general'!$C$85:$F$85,0)+1+K$1,0)/11+J10</f>
        <v>169.87882526767152</v>
      </c>
      <c r="L10" s="41">
        <f>VLOOKUP($A$8,'[1]Total general'!$B$85:$N$90,MATCH($A10,'[1]Total general'!$C$85:$F$85,0)+1+L$1,0)/11+K10</f>
        <v>170.575073958319</v>
      </c>
      <c r="M10" s="41">
        <f>VLOOKUP($A$8,'[1]Total general'!$B$85:$N$90,MATCH($A10,'[1]Total general'!$C$85:$F$85,0)+1+M$1,0)/11+L10</f>
        <v>171.27132264896647</v>
      </c>
      <c r="N10" s="41">
        <f>VLOOKUP($A$8,'[1]Total general'!$B$85:$N$90,MATCH($A10,'[1]Total general'!$C$85:$F$85,0)+1+N$1,0)/12+M10</f>
        <v>171.90955061539333</v>
      </c>
      <c r="O10" s="41">
        <f>VLOOKUP($A$8,'[1]Total general'!$B$85:$N$90,MATCH($A10,'[1]Total general'!$C$85:$F$85,0)+1+O$1,0)/12+N10</f>
        <v>172.54777858182018</v>
      </c>
      <c r="P10" s="41">
        <f>VLOOKUP($A$8,'[1]Total general'!$B$85:$N$90,MATCH($A10,'[1]Total general'!$C$85:$F$85,0)+1+P$1,0)/12+O10</f>
        <v>173.18600654824704</v>
      </c>
      <c r="Q10" s="41">
        <f>VLOOKUP($A$8,'[1]Total general'!$B$85:$N$90,MATCH($A10,'[1]Total general'!$C$85:$F$85,0)+1+Q$1,0)/12+P10</f>
        <v>173.82423451467389</v>
      </c>
      <c r="R10" s="41">
        <f>VLOOKUP($A$8,'[1]Total general'!$B$85:$N$90,MATCH($A10,'[1]Total general'!$C$85:$F$85,0)+1+R$1,0)/12+Q10</f>
        <v>174.46246248110074</v>
      </c>
      <c r="S10" s="41">
        <f>VLOOKUP($A$8,'[1]Total general'!$B$85:$N$90,MATCH($A10,'[1]Total general'!$C$85:$F$85,0)+1+S$1,0)/12+R10</f>
        <v>175.1006904475276</v>
      </c>
      <c r="T10" s="41">
        <f>VLOOKUP($A$8,'[1]Total general'!$B$85:$N$90,MATCH($A10,'[1]Total general'!$C$85:$F$85,0)+1+T$1,0)/12+S10</f>
        <v>175.73891841395445</v>
      </c>
      <c r="U10" s="41">
        <f>VLOOKUP($A$8,'[1]Total general'!$B$85:$N$90,MATCH($A10,'[1]Total general'!$C$85:$F$85,0)+1+U$1,0)/12+T10</f>
        <v>176.3771463803813</v>
      </c>
      <c r="V10" s="41">
        <f>VLOOKUP($A$8,'[1]Total general'!$B$85:$N$90,MATCH($A10,'[1]Total general'!$C$85:$F$85,0)+1+V$1,0)/12+U10</f>
        <v>177.01537434680816</v>
      </c>
      <c r="W10" s="41">
        <f>VLOOKUP($A$8,'[1]Total general'!$B$85:$N$90,MATCH($A10,'[1]Total general'!$C$85:$F$85,0)+1+W$1,0)/12+V10</f>
        <v>177.65360231323501</v>
      </c>
      <c r="X10" s="41">
        <f>VLOOKUP($A$8,'[1]Total general'!$B$85:$N$90,MATCH($A10,'[1]Total general'!$C$85:$F$85,0)+1+X$1,0)/12+W10</f>
        <v>178.29183027966187</v>
      </c>
      <c r="Y10" s="41">
        <f>VLOOKUP($A$8,'[1]Total general'!$B$85:$N$90,MATCH($A10,'[1]Total general'!$C$85:$F$85,0)+1+Y$1,0)/12+X10</f>
        <v>178.93005824608872</v>
      </c>
      <c r="Z10" s="41">
        <f>VLOOKUP($A$8,'[1]Total general'!$B$85:$N$90,MATCH($A10,'[1]Total general'!$C$85:$F$85,0)+1+Z$1,0)/12+Y10</f>
        <v>179.56828621251557</v>
      </c>
      <c r="AA10" s="41">
        <f>VLOOKUP($A$8,'[1]Total general'!$B$85:$N$90,MATCH($A10,'[1]Total general'!$C$85:$F$85,0)+1+AA$1,0)/12+Z10</f>
        <v>180.20651417894243</v>
      </c>
      <c r="AB10" s="41">
        <f>VLOOKUP($A$8,'[1]Total general'!$B$85:$N$90,MATCH($A10,'[1]Total general'!$C$85:$F$85,0)+1+AB$1,0)/12+AA10</f>
        <v>180.84474214536928</v>
      </c>
      <c r="AC10" s="41">
        <f>VLOOKUP($A$8,'[1]Total general'!$B$85:$N$90,MATCH($A10,'[1]Total general'!$C$85:$F$85,0)+1+AC$1,0)/12+AB10</f>
        <v>181.48297011179613</v>
      </c>
      <c r="AD10" s="41">
        <f>VLOOKUP($A$8,'[1]Total general'!$B$85:$N$90,MATCH($A10,'[1]Total general'!$C$85:$F$85,0)+1+AD$1,0)/12+AC10</f>
        <v>182.12119807822299</v>
      </c>
      <c r="AE10" s="41">
        <f>VLOOKUP($A$8,'[1]Total general'!$B$85:$N$90,MATCH($A10,'[1]Total general'!$C$85:$F$85,0)+1+AE$1,0)/12+AD10</f>
        <v>182.75942604464984</v>
      </c>
      <c r="AF10" s="41">
        <f>VLOOKUP($A$8,'[1]Total general'!$B$85:$N$90,MATCH($A10,'[1]Total general'!$C$85:$F$85,0)+1+AF$1,0)/12+AE10</f>
        <v>183.3976540110767</v>
      </c>
      <c r="AG10" s="41">
        <f>VLOOKUP($A$8,'[1]Total general'!$B$85:$N$90,MATCH($A10,'[1]Total general'!$C$85:$F$85,0)+1+AG$1,0)/12+AF10</f>
        <v>184.03588197750355</v>
      </c>
      <c r="AH10" s="41">
        <f>VLOOKUP($A$8,'[1]Total general'!$B$85:$N$90,MATCH($A10,'[1]Total general'!$C$85:$F$85,0)+1+AH$1,0)/12+AG10</f>
        <v>184.6741099439304</v>
      </c>
      <c r="AI10" s="41">
        <f>VLOOKUP($A$8,'[1]Total general'!$B$85:$N$90,MATCH($A10,'[1]Total general'!$C$85:$F$85,0)+1+AI$1,0)/12+AH10</f>
        <v>185.31233791035726</v>
      </c>
      <c r="AJ10" s="41">
        <f>VLOOKUP($A$8,'[1]Total general'!$B$85:$N$90,MATCH($A10,'[1]Total general'!$C$85:$F$85,0)+1+AJ$1,0)/12+AI10</f>
        <v>185.95056587678411</v>
      </c>
      <c r="AK10" s="41">
        <f>VLOOKUP($A$8,'[1]Total general'!$B$85:$N$90,MATCH($A10,'[1]Total general'!$C$85:$F$85,0)+1+AK$1,0)/12+AJ10</f>
        <v>186.58879384321096</v>
      </c>
      <c r="AL10" s="37"/>
    </row>
    <row r="11" spans="1:38" x14ac:dyDescent="0.25">
      <c r="A11" s="42" t="s">
        <v>433</v>
      </c>
      <c r="B11" s="39">
        <f>VLOOKUP($A$8,'[1]Total general'!$H$37:$X$42,MATCH($A11,'[1]Total general'!$J$36:$M$36,0)+12,0)</f>
        <v>43.559195254062416</v>
      </c>
      <c r="C11" s="39">
        <f>VLOOKUP($A$8,'[1]Total general'!$B$85:$N$90,MATCH($A11,'[1]Total general'!$C$85:$F$85,0)+1+C$1,0)/11+B11</f>
        <v>44.069780559168272</v>
      </c>
      <c r="D11" s="39">
        <f>VLOOKUP($A$8,'[1]Total general'!$B$85:$N$90,MATCH($A11,'[1]Total general'!$C$85:$F$85,0)+1+D$1,0)/11+C11</f>
        <v>44.580365864274128</v>
      </c>
      <c r="E11" s="39">
        <f>VLOOKUP($A$8,'[1]Total general'!$B$85:$N$90,MATCH($A11,'[1]Total general'!$C$85:$F$85,0)+1+E$1,0)/11+D11</f>
        <v>45.090951169379984</v>
      </c>
      <c r="F11" s="39">
        <f>VLOOKUP($A$8,'[1]Total general'!$B$85:$N$90,MATCH($A11,'[1]Total general'!$C$85:$F$85,0)+1+F$1,0)/11+E11</f>
        <v>45.60153647448584</v>
      </c>
      <c r="G11" s="39">
        <f>VLOOKUP($A$8,'[1]Total general'!$B$85:$N$90,MATCH($A11,'[1]Total general'!$C$85:$F$85,0)+1+G$1,0)/11+F11</f>
        <v>46.112121779591696</v>
      </c>
      <c r="H11" s="39">
        <f>VLOOKUP($A$8,'[1]Total general'!$B$85:$N$90,MATCH($A11,'[1]Total general'!$C$85:$F$85,0)+1+H$1,0)/11+G11</f>
        <v>46.622707084697552</v>
      </c>
      <c r="I11" s="39">
        <f>VLOOKUP($A$8,'[1]Total general'!$B$85:$N$90,MATCH($A11,'[1]Total general'!$C$85:$F$85,0)+1+I$1,0)/11+H11</f>
        <v>47.133292389803408</v>
      </c>
      <c r="J11" s="39">
        <f>VLOOKUP($A$8,'[1]Total general'!$B$85:$N$90,MATCH($A11,'[1]Total general'!$C$85:$F$85,0)+1+J$1,0)/11+I11</f>
        <v>47.643877694909264</v>
      </c>
      <c r="K11" s="39">
        <f>VLOOKUP($A$8,'[1]Total general'!$B$85:$N$90,MATCH($A11,'[1]Total general'!$C$85:$F$85,0)+1+K$1,0)/11+J11</f>
        <v>48.15446300001512</v>
      </c>
      <c r="L11" s="39">
        <f>VLOOKUP($A$8,'[1]Total general'!$B$85:$N$90,MATCH($A11,'[1]Total general'!$C$85:$F$85,0)+1+L$1,0)/11+K11</f>
        <v>48.665048305120976</v>
      </c>
      <c r="M11" s="39">
        <f>VLOOKUP($A$8,'[1]Total general'!$B$85:$N$90,MATCH($A11,'[1]Total general'!$C$85:$F$85,0)+1+M$1,0)/11+L11</f>
        <v>49.175633610226832</v>
      </c>
      <c r="N11" s="39">
        <f>VLOOKUP($A$8,'[1]Total general'!$B$85:$N$90,MATCH($A11,'[1]Total general'!$C$85:$F$85,0)+1+N$1,0)/12+M11</f>
        <v>50.267718846147687</v>
      </c>
      <c r="O11" s="39">
        <f>VLOOKUP($A$8,'[1]Total general'!$B$85:$N$90,MATCH($A11,'[1]Total general'!$C$85:$F$85,0)+1+O$1,0)/12+N11</f>
        <v>51.359804082068543</v>
      </c>
      <c r="P11" s="39">
        <f>VLOOKUP($A$8,'[1]Total general'!$B$85:$N$90,MATCH($A11,'[1]Total general'!$C$85:$F$85,0)+1+P$1,0)/12+O11</f>
        <v>52.451889317989398</v>
      </c>
      <c r="Q11" s="39">
        <f>VLOOKUP($A$8,'[1]Total general'!$B$85:$N$90,MATCH($A11,'[1]Total general'!$C$85:$F$85,0)+1+Q$1,0)/12+P11</f>
        <v>53.543974553910253</v>
      </c>
      <c r="R11" s="39">
        <f>VLOOKUP($A$8,'[1]Total general'!$B$85:$N$90,MATCH($A11,'[1]Total general'!$C$85:$F$85,0)+1+R$1,0)/12+Q11</f>
        <v>54.636059789831108</v>
      </c>
      <c r="S11" s="39">
        <f>VLOOKUP($A$8,'[1]Total general'!$B$85:$N$90,MATCH($A11,'[1]Total general'!$C$85:$F$85,0)+1+S$1,0)/12+R11</f>
        <v>55.728145025751964</v>
      </c>
      <c r="T11" s="39">
        <f>VLOOKUP($A$8,'[1]Total general'!$B$85:$N$90,MATCH($A11,'[1]Total general'!$C$85:$F$85,0)+1+T$1,0)/12+S11</f>
        <v>56.820230261672819</v>
      </c>
      <c r="U11" s="39">
        <f>VLOOKUP($A$8,'[1]Total general'!$B$85:$N$90,MATCH($A11,'[1]Total general'!$C$85:$F$85,0)+1+U$1,0)/12+T11</f>
        <v>57.912315497593674</v>
      </c>
      <c r="V11" s="39">
        <f>VLOOKUP($A$8,'[1]Total general'!$B$85:$N$90,MATCH($A11,'[1]Total general'!$C$85:$F$85,0)+1+V$1,0)/12+U11</f>
        <v>59.00440073351453</v>
      </c>
      <c r="W11" s="39">
        <f>VLOOKUP($A$8,'[1]Total general'!$B$85:$N$90,MATCH($A11,'[1]Total general'!$C$85:$F$85,0)+1+W$1,0)/12+V11</f>
        <v>60.096485969435385</v>
      </c>
      <c r="X11" s="39">
        <f>VLOOKUP($A$8,'[1]Total general'!$B$85:$N$90,MATCH($A11,'[1]Total general'!$C$85:$F$85,0)+1+X$1,0)/12+W11</f>
        <v>61.18857120535624</v>
      </c>
      <c r="Y11" s="39">
        <f>VLOOKUP($A$8,'[1]Total general'!$B$85:$N$90,MATCH($A11,'[1]Total general'!$C$85:$F$85,0)+1+Y$1,0)/12+X11</f>
        <v>62.280656441277095</v>
      </c>
      <c r="Z11" s="39">
        <f>VLOOKUP($A$8,'[1]Total general'!$B$85:$N$90,MATCH($A11,'[1]Total general'!$C$85:$F$85,0)+1+Z$1,0)/12+Y11</f>
        <v>63.840778206878312</v>
      </c>
      <c r="AA11" s="39">
        <f>VLOOKUP($A$8,'[1]Total general'!$B$85:$N$90,MATCH($A11,'[1]Total general'!$C$85:$F$85,0)+1+AA$1,0)/12+Z11</f>
        <v>65.400899972479536</v>
      </c>
      <c r="AB11" s="39">
        <f>VLOOKUP($A$8,'[1]Total general'!$B$85:$N$90,MATCH($A11,'[1]Total general'!$C$85:$F$85,0)+1+AB$1,0)/12+AA11</f>
        <v>66.96102173808076</v>
      </c>
      <c r="AC11" s="39">
        <f>VLOOKUP($A$8,'[1]Total general'!$B$85:$N$90,MATCH($A11,'[1]Total general'!$C$85:$F$85,0)+1+AC$1,0)/12+AB11</f>
        <v>68.521143503681984</v>
      </c>
      <c r="AD11" s="39">
        <f>VLOOKUP($A$8,'[1]Total general'!$B$85:$N$90,MATCH($A11,'[1]Total general'!$C$85:$F$85,0)+1+AD$1,0)/12+AC11</f>
        <v>70.081265269283207</v>
      </c>
      <c r="AE11" s="39">
        <f>VLOOKUP($A$8,'[1]Total general'!$B$85:$N$90,MATCH($A11,'[1]Total general'!$C$85:$F$85,0)+1+AE$1,0)/12+AD11</f>
        <v>71.641387034884431</v>
      </c>
      <c r="AF11" s="39">
        <f>VLOOKUP($A$8,'[1]Total general'!$B$85:$N$90,MATCH($A11,'[1]Total general'!$C$85:$F$85,0)+1+AF$1,0)/12+AE11</f>
        <v>73.201508800485655</v>
      </c>
      <c r="AG11" s="39">
        <f>VLOOKUP($A$8,'[1]Total general'!$B$85:$N$90,MATCH($A11,'[1]Total general'!$C$85:$F$85,0)+1+AG$1,0)/12+AF11</f>
        <v>74.761630566086879</v>
      </c>
      <c r="AH11" s="39">
        <f>VLOOKUP($A$8,'[1]Total general'!$B$85:$N$90,MATCH($A11,'[1]Total general'!$C$85:$F$85,0)+1+AH$1,0)/12+AG11</f>
        <v>76.321752331688103</v>
      </c>
      <c r="AI11" s="39">
        <f>VLOOKUP($A$8,'[1]Total general'!$B$85:$N$90,MATCH($A11,'[1]Total general'!$C$85:$F$85,0)+1+AI$1,0)/12+AH11</f>
        <v>77.881874097289327</v>
      </c>
      <c r="AJ11" s="39">
        <f>VLOOKUP($A$8,'[1]Total general'!$B$85:$N$90,MATCH($A11,'[1]Total general'!$C$85:$F$85,0)+1+AJ$1,0)/12+AI11</f>
        <v>79.44199586289055</v>
      </c>
      <c r="AK11" s="39">
        <f>VLOOKUP($A$8,'[1]Total general'!$B$85:$N$90,MATCH($A11,'[1]Total general'!$C$85:$F$85,0)+1+AK$1,0)/12+AJ11</f>
        <v>81.002117628491774</v>
      </c>
      <c r="AL11" s="37"/>
    </row>
    <row r="12" spans="1:38" x14ac:dyDescent="0.25">
      <c r="A12" s="43" t="s">
        <v>354</v>
      </c>
      <c r="B12" s="44">
        <f>VLOOKUP($A$8,'[1]Total general'!$H$37:$X$42,MATCH($A12,'[1]Total general'!$J$36:$M$36,0)+12,0)</f>
        <v>91.368068093887018</v>
      </c>
      <c r="C12" s="44">
        <f>VLOOKUP($A$8,'[1]Total general'!$B$85:$N$90,MATCH($A12,'[1]Total general'!$C$85:$F$85,0)+1+C$1,0)/11+B12</f>
        <v>92.217870465428518</v>
      </c>
      <c r="D12" s="44">
        <f>VLOOKUP($A$8,'[1]Total general'!$B$85:$N$90,MATCH($A12,'[1]Total general'!$C$85:$F$85,0)+1+D$1,0)/11+C12</f>
        <v>93.067672836970019</v>
      </c>
      <c r="E12" s="44">
        <f>VLOOKUP($A$8,'[1]Total general'!$B$85:$N$90,MATCH($A12,'[1]Total general'!$C$85:$F$85,0)+1+E$1,0)/11+D12</f>
        <v>93.917475208511519</v>
      </c>
      <c r="F12" s="44">
        <f>VLOOKUP($A$8,'[1]Total general'!$B$85:$N$90,MATCH($A12,'[1]Total general'!$C$85:$F$85,0)+1+F$1,0)/11+E12</f>
        <v>94.767277580053019</v>
      </c>
      <c r="G12" s="44">
        <f>VLOOKUP($A$8,'[1]Total general'!$B$85:$N$90,MATCH($A12,'[1]Total general'!$C$85:$F$85,0)+1+G$1,0)/11+F12</f>
        <v>95.617079951594519</v>
      </c>
      <c r="H12" s="44">
        <f>VLOOKUP($A$8,'[1]Total general'!$B$85:$N$90,MATCH($A12,'[1]Total general'!$C$85:$F$85,0)+1+H$1,0)/11+G12</f>
        <v>96.466882323136019</v>
      </c>
      <c r="I12" s="44">
        <f>VLOOKUP($A$8,'[1]Total general'!$B$85:$N$90,MATCH($A12,'[1]Total general'!$C$85:$F$85,0)+1+I$1,0)/11+H12</f>
        <v>97.316684694677519</v>
      </c>
      <c r="J12" s="44">
        <f>VLOOKUP($A$8,'[1]Total general'!$B$85:$N$90,MATCH($A12,'[1]Total general'!$C$85:$F$85,0)+1+J$1,0)/11+I12</f>
        <v>98.16648706621902</v>
      </c>
      <c r="K12" s="44">
        <f>VLOOKUP($A$8,'[1]Total general'!$B$85:$N$90,MATCH($A12,'[1]Total general'!$C$85:$F$85,0)+1+K$1,0)/11+J12</f>
        <v>99.01628943776052</v>
      </c>
      <c r="L12" s="44">
        <f>VLOOKUP($A$8,'[1]Total general'!$B$85:$N$90,MATCH($A12,'[1]Total general'!$C$85:$F$85,0)+1+L$1,0)/11+K12</f>
        <v>99.86609180930202</v>
      </c>
      <c r="M12" s="44">
        <f>VLOOKUP($A$8,'[1]Total general'!$B$85:$N$90,MATCH($A12,'[1]Total general'!$C$85:$F$85,0)+1+M$1,0)/11+L12</f>
        <v>100.71589418084352</v>
      </c>
      <c r="N12" s="44">
        <f>VLOOKUP($A$8,'[1]Total general'!$B$85:$N$90,MATCH($A12,'[1]Total general'!$C$85:$F$85,0)+1+N$1,0)/12+M12</f>
        <v>102.27386519533627</v>
      </c>
      <c r="O12" s="44">
        <f>VLOOKUP($A$8,'[1]Total general'!$B$85:$N$90,MATCH($A12,'[1]Total general'!$C$85:$F$85,0)+1+O$1,0)/12+N12</f>
        <v>103.83183620982902</v>
      </c>
      <c r="P12" s="44">
        <f>VLOOKUP($A$8,'[1]Total general'!$B$85:$N$90,MATCH($A12,'[1]Total general'!$C$85:$F$85,0)+1+P$1,0)/12+O12</f>
        <v>105.38980722432177</v>
      </c>
      <c r="Q12" s="44">
        <f>VLOOKUP($A$8,'[1]Total general'!$B$85:$N$90,MATCH($A12,'[1]Total general'!$C$85:$F$85,0)+1+Q$1,0)/12+P12</f>
        <v>106.94777823881452</v>
      </c>
      <c r="R12" s="44">
        <f>VLOOKUP($A$8,'[1]Total general'!$B$85:$N$90,MATCH($A12,'[1]Total general'!$C$85:$F$85,0)+1+R$1,0)/12+Q12</f>
        <v>108.50574925330727</v>
      </c>
      <c r="S12" s="44">
        <f>VLOOKUP($A$8,'[1]Total general'!$B$85:$N$90,MATCH($A12,'[1]Total general'!$C$85:$F$85,0)+1+S$1,0)/12+R12</f>
        <v>110.06372026780002</v>
      </c>
      <c r="T12" s="44">
        <f>VLOOKUP($A$8,'[1]Total general'!$B$85:$N$90,MATCH($A12,'[1]Total general'!$C$85:$F$85,0)+1+T$1,0)/12+S12</f>
        <v>111.62169128229277</v>
      </c>
      <c r="U12" s="44">
        <f>VLOOKUP($A$8,'[1]Total general'!$B$85:$N$90,MATCH($A12,'[1]Total general'!$C$85:$F$85,0)+1+U$1,0)/12+T12</f>
        <v>113.17966229678552</v>
      </c>
      <c r="V12" s="44">
        <f>VLOOKUP($A$8,'[1]Total general'!$B$85:$N$90,MATCH($A12,'[1]Total general'!$C$85:$F$85,0)+1+V$1,0)/12+U12</f>
        <v>114.73763331127827</v>
      </c>
      <c r="W12" s="44">
        <f>VLOOKUP($A$8,'[1]Total general'!$B$85:$N$90,MATCH($A12,'[1]Total general'!$C$85:$F$85,0)+1+W$1,0)/12+V12</f>
        <v>116.29560432577102</v>
      </c>
      <c r="X12" s="44">
        <f>VLOOKUP($A$8,'[1]Total general'!$B$85:$N$90,MATCH($A12,'[1]Total general'!$C$85:$F$85,0)+1+X$1,0)/12+W12</f>
        <v>117.85357534026377</v>
      </c>
      <c r="Y12" s="44">
        <f>VLOOKUP($A$8,'[1]Total general'!$B$85:$N$90,MATCH($A12,'[1]Total general'!$C$85:$F$85,0)+1+Y$1,0)/12+X12</f>
        <v>119.41154635475652</v>
      </c>
      <c r="Z12" s="44">
        <f>VLOOKUP($A$8,'[1]Total general'!$B$85:$N$90,MATCH($A12,'[1]Total general'!$C$85:$F$85,0)+1+Z$1,0)/12+Y12</f>
        <v>121.74850287649565</v>
      </c>
      <c r="AA12" s="44">
        <f>VLOOKUP($A$8,'[1]Total general'!$B$85:$N$90,MATCH($A12,'[1]Total general'!$C$85:$F$85,0)+1+AA$1,0)/12+Z12</f>
        <v>124.08545939823478</v>
      </c>
      <c r="AB12" s="44">
        <f>VLOOKUP($A$8,'[1]Total general'!$B$85:$N$90,MATCH($A12,'[1]Total general'!$C$85:$F$85,0)+1+AB$1,0)/12+AA12</f>
        <v>126.4224159199739</v>
      </c>
      <c r="AC12" s="44">
        <f>VLOOKUP($A$8,'[1]Total general'!$B$85:$N$90,MATCH($A12,'[1]Total general'!$C$85:$F$85,0)+1+AC$1,0)/12+AB12</f>
        <v>128.75937244171303</v>
      </c>
      <c r="AD12" s="44">
        <f>VLOOKUP($A$8,'[1]Total general'!$B$85:$N$90,MATCH($A12,'[1]Total general'!$C$85:$F$85,0)+1+AD$1,0)/12+AC12</f>
        <v>131.09632896345215</v>
      </c>
      <c r="AE12" s="44">
        <f>VLOOKUP($A$8,'[1]Total general'!$B$85:$N$90,MATCH($A12,'[1]Total general'!$C$85:$F$85,0)+1+AE$1,0)/12+AD12</f>
        <v>133.43328548519128</v>
      </c>
      <c r="AF12" s="44">
        <f>VLOOKUP($A$8,'[1]Total general'!$B$85:$N$90,MATCH($A12,'[1]Total general'!$C$85:$F$85,0)+1+AF$1,0)/12+AE12</f>
        <v>135.7702420069304</v>
      </c>
      <c r="AG12" s="44">
        <f>VLOOKUP($A$8,'[1]Total general'!$B$85:$N$90,MATCH($A12,'[1]Total general'!$C$85:$F$85,0)+1+AG$1,0)/12+AF12</f>
        <v>138.10719852866953</v>
      </c>
      <c r="AH12" s="44">
        <f>VLOOKUP($A$8,'[1]Total general'!$B$85:$N$90,MATCH($A12,'[1]Total general'!$C$85:$F$85,0)+1+AH$1,0)/12+AG12</f>
        <v>140.44415505040865</v>
      </c>
      <c r="AI12" s="44">
        <f>VLOOKUP($A$8,'[1]Total general'!$B$85:$N$90,MATCH($A12,'[1]Total general'!$C$85:$F$85,0)+1+AI$1,0)/12+AH12</f>
        <v>142.78111157214778</v>
      </c>
      <c r="AJ12" s="44">
        <f>VLOOKUP($A$8,'[1]Total general'!$B$85:$N$90,MATCH($A12,'[1]Total general'!$C$85:$F$85,0)+1+AJ$1,0)/12+AI12</f>
        <v>145.1180680938869</v>
      </c>
      <c r="AK12" s="44">
        <f>VLOOKUP($A$8,'[1]Total general'!$B$85:$N$90,MATCH($A12,'[1]Total general'!$C$85:$F$85,0)+1+AK$1,0)/12+AJ12</f>
        <v>147.45502461562603</v>
      </c>
      <c r="AL12" s="37"/>
    </row>
    <row r="13" spans="1:38" x14ac:dyDescent="0.25">
      <c r="A13" s="35" t="s">
        <v>435</v>
      </c>
      <c r="B13" s="36">
        <f>SUM(B14:B17)</f>
        <v>643.82615424297137</v>
      </c>
      <c r="C13" s="36">
        <f t="shared" ref="C13:AK13" si="2">SUM(C14:C17)</f>
        <v>660.17111908826405</v>
      </c>
      <c r="D13" s="36">
        <f t="shared" si="2"/>
        <v>676.51608393355673</v>
      </c>
      <c r="E13" s="36">
        <f t="shared" si="2"/>
        <v>692.86104877884952</v>
      </c>
      <c r="F13" s="36">
        <f t="shared" si="2"/>
        <v>709.2060136241422</v>
      </c>
      <c r="G13" s="36">
        <f t="shared" si="2"/>
        <v>725.55097846943488</v>
      </c>
      <c r="H13" s="36">
        <f t="shared" si="2"/>
        <v>741.89594331472756</v>
      </c>
      <c r="I13" s="36">
        <f t="shared" si="2"/>
        <v>758.24090816002035</v>
      </c>
      <c r="J13" s="36">
        <f t="shared" si="2"/>
        <v>774.58587300531303</v>
      </c>
      <c r="K13" s="36">
        <f t="shared" si="2"/>
        <v>790.93083785060571</v>
      </c>
      <c r="L13" s="36">
        <f t="shared" si="2"/>
        <v>807.27580269589839</v>
      </c>
      <c r="M13" s="36">
        <f t="shared" si="2"/>
        <v>823.62076754119119</v>
      </c>
      <c r="N13" s="36">
        <f t="shared" si="2"/>
        <v>848.6478865383832</v>
      </c>
      <c r="O13" s="36">
        <f t="shared" si="2"/>
        <v>873.67500553557545</v>
      </c>
      <c r="P13" s="36">
        <f t="shared" si="2"/>
        <v>898.70212453276736</v>
      </c>
      <c r="Q13" s="36">
        <f t="shared" si="2"/>
        <v>923.72924352995949</v>
      </c>
      <c r="R13" s="36">
        <f t="shared" si="2"/>
        <v>948.75636252715162</v>
      </c>
      <c r="S13" s="36">
        <f t="shared" si="2"/>
        <v>973.78348152434364</v>
      </c>
      <c r="T13" s="36">
        <f t="shared" si="2"/>
        <v>998.81060052153578</v>
      </c>
      <c r="U13" s="36">
        <f t="shared" si="2"/>
        <v>1023.8377195187278</v>
      </c>
      <c r="V13" s="36">
        <f t="shared" si="2"/>
        <v>1048.8648385159199</v>
      </c>
      <c r="W13" s="36">
        <f t="shared" si="2"/>
        <v>1073.8919575131119</v>
      </c>
      <c r="X13" s="36">
        <f t="shared" si="2"/>
        <v>1098.919076510304</v>
      </c>
      <c r="Y13" s="36">
        <f t="shared" si="2"/>
        <v>1123.9461955074962</v>
      </c>
      <c r="Z13" s="36">
        <f t="shared" si="2"/>
        <v>1158.6674729568613</v>
      </c>
      <c r="AA13" s="36">
        <f t="shared" si="2"/>
        <v>1193.3887504062263</v>
      </c>
      <c r="AB13" s="36">
        <f t="shared" si="2"/>
        <v>1228.1100278555916</v>
      </c>
      <c r="AC13" s="36">
        <f t="shared" si="2"/>
        <v>1262.8313053049567</v>
      </c>
      <c r="AD13" s="36">
        <f t="shared" si="2"/>
        <v>1297.5525827543217</v>
      </c>
      <c r="AE13" s="36">
        <f t="shared" si="2"/>
        <v>1332.273860203687</v>
      </c>
      <c r="AF13" s="36">
        <f t="shared" si="2"/>
        <v>1366.9951376530521</v>
      </c>
      <c r="AG13" s="36">
        <f t="shared" si="2"/>
        <v>1401.7164151024172</v>
      </c>
      <c r="AH13" s="36">
        <f t="shared" si="2"/>
        <v>1436.4376925517827</v>
      </c>
      <c r="AI13" s="36">
        <f t="shared" si="2"/>
        <v>1471.1589700011477</v>
      </c>
      <c r="AJ13" s="36">
        <f t="shared" si="2"/>
        <v>1505.880247450513</v>
      </c>
      <c r="AK13" s="36">
        <f t="shared" si="2"/>
        <v>1540.6015248998781</v>
      </c>
      <c r="AL13" s="37"/>
    </row>
    <row r="14" spans="1:38" x14ac:dyDescent="0.25">
      <c r="A14" s="38" t="s">
        <v>432</v>
      </c>
      <c r="B14" s="39">
        <f>VLOOKUP($A$13,'[1]Total general'!$H$37:$X$42,MATCH($A14,'[1]Total general'!$J$36:$M$36,0)+12,0)</f>
        <v>366.53469177198861</v>
      </c>
      <c r="C14" s="39">
        <f>VLOOKUP($A$13,'[1]Total general'!$B$85:$N$90,MATCH($A14,'[1]Total general'!$C$85:$F$85,0)+1+C$1,0)/11+B14</f>
        <v>377.84827706310199</v>
      </c>
      <c r="D14" s="39">
        <f>VLOOKUP($A$13,'[1]Total general'!$B$85:$N$90,MATCH($A14,'[1]Total general'!$C$85:$F$85,0)+1+D$1,0)/11+C14</f>
        <v>389.16186235421537</v>
      </c>
      <c r="E14" s="39">
        <f>VLOOKUP($A$13,'[1]Total general'!$B$85:$N$90,MATCH($A14,'[1]Total general'!$C$85:$F$85,0)+1+E$1,0)/11+D14</f>
        <v>400.47544764532876</v>
      </c>
      <c r="F14" s="39">
        <f>VLOOKUP($A$13,'[1]Total general'!$B$85:$N$90,MATCH($A14,'[1]Total general'!$C$85:$F$85,0)+1+F$1,0)/11+E14</f>
        <v>411.78903293644214</v>
      </c>
      <c r="G14" s="39">
        <f>VLOOKUP($A$13,'[1]Total general'!$B$85:$N$90,MATCH($A14,'[1]Total general'!$C$85:$F$85,0)+1+G$1,0)/11+F14</f>
        <v>423.10261822755552</v>
      </c>
      <c r="H14" s="39">
        <f>VLOOKUP($A$13,'[1]Total general'!$B$85:$N$90,MATCH($A14,'[1]Total general'!$C$85:$F$85,0)+1+H$1,0)/11+G14</f>
        <v>434.41620351866891</v>
      </c>
      <c r="I14" s="39">
        <f>VLOOKUP($A$13,'[1]Total general'!$B$85:$N$90,MATCH($A14,'[1]Total general'!$C$85:$F$85,0)+1+I$1,0)/11+H14</f>
        <v>445.72978880978229</v>
      </c>
      <c r="J14" s="39">
        <f>VLOOKUP($A$13,'[1]Total general'!$B$85:$N$90,MATCH($A14,'[1]Total general'!$C$85:$F$85,0)+1+J$1,0)/11+I14</f>
        <v>457.04337410089568</v>
      </c>
      <c r="K14" s="39">
        <f>VLOOKUP($A$13,'[1]Total general'!$B$85:$N$90,MATCH($A14,'[1]Total general'!$C$85:$F$85,0)+1+K$1,0)/11+J14</f>
        <v>468.35695939200906</v>
      </c>
      <c r="L14" s="39">
        <f>VLOOKUP($A$13,'[1]Total general'!$B$85:$N$90,MATCH($A14,'[1]Total general'!$C$85:$F$85,0)+1+L$1,0)/11+K14</f>
        <v>479.67054468312244</v>
      </c>
      <c r="M14" s="39">
        <f>VLOOKUP($A$13,'[1]Total general'!$B$85:$N$90,MATCH($A14,'[1]Total general'!$C$85:$F$85,0)+1+M$1,0)/11+L14</f>
        <v>490.98412997423583</v>
      </c>
      <c r="N14" s="39">
        <f>VLOOKUP($A$13,'[1]Total general'!$B$85:$N$90,MATCH($A14,'[1]Total general'!$C$85:$F$85,0)+1+N$1,0)/12+M14</f>
        <v>508.26877416899237</v>
      </c>
      <c r="O14" s="39">
        <f>VLOOKUP($A$13,'[1]Total general'!$B$85:$N$90,MATCH($A14,'[1]Total general'!$C$85:$F$85,0)+1+O$1,0)/12+N14</f>
        <v>525.55341836374896</v>
      </c>
      <c r="P14" s="39">
        <f>VLOOKUP($A$13,'[1]Total general'!$B$85:$N$90,MATCH($A14,'[1]Total general'!$C$85:$F$85,0)+1+P$1,0)/12+O14</f>
        <v>542.8380625585055</v>
      </c>
      <c r="Q14" s="39">
        <f>VLOOKUP($A$13,'[1]Total general'!$B$85:$N$90,MATCH($A14,'[1]Total general'!$C$85:$F$85,0)+1+Q$1,0)/12+P14</f>
        <v>560.12270675326204</v>
      </c>
      <c r="R14" s="39">
        <f>VLOOKUP($A$13,'[1]Total general'!$B$85:$N$90,MATCH($A14,'[1]Total general'!$C$85:$F$85,0)+1+R$1,0)/12+Q14</f>
        <v>577.40735094801857</v>
      </c>
      <c r="S14" s="39">
        <f>VLOOKUP($A$13,'[1]Total general'!$B$85:$N$90,MATCH($A14,'[1]Total general'!$C$85:$F$85,0)+1+S$1,0)/12+R14</f>
        <v>594.69199514277511</v>
      </c>
      <c r="T14" s="39">
        <f>VLOOKUP($A$13,'[1]Total general'!$B$85:$N$90,MATCH($A14,'[1]Total general'!$C$85:$F$85,0)+1+T$1,0)/12+S14</f>
        <v>611.97663933753165</v>
      </c>
      <c r="U14" s="39">
        <f>VLOOKUP($A$13,'[1]Total general'!$B$85:$N$90,MATCH($A14,'[1]Total general'!$C$85:$F$85,0)+1+U$1,0)/12+T14</f>
        <v>629.26128353228819</v>
      </c>
      <c r="V14" s="39">
        <f>VLOOKUP($A$13,'[1]Total general'!$B$85:$N$90,MATCH($A14,'[1]Total general'!$C$85:$F$85,0)+1+V$1,0)/12+U14</f>
        <v>646.54592772704473</v>
      </c>
      <c r="W14" s="39">
        <f>VLOOKUP($A$13,'[1]Total general'!$B$85:$N$90,MATCH($A14,'[1]Total general'!$C$85:$F$85,0)+1+W$1,0)/12+V14</f>
        <v>663.83057192180127</v>
      </c>
      <c r="X14" s="39">
        <f>VLOOKUP($A$13,'[1]Total general'!$B$85:$N$90,MATCH($A14,'[1]Total general'!$C$85:$F$85,0)+1+X$1,0)/12+W14</f>
        <v>681.1152161165578</v>
      </c>
      <c r="Y14" s="39">
        <f>VLOOKUP($A$13,'[1]Total general'!$B$85:$N$90,MATCH($A14,'[1]Total general'!$C$85:$F$85,0)+1+Y$1,0)/12+X14</f>
        <v>698.39986031131434</v>
      </c>
      <c r="Z14" s="39">
        <f>VLOOKUP($A$13,'[1]Total general'!$B$85:$N$90,MATCH($A14,'[1]Total general'!$C$85:$F$85,0)+1+Z$1,0)/12+Y14</f>
        <v>722.59836218397356</v>
      </c>
      <c r="AA14" s="39">
        <f>VLOOKUP($A$13,'[1]Total general'!$B$85:$N$90,MATCH($A14,'[1]Total general'!$C$85:$F$85,0)+1+AA$1,0)/12+Z14</f>
        <v>746.79686405663278</v>
      </c>
      <c r="AB14" s="39">
        <f>VLOOKUP($A$13,'[1]Total general'!$B$85:$N$90,MATCH($A14,'[1]Total general'!$C$85:$F$85,0)+1+AB$1,0)/12+AA14</f>
        <v>770.99536592929201</v>
      </c>
      <c r="AC14" s="39">
        <f>VLOOKUP($A$13,'[1]Total general'!$B$85:$N$90,MATCH($A14,'[1]Total general'!$C$85:$F$85,0)+1+AC$1,0)/12+AB14</f>
        <v>795.19386780195123</v>
      </c>
      <c r="AD14" s="39">
        <f>VLOOKUP($A$13,'[1]Total general'!$B$85:$N$90,MATCH($A14,'[1]Total general'!$C$85:$F$85,0)+1+AD$1,0)/12+AC14</f>
        <v>819.39236967461045</v>
      </c>
      <c r="AE14" s="39">
        <f>VLOOKUP($A$13,'[1]Total general'!$B$85:$N$90,MATCH($A14,'[1]Total general'!$C$85:$F$85,0)+1+AE$1,0)/12+AD14</f>
        <v>843.59087154726967</v>
      </c>
      <c r="AF14" s="39">
        <f>VLOOKUP($A$13,'[1]Total general'!$B$85:$N$90,MATCH($A14,'[1]Total general'!$C$85:$F$85,0)+1+AF$1,0)/12+AE14</f>
        <v>867.78937341992889</v>
      </c>
      <c r="AG14" s="39">
        <f>VLOOKUP($A$13,'[1]Total general'!$B$85:$N$90,MATCH($A14,'[1]Total general'!$C$85:$F$85,0)+1+AG$1,0)/12+AF14</f>
        <v>891.98787529258811</v>
      </c>
      <c r="AH14" s="39">
        <f>VLOOKUP($A$13,'[1]Total general'!$B$85:$N$90,MATCH($A14,'[1]Total general'!$C$85:$F$85,0)+1+AH$1,0)/12+AG14</f>
        <v>916.18637716524734</v>
      </c>
      <c r="AI14" s="39">
        <f>VLOOKUP($A$13,'[1]Total general'!$B$85:$N$90,MATCH($A14,'[1]Total general'!$C$85:$F$85,0)+1+AI$1,0)/12+AH14</f>
        <v>940.38487903790656</v>
      </c>
      <c r="AJ14" s="39">
        <f>VLOOKUP($A$13,'[1]Total general'!$B$85:$N$90,MATCH($A14,'[1]Total general'!$C$85:$F$85,0)+1+AJ$1,0)/12+AI14</f>
        <v>964.58338091056578</v>
      </c>
      <c r="AK14" s="39">
        <f>VLOOKUP($A$13,'[1]Total general'!$B$85:$N$90,MATCH($A14,'[1]Total general'!$C$85:$F$85,0)+1+AK$1,0)/12+AJ14</f>
        <v>988.781882783225</v>
      </c>
      <c r="AL14" s="37"/>
    </row>
    <row r="15" spans="1:38" x14ac:dyDescent="0.25">
      <c r="A15" s="40" t="s">
        <v>6</v>
      </c>
      <c r="B15" s="41">
        <f>VLOOKUP($A$13,'[1]Total general'!$H$37:$X$42,MATCH($A15,'[1]Total general'!$J$36:$M$36,0)+12,0)</f>
        <v>163.61258705184423</v>
      </c>
      <c r="C15" s="41">
        <f>VLOOKUP($A$13,'[1]Total general'!$B$85:$N$90,MATCH($A15,'[1]Total general'!$C$85:$F$85,0)+1+C$1,0)/11+B15</f>
        <v>165.61091121591039</v>
      </c>
      <c r="D15" s="41">
        <f>VLOOKUP($A$13,'[1]Total general'!$B$85:$N$90,MATCH($A15,'[1]Total general'!$C$85:$F$85,0)+1+D$1,0)/11+C15</f>
        <v>167.60923537997655</v>
      </c>
      <c r="E15" s="41">
        <f>VLOOKUP($A$13,'[1]Total general'!$B$85:$N$90,MATCH($A15,'[1]Total general'!$C$85:$F$85,0)+1+E$1,0)/11+D15</f>
        <v>169.60755954404272</v>
      </c>
      <c r="F15" s="41">
        <f>VLOOKUP($A$13,'[1]Total general'!$B$85:$N$90,MATCH($A15,'[1]Total general'!$C$85:$F$85,0)+1+F$1,0)/11+E15</f>
        <v>171.60588370810888</v>
      </c>
      <c r="G15" s="41">
        <f>VLOOKUP($A$13,'[1]Total general'!$B$85:$N$90,MATCH($A15,'[1]Total general'!$C$85:$F$85,0)+1+G$1,0)/11+F15</f>
        <v>173.60420787217504</v>
      </c>
      <c r="H15" s="41">
        <f>VLOOKUP($A$13,'[1]Total general'!$B$85:$N$90,MATCH($A15,'[1]Total general'!$C$85:$F$85,0)+1+H$1,0)/11+G15</f>
        <v>175.6025320362412</v>
      </c>
      <c r="I15" s="41">
        <f>VLOOKUP($A$13,'[1]Total general'!$B$85:$N$90,MATCH($A15,'[1]Total general'!$C$85:$F$85,0)+1+I$1,0)/11+H15</f>
        <v>177.60085620030736</v>
      </c>
      <c r="J15" s="41">
        <f>VLOOKUP($A$13,'[1]Total general'!$B$85:$N$90,MATCH($A15,'[1]Total general'!$C$85:$F$85,0)+1+J$1,0)/11+I15</f>
        <v>179.59918036437352</v>
      </c>
      <c r="K15" s="41">
        <f>VLOOKUP($A$13,'[1]Total general'!$B$85:$N$90,MATCH($A15,'[1]Total general'!$C$85:$F$85,0)+1+K$1,0)/11+J15</f>
        <v>181.59750452843969</v>
      </c>
      <c r="L15" s="41">
        <f>VLOOKUP($A$13,'[1]Total general'!$B$85:$N$90,MATCH($A15,'[1]Total general'!$C$85:$F$85,0)+1+L$1,0)/11+K15</f>
        <v>183.59582869250585</v>
      </c>
      <c r="M15" s="41">
        <f>VLOOKUP($A$13,'[1]Total general'!$B$85:$N$90,MATCH($A15,'[1]Total general'!$C$85:$F$85,0)+1+M$1,0)/11+L15</f>
        <v>185.59415285657201</v>
      </c>
      <c r="N15" s="41">
        <f>VLOOKUP($A$13,'[1]Total general'!$B$85:$N$90,MATCH($A15,'[1]Total general'!$C$85:$F$85,0)+1+N$1,0)/12+M15</f>
        <v>187.42595000696599</v>
      </c>
      <c r="O15" s="41">
        <f>VLOOKUP($A$13,'[1]Total general'!$B$85:$N$90,MATCH($A15,'[1]Total general'!$C$85:$F$85,0)+1+O$1,0)/12+N15</f>
        <v>189.25774715735997</v>
      </c>
      <c r="P15" s="41">
        <f>VLOOKUP($A$13,'[1]Total general'!$B$85:$N$90,MATCH($A15,'[1]Total general'!$C$85:$F$85,0)+1+P$1,0)/12+O15</f>
        <v>191.08954430775395</v>
      </c>
      <c r="Q15" s="41">
        <f>VLOOKUP($A$13,'[1]Total general'!$B$85:$N$90,MATCH($A15,'[1]Total general'!$C$85:$F$85,0)+1+Q$1,0)/12+P15</f>
        <v>192.92134145814794</v>
      </c>
      <c r="R15" s="41">
        <f>VLOOKUP($A$13,'[1]Total general'!$B$85:$N$90,MATCH($A15,'[1]Total general'!$C$85:$F$85,0)+1+R$1,0)/12+Q15</f>
        <v>194.75313860854192</v>
      </c>
      <c r="S15" s="41">
        <f>VLOOKUP($A$13,'[1]Total general'!$B$85:$N$90,MATCH($A15,'[1]Total general'!$C$85:$F$85,0)+1+S$1,0)/12+R15</f>
        <v>196.5849357589359</v>
      </c>
      <c r="T15" s="41">
        <f>VLOOKUP($A$13,'[1]Total general'!$B$85:$N$90,MATCH($A15,'[1]Total general'!$C$85:$F$85,0)+1+T$1,0)/12+S15</f>
        <v>198.41673290932988</v>
      </c>
      <c r="U15" s="41">
        <f>VLOOKUP($A$13,'[1]Total general'!$B$85:$N$90,MATCH($A15,'[1]Total general'!$C$85:$F$85,0)+1+U$1,0)/12+T15</f>
        <v>200.24853005972386</v>
      </c>
      <c r="V15" s="41">
        <f>VLOOKUP($A$13,'[1]Total general'!$B$85:$N$90,MATCH($A15,'[1]Total general'!$C$85:$F$85,0)+1+V$1,0)/12+U15</f>
        <v>202.08032721011784</v>
      </c>
      <c r="W15" s="41">
        <f>VLOOKUP($A$13,'[1]Total general'!$B$85:$N$90,MATCH($A15,'[1]Total general'!$C$85:$F$85,0)+1+W$1,0)/12+V15</f>
        <v>203.91212436051183</v>
      </c>
      <c r="X15" s="41">
        <f>VLOOKUP($A$13,'[1]Total general'!$B$85:$N$90,MATCH($A15,'[1]Total general'!$C$85:$F$85,0)+1+X$1,0)/12+W15</f>
        <v>205.74392151090581</v>
      </c>
      <c r="Y15" s="41">
        <f>VLOOKUP($A$13,'[1]Total general'!$B$85:$N$90,MATCH($A15,'[1]Total general'!$C$85:$F$85,0)+1+Y$1,0)/12+X15</f>
        <v>207.57571866129979</v>
      </c>
      <c r="Z15" s="41">
        <f>VLOOKUP($A$13,'[1]Total general'!$B$85:$N$90,MATCH($A15,'[1]Total general'!$C$85:$F$85,0)+1+Z$1,0)/12+Y15</f>
        <v>209.40751581169377</v>
      </c>
      <c r="AA15" s="41">
        <f>VLOOKUP($A$13,'[1]Total general'!$B$85:$N$90,MATCH($A15,'[1]Total general'!$C$85:$F$85,0)+1+AA$1,0)/12+Z15</f>
        <v>211.23931296208775</v>
      </c>
      <c r="AB15" s="41">
        <f>VLOOKUP($A$13,'[1]Total general'!$B$85:$N$90,MATCH($A15,'[1]Total general'!$C$85:$F$85,0)+1+AB$1,0)/12+AA15</f>
        <v>213.07111011248173</v>
      </c>
      <c r="AC15" s="41">
        <f>VLOOKUP($A$13,'[1]Total general'!$B$85:$N$90,MATCH($A15,'[1]Total general'!$C$85:$F$85,0)+1+AC$1,0)/12+AB15</f>
        <v>214.90290726287571</v>
      </c>
      <c r="AD15" s="41">
        <f>VLOOKUP($A$13,'[1]Total general'!$B$85:$N$90,MATCH($A15,'[1]Total general'!$C$85:$F$85,0)+1+AD$1,0)/12+AC15</f>
        <v>216.7347044132697</v>
      </c>
      <c r="AE15" s="41">
        <f>VLOOKUP($A$13,'[1]Total general'!$B$85:$N$90,MATCH($A15,'[1]Total general'!$C$85:$F$85,0)+1+AE$1,0)/12+AD15</f>
        <v>218.56650156366368</v>
      </c>
      <c r="AF15" s="41">
        <f>VLOOKUP($A$13,'[1]Total general'!$B$85:$N$90,MATCH($A15,'[1]Total general'!$C$85:$F$85,0)+1+AF$1,0)/12+AE15</f>
        <v>220.39829871405766</v>
      </c>
      <c r="AG15" s="41">
        <f>VLOOKUP($A$13,'[1]Total general'!$B$85:$N$90,MATCH($A15,'[1]Total general'!$C$85:$F$85,0)+1+AG$1,0)/12+AF15</f>
        <v>222.23009586445164</v>
      </c>
      <c r="AH15" s="41">
        <f>VLOOKUP($A$13,'[1]Total general'!$B$85:$N$90,MATCH($A15,'[1]Total general'!$C$85:$F$85,0)+1+AH$1,0)/12+AG15</f>
        <v>224.06189301484562</v>
      </c>
      <c r="AI15" s="41">
        <f>VLOOKUP($A$13,'[1]Total general'!$B$85:$N$90,MATCH($A15,'[1]Total general'!$C$85:$F$85,0)+1+AI$1,0)/12+AH15</f>
        <v>225.8936901652396</v>
      </c>
      <c r="AJ15" s="41">
        <f>VLOOKUP($A$13,'[1]Total general'!$B$85:$N$90,MATCH($A15,'[1]Total general'!$C$85:$F$85,0)+1+AJ$1,0)/12+AI15</f>
        <v>227.72548731563359</v>
      </c>
      <c r="AK15" s="41">
        <f>VLOOKUP($A$13,'[1]Total general'!$B$85:$N$90,MATCH($A15,'[1]Total general'!$C$85:$F$85,0)+1+AK$1,0)/12+AJ15</f>
        <v>229.55728446602757</v>
      </c>
      <c r="AL15" s="37"/>
    </row>
    <row r="16" spans="1:38" x14ac:dyDescent="0.25">
      <c r="A16" s="42" t="s">
        <v>433</v>
      </c>
      <c r="B16" s="39">
        <f>VLOOKUP($A$13,'[1]Total general'!$H$37:$X$42,MATCH($A16,'[1]Total general'!$J$36:$M$36,0)+12,0)</f>
        <v>40.371937064740777</v>
      </c>
      <c r="C16" s="39">
        <f>VLOOKUP($A$13,'[1]Total general'!$B$85:$N$90,MATCH($A16,'[1]Total general'!$C$85:$F$85,0)+1+C$1,0)/11+B16</f>
        <v>41.517640676197814</v>
      </c>
      <c r="D16" s="39">
        <f>VLOOKUP($A$13,'[1]Total general'!$B$85:$N$90,MATCH($A16,'[1]Total general'!$C$85:$F$85,0)+1+D$1,0)/11+C16</f>
        <v>42.663344287654851</v>
      </c>
      <c r="E16" s="39">
        <f>VLOOKUP($A$13,'[1]Total general'!$B$85:$N$90,MATCH($A16,'[1]Total general'!$C$85:$F$85,0)+1+E$1,0)/11+D16</f>
        <v>43.809047899111889</v>
      </c>
      <c r="F16" s="39">
        <f>VLOOKUP($A$13,'[1]Total general'!$B$85:$N$90,MATCH($A16,'[1]Total general'!$C$85:$F$85,0)+1+F$1,0)/11+E16</f>
        <v>44.954751510568926</v>
      </c>
      <c r="G16" s="39">
        <f>VLOOKUP($A$13,'[1]Total general'!$B$85:$N$90,MATCH($A16,'[1]Total general'!$C$85:$F$85,0)+1+G$1,0)/11+F16</f>
        <v>46.100455122025963</v>
      </c>
      <c r="H16" s="39">
        <f>VLOOKUP($A$13,'[1]Total general'!$B$85:$N$90,MATCH($A16,'[1]Total general'!$C$85:$F$85,0)+1+H$1,0)/11+G16</f>
        <v>47.246158733483</v>
      </c>
      <c r="I16" s="39">
        <f>VLOOKUP($A$13,'[1]Total general'!$B$85:$N$90,MATCH($A16,'[1]Total general'!$C$85:$F$85,0)+1+I$1,0)/11+H16</f>
        <v>48.391862344940037</v>
      </c>
      <c r="J16" s="39">
        <f>VLOOKUP($A$13,'[1]Total general'!$B$85:$N$90,MATCH($A16,'[1]Total general'!$C$85:$F$85,0)+1+J$1,0)/11+I16</f>
        <v>49.537565956397074</v>
      </c>
      <c r="K16" s="39">
        <f>VLOOKUP($A$13,'[1]Total general'!$B$85:$N$90,MATCH($A16,'[1]Total general'!$C$85:$F$85,0)+1+K$1,0)/11+J16</f>
        <v>50.683269567854111</v>
      </c>
      <c r="L16" s="39">
        <f>VLOOKUP($A$13,'[1]Total general'!$B$85:$N$90,MATCH($A16,'[1]Total general'!$C$85:$F$85,0)+1+L$1,0)/11+K16</f>
        <v>51.828973179311149</v>
      </c>
      <c r="M16" s="39">
        <f>VLOOKUP($A$13,'[1]Total general'!$B$85:$N$90,MATCH($A16,'[1]Total general'!$C$85:$F$85,0)+1+M$1,0)/11+L16</f>
        <v>52.974676790768186</v>
      </c>
      <c r="N16" s="39">
        <f>VLOOKUP($A$13,'[1]Total general'!$B$85:$N$90,MATCH($A16,'[1]Total general'!$C$85:$F$85,0)+1+N$1,0)/12+M16</f>
        <v>55.425209515273515</v>
      </c>
      <c r="O16" s="39">
        <f>VLOOKUP($A$13,'[1]Total general'!$B$85:$N$90,MATCH($A16,'[1]Total general'!$C$85:$F$85,0)+1+O$1,0)/12+N16</f>
        <v>57.875742239778845</v>
      </c>
      <c r="P16" s="39">
        <f>VLOOKUP($A$13,'[1]Total general'!$B$85:$N$90,MATCH($A16,'[1]Total general'!$C$85:$F$85,0)+1+P$1,0)/12+O16</f>
        <v>60.326274964284174</v>
      </c>
      <c r="Q16" s="39">
        <f>VLOOKUP($A$13,'[1]Total general'!$B$85:$N$90,MATCH($A16,'[1]Total general'!$C$85:$F$85,0)+1+Q$1,0)/12+P16</f>
        <v>62.776807688789503</v>
      </c>
      <c r="R16" s="39">
        <f>VLOOKUP($A$13,'[1]Total general'!$B$85:$N$90,MATCH($A16,'[1]Total general'!$C$85:$F$85,0)+1+R$1,0)/12+Q16</f>
        <v>65.227340413294826</v>
      </c>
      <c r="S16" s="39">
        <f>VLOOKUP($A$13,'[1]Total general'!$B$85:$N$90,MATCH($A16,'[1]Total general'!$C$85:$F$85,0)+1+S$1,0)/12+R16</f>
        <v>67.677873137800148</v>
      </c>
      <c r="T16" s="39">
        <f>VLOOKUP($A$13,'[1]Total general'!$B$85:$N$90,MATCH($A16,'[1]Total general'!$C$85:$F$85,0)+1+T$1,0)/12+S16</f>
        <v>70.12840586230547</v>
      </c>
      <c r="U16" s="39">
        <f>VLOOKUP($A$13,'[1]Total general'!$B$85:$N$90,MATCH($A16,'[1]Total general'!$C$85:$F$85,0)+1+U$1,0)/12+T16</f>
        <v>72.578938586810793</v>
      </c>
      <c r="V16" s="39">
        <f>VLOOKUP($A$13,'[1]Total general'!$B$85:$N$90,MATCH($A16,'[1]Total general'!$C$85:$F$85,0)+1+V$1,0)/12+U16</f>
        <v>75.029471311316115</v>
      </c>
      <c r="W16" s="39">
        <f>VLOOKUP($A$13,'[1]Total general'!$B$85:$N$90,MATCH($A16,'[1]Total general'!$C$85:$F$85,0)+1+W$1,0)/12+V16</f>
        <v>77.480004035821437</v>
      </c>
      <c r="X16" s="39">
        <f>VLOOKUP($A$13,'[1]Total general'!$B$85:$N$90,MATCH($A16,'[1]Total general'!$C$85:$F$85,0)+1+X$1,0)/12+W16</f>
        <v>79.93053676032676</v>
      </c>
      <c r="Y16" s="39">
        <f>VLOOKUP($A$13,'[1]Total general'!$B$85:$N$90,MATCH($A16,'[1]Total general'!$C$85:$F$85,0)+1+Y$1,0)/12+X16</f>
        <v>82.381069484832082</v>
      </c>
      <c r="Z16" s="39">
        <f>VLOOKUP($A$13,'[1]Total general'!$B$85:$N$90,MATCH($A16,'[1]Total general'!$C$85:$F$85,0)+1+Z$1,0)/12+Y16</f>
        <v>85.881830519839696</v>
      </c>
      <c r="AA16" s="39">
        <f>VLOOKUP($A$13,'[1]Total general'!$B$85:$N$90,MATCH($A16,'[1]Total general'!$C$85:$F$85,0)+1+AA$1,0)/12+Z16</f>
        <v>89.382591554847309</v>
      </c>
      <c r="AB16" s="39">
        <f>VLOOKUP($A$13,'[1]Total general'!$B$85:$N$90,MATCH($A16,'[1]Total general'!$C$85:$F$85,0)+1+AB$1,0)/12+AA16</f>
        <v>92.883352589854923</v>
      </c>
      <c r="AC16" s="39">
        <f>VLOOKUP($A$13,'[1]Total general'!$B$85:$N$90,MATCH($A16,'[1]Total general'!$C$85:$F$85,0)+1+AC$1,0)/12+AB16</f>
        <v>96.384113624862536</v>
      </c>
      <c r="AD16" s="39">
        <f>VLOOKUP($A$13,'[1]Total general'!$B$85:$N$90,MATCH($A16,'[1]Total general'!$C$85:$F$85,0)+1+AD$1,0)/12+AC16</f>
        <v>99.88487465987015</v>
      </c>
      <c r="AE16" s="39">
        <f>VLOOKUP($A$13,'[1]Total general'!$B$85:$N$90,MATCH($A16,'[1]Total general'!$C$85:$F$85,0)+1+AE$1,0)/12+AD16</f>
        <v>103.38563569487776</v>
      </c>
      <c r="AF16" s="39">
        <f>VLOOKUP($A$13,'[1]Total general'!$B$85:$N$90,MATCH($A16,'[1]Total general'!$C$85:$F$85,0)+1+AF$1,0)/12+AE16</f>
        <v>106.88639672988538</v>
      </c>
      <c r="AG16" s="39">
        <f>VLOOKUP($A$13,'[1]Total general'!$B$85:$N$90,MATCH($A16,'[1]Total general'!$C$85:$F$85,0)+1+AG$1,0)/12+AF16</f>
        <v>110.38715776489299</v>
      </c>
      <c r="AH16" s="39">
        <f>VLOOKUP($A$13,'[1]Total general'!$B$85:$N$90,MATCH($A16,'[1]Total general'!$C$85:$F$85,0)+1+AH$1,0)/12+AG16</f>
        <v>113.8879187999006</v>
      </c>
      <c r="AI16" s="39">
        <f>VLOOKUP($A$13,'[1]Total general'!$B$85:$N$90,MATCH($A16,'[1]Total general'!$C$85:$F$85,0)+1+AI$1,0)/12+AH16</f>
        <v>117.38867983490822</v>
      </c>
      <c r="AJ16" s="39">
        <f>VLOOKUP($A$13,'[1]Total general'!$B$85:$N$90,MATCH($A16,'[1]Total general'!$C$85:$F$85,0)+1+AJ$1,0)/12+AI16</f>
        <v>120.88944086991583</v>
      </c>
      <c r="AK16" s="39">
        <f>VLOOKUP($A$13,'[1]Total general'!$B$85:$N$90,MATCH($A16,'[1]Total general'!$C$85:$F$85,0)+1+AK$1,0)/12+AJ16</f>
        <v>124.39020190492344</v>
      </c>
      <c r="AL16" s="37"/>
    </row>
    <row r="17" spans="1:38" x14ac:dyDescent="0.25">
      <c r="A17" s="43" t="s">
        <v>354</v>
      </c>
      <c r="B17" s="44">
        <f>VLOOKUP($A$13,'[1]Total general'!$H$37:$X$42,MATCH($A17,'[1]Total general'!$J$36:$M$36,0)+12,0)</f>
        <v>73.30693835439773</v>
      </c>
      <c r="C17" s="44">
        <f>VLOOKUP($A$13,'[1]Total general'!$B$85:$N$90,MATCH($A17,'[1]Total general'!$C$85:$F$85,0)+1+C$1,0)/11+B17</f>
        <v>75.194290133053855</v>
      </c>
      <c r="D17" s="44">
        <f>VLOOKUP($A$13,'[1]Total general'!$B$85:$N$90,MATCH($A17,'[1]Total general'!$C$85:$F$85,0)+1+D$1,0)/11+C17</f>
        <v>77.08164191170998</v>
      </c>
      <c r="E17" s="44">
        <f>VLOOKUP($A$13,'[1]Total general'!$B$85:$N$90,MATCH($A17,'[1]Total general'!$C$85:$F$85,0)+1+E$1,0)/11+D17</f>
        <v>78.968993690366105</v>
      </c>
      <c r="F17" s="44">
        <f>VLOOKUP($A$13,'[1]Total general'!$B$85:$N$90,MATCH($A17,'[1]Total general'!$C$85:$F$85,0)+1+F$1,0)/11+E17</f>
        <v>80.85634546902223</v>
      </c>
      <c r="G17" s="44">
        <f>VLOOKUP($A$13,'[1]Total general'!$B$85:$N$90,MATCH($A17,'[1]Total general'!$C$85:$F$85,0)+1+G$1,0)/11+F17</f>
        <v>82.743697247678355</v>
      </c>
      <c r="H17" s="44">
        <f>VLOOKUP($A$13,'[1]Total general'!$B$85:$N$90,MATCH($A17,'[1]Total general'!$C$85:$F$85,0)+1+H$1,0)/11+G17</f>
        <v>84.63104902633448</v>
      </c>
      <c r="I17" s="44">
        <f>VLOOKUP($A$13,'[1]Total general'!$B$85:$N$90,MATCH($A17,'[1]Total general'!$C$85:$F$85,0)+1+I$1,0)/11+H17</f>
        <v>86.518400804990605</v>
      </c>
      <c r="J17" s="44">
        <f>VLOOKUP($A$13,'[1]Total general'!$B$85:$N$90,MATCH($A17,'[1]Total general'!$C$85:$F$85,0)+1+J$1,0)/11+I17</f>
        <v>88.405752583646731</v>
      </c>
      <c r="K17" s="44">
        <f>VLOOKUP($A$13,'[1]Total general'!$B$85:$N$90,MATCH($A17,'[1]Total general'!$C$85:$F$85,0)+1+K$1,0)/11+J17</f>
        <v>90.293104362302856</v>
      </c>
      <c r="L17" s="44">
        <f>VLOOKUP($A$13,'[1]Total general'!$B$85:$N$90,MATCH($A17,'[1]Total general'!$C$85:$F$85,0)+1+L$1,0)/11+K17</f>
        <v>92.180456140958981</v>
      </c>
      <c r="M17" s="44">
        <f>VLOOKUP($A$13,'[1]Total general'!$B$85:$N$90,MATCH($A17,'[1]Total general'!$C$85:$F$85,0)+1+M$1,0)/11+L17</f>
        <v>94.067807919615106</v>
      </c>
      <c r="N17" s="44">
        <f>VLOOKUP($A$13,'[1]Total general'!$B$85:$N$90,MATCH($A17,'[1]Total general'!$C$85:$F$85,0)+1+N$1,0)/12+M17</f>
        <v>97.52795284715134</v>
      </c>
      <c r="O17" s="44">
        <f>VLOOKUP($A$13,'[1]Total general'!$B$85:$N$90,MATCH($A17,'[1]Total general'!$C$85:$F$85,0)+1+O$1,0)/12+N17</f>
        <v>100.98809777468757</v>
      </c>
      <c r="P17" s="44">
        <f>VLOOKUP($A$13,'[1]Total general'!$B$85:$N$90,MATCH($A17,'[1]Total general'!$C$85:$F$85,0)+1+P$1,0)/12+O17</f>
        <v>104.44824270222381</v>
      </c>
      <c r="Q17" s="44">
        <f>VLOOKUP($A$13,'[1]Total general'!$B$85:$N$90,MATCH($A17,'[1]Total general'!$C$85:$F$85,0)+1+Q$1,0)/12+P17</f>
        <v>107.90838762976004</v>
      </c>
      <c r="R17" s="44">
        <f>VLOOKUP($A$13,'[1]Total general'!$B$85:$N$90,MATCH($A17,'[1]Total general'!$C$85:$F$85,0)+1+R$1,0)/12+Q17</f>
        <v>111.36853255729628</v>
      </c>
      <c r="S17" s="44">
        <f>VLOOKUP($A$13,'[1]Total general'!$B$85:$N$90,MATCH($A17,'[1]Total general'!$C$85:$F$85,0)+1+S$1,0)/12+R17</f>
        <v>114.82867748483251</v>
      </c>
      <c r="T17" s="44">
        <f>VLOOKUP($A$13,'[1]Total general'!$B$85:$N$90,MATCH($A17,'[1]Total general'!$C$85:$F$85,0)+1+T$1,0)/12+S17</f>
        <v>118.28882241236875</v>
      </c>
      <c r="U17" s="44">
        <f>VLOOKUP($A$13,'[1]Total general'!$B$85:$N$90,MATCH($A17,'[1]Total general'!$C$85:$F$85,0)+1+U$1,0)/12+T17</f>
        <v>121.74896733990498</v>
      </c>
      <c r="V17" s="44">
        <f>VLOOKUP($A$13,'[1]Total general'!$B$85:$N$90,MATCH($A17,'[1]Total general'!$C$85:$F$85,0)+1+V$1,0)/12+U17</f>
        <v>125.20911226744121</v>
      </c>
      <c r="W17" s="44">
        <f>VLOOKUP($A$13,'[1]Total general'!$B$85:$N$90,MATCH($A17,'[1]Total general'!$C$85:$F$85,0)+1+W$1,0)/12+V17</f>
        <v>128.66925719497743</v>
      </c>
      <c r="X17" s="44">
        <f>VLOOKUP($A$13,'[1]Total general'!$B$85:$N$90,MATCH($A17,'[1]Total general'!$C$85:$F$85,0)+1+X$1,0)/12+W17</f>
        <v>132.12940212251365</v>
      </c>
      <c r="Y17" s="44">
        <f>VLOOKUP($A$13,'[1]Total general'!$B$85:$N$90,MATCH($A17,'[1]Total general'!$C$85:$F$85,0)+1+Y$1,0)/12+X17</f>
        <v>135.58954705004987</v>
      </c>
      <c r="Z17" s="44">
        <f>VLOOKUP($A$13,'[1]Total general'!$B$85:$N$90,MATCH($A17,'[1]Total general'!$C$85:$F$85,0)+1+Z$1,0)/12+Y17</f>
        <v>140.77976444135422</v>
      </c>
      <c r="AA17" s="44">
        <f>VLOOKUP($A$13,'[1]Total general'!$B$85:$N$90,MATCH($A17,'[1]Total general'!$C$85:$F$85,0)+1+AA$1,0)/12+Z17</f>
        <v>145.96998183265856</v>
      </c>
      <c r="AB17" s="44">
        <f>VLOOKUP($A$13,'[1]Total general'!$B$85:$N$90,MATCH($A17,'[1]Total general'!$C$85:$F$85,0)+1+AB$1,0)/12+AA17</f>
        <v>151.16019922396291</v>
      </c>
      <c r="AC17" s="44">
        <f>VLOOKUP($A$13,'[1]Total general'!$B$85:$N$90,MATCH($A17,'[1]Total general'!$C$85:$F$85,0)+1+AC$1,0)/12+AB17</f>
        <v>156.35041661526725</v>
      </c>
      <c r="AD17" s="44">
        <f>VLOOKUP($A$13,'[1]Total general'!$B$85:$N$90,MATCH($A17,'[1]Total general'!$C$85:$F$85,0)+1+AD$1,0)/12+AC17</f>
        <v>161.54063400657159</v>
      </c>
      <c r="AE17" s="44">
        <f>VLOOKUP($A$13,'[1]Total general'!$B$85:$N$90,MATCH($A17,'[1]Total general'!$C$85:$F$85,0)+1+AE$1,0)/12+AD17</f>
        <v>166.73085139787594</v>
      </c>
      <c r="AF17" s="44">
        <f>VLOOKUP($A$13,'[1]Total general'!$B$85:$N$90,MATCH($A17,'[1]Total general'!$C$85:$F$85,0)+1+AF$1,0)/12+AE17</f>
        <v>171.92106878918028</v>
      </c>
      <c r="AG17" s="44">
        <f>VLOOKUP($A$13,'[1]Total general'!$B$85:$N$90,MATCH($A17,'[1]Total general'!$C$85:$F$85,0)+1+AG$1,0)/12+AF17</f>
        <v>177.11128618048463</v>
      </c>
      <c r="AH17" s="44">
        <f>VLOOKUP($A$13,'[1]Total general'!$B$85:$N$90,MATCH($A17,'[1]Total general'!$C$85:$F$85,0)+1+AH$1,0)/12+AG17</f>
        <v>182.30150357178897</v>
      </c>
      <c r="AI17" s="44">
        <f>VLOOKUP($A$13,'[1]Total general'!$B$85:$N$90,MATCH($A17,'[1]Total general'!$C$85:$F$85,0)+1+AI$1,0)/12+AH17</f>
        <v>187.49172096309331</v>
      </c>
      <c r="AJ17" s="44">
        <f>VLOOKUP($A$13,'[1]Total general'!$B$85:$N$90,MATCH($A17,'[1]Total general'!$C$85:$F$85,0)+1+AJ$1,0)/12+AI17</f>
        <v>192.68193835439766</v>
      </c>
      <c r="AK17" s="44">
        <f>VLOOKUP($A$13,'[1]Total general'!$B$85:$N$90,MATCH($A17,'[1]Total general'!$C$85:$F$85,0)+1+AK$1,0)/12+AJ17</f>
        <v>197.872155745702</v>
      </c>
      <c r="AL17" s="37"/>
    </row>
    <row r="18" spans="1:38" x14ac:dyDescent="0.25">
      <c r="A18" s="35" t="s">
        <v>436</v>
      </c>
      <c r="B18" s="36">
        <f>SUM(B19:B22)</f>
        <v>741.56873871550169</v>
      </c>
      <c r="C18" s="36">
        <f t="shared" ref="C18:AK18" si="3">SUM(C19:C22)</f>
        <v>743.88756222198504</v>
      </c>
      <c r="D18" s="36">
        <f t="shared" si="3"/>
        <v>746.20638572846849</v>
      </c>
      <c r="E18" s="36">
        <f t="shared" si="3"/>
        <v>748.52520923495194</v>
      </c>
      <c r="F18" s="36">
        <f t="shared" si="3"/>
        <v>750.84403274143529</v>
      </c>
      <c r="G18" s="36">
        <f t="shared" si="3"/>
        <v>753.16285624791874</v>
      </c>
      <c r="H18" s="36">
        <f t="shared" si="3"/>
        <v>755.48167975440208</v>
      </c>
      <c r="I18" s="36">
        <f t="shared" si="3"/>
        <v>757.80050326088542</v>
      </c>
      <c r="J18" s="36">
        <f t="shared" si="3"/>
        <v>760.11932676736888</v>
      </c>
      <c r="K18" s="36">
        <f t="shared" si="3"/>
        <v>762.43815027385222</v>
      </c>
      <c r="L18" s="36">
        <f t="shared" si="3"/>
        <v>764.75697378033567</v>
      </c>
      <c r="M18" s="36">
        <f t="shared" si="3"/>
        <v>767.07579728681912</v>
      </c>
      <c r="N18" s="36">
        <f t="shared" si="3"/>
        <v>770.59993929292364</v>
      </c>
      <c r="O18" s="36">
        <f t="shared" si="3"/>
        <v>774.12408129902815</v>
      </c>
      <c r="P18" s="36">
        <f t="shared" si="3"/>
        <v>777.64822330513277</v>
      </c>
      <c r="Q18" s="36">
        <f t="shared" si="3"/>
        <v>781.17236531123729</v>
      </c>
      <c r="R18" s="36">
        <f t="shared" si="3"/>
        <v>784.6965073173418</v>
      </c>
      <c r="S18" s="36">
        <f t="shared" si="3"/>
        <v>788.22064932344631</v>
      </c>
      <c r="T18" s="36">
        <f t="shared" si="3"/>
        <v>791.74479132955094</v>
      </c>
      <c r="U18" s="36">
        <f t="shared" si="3"/>
        <v>795.26893333565556</v>
      </c>
      <c r="V18" s="36">
        <f t="shared" si="3"/>
        <v>798.79307534176007</v>
      </c>
      <c r="W18" s="36">
        <f t="shared" si="3"/>
        <v>802.31721734786458</v>
      </c>
      <c r="X18" s="36">
        <f t="shared" si="3"/>
        <v>805.84135935396921</v>
      </c>
      <c r="Y18" s="36">
        <f t="shared" si="3"/>
        <v>809.36550136007384</v>
      </c>
      <c r="Z18" s="36">
        <f t="shared" si="3"/>
        <v>814.24253505754984</v>
      </c>
      <c r="AA18" s="36">
        <f t="shared" si="3"/>
        <v>819.11956875502597</v>
      </c>
      <c r="AB18" s="36">
        <f t="shared" si="3"/>
        <v>823.99660245250197</v>
      </c>
      <c r="AC18" s="36">
        <f t="shared" si="3"/>
        <v>828.8736361499781</v>
      </c>
      <c r="AD18" s="36">
        <f t="shared" si="3"/>
        <v>833.75066984745422</v>
      </c>
      <c r="AE18" s="36">
        <f t="shared" si="3"/>
        <v>838.62770354493045</v>
      </c>
      <c r="AF18" s="36">
        <f t="shared" si="3"/>
        <v>843.50473724240635</v>
      </c>
      <c r="AG18" s="36">
        <f t="shared" si="3"/>
        <v>848.38177093988247</v>
      </c>
      <c r="AH18" s="36">
        <f t="shared" si="3"/>
        <v>853.25880463735859</v>
      </c>
      <c r="AI18" s="36">
        <f t="shared" si="3"/>
        <v>858.13583833483472</v>
      </c>
      <c r="AJ18" s="36">
        <f t="shared" si="3"/>
        <v>863.01287203231084</v>
      </c>
      <c r="AK18" s="36">
        <f t="shared" si="3"/>
        <v>867.88990572978685</v>
      </c>
      <c r="AL18" s="37"/>
    </row>
    <row r="19" spans="1:38" x14ac:dyDescent="0.25">
      <c r="A19" s="38" t="s">
        <v>432</v>
      </c>
      <c r="B19" s="39">
        <f>VLOOKUP($A$18,'[1]Total general'!$H$37:$X$42,MATCH($A19,'[1]Total general'!$J$36:$M$36,0)+12,0)</f>
        <v>465.33969564095952</v>
      </c>
      <c r="C19" s="39">
        <f>VLOOKUP($A$18,'[1]Total general'!$B$85:$N$90,MATCH($A19,'[1]Total general'!$C$85:$F$85,0)+1+C$1,0)/11+B19</f>
        <v>466.81058430285941</v>
      </c>
      <c r="D19" s="39">
        <f>VLOOKUP($A$18,'[1]Total general'!$B$85:$N$90,MATCH($A19,'[1]Total general'!$C$85:$F$85,0)+1+D$1,0)/11+C19</f>
        <v>468.2814729647593</v>
      </c>
      <c r="E19" s="39">
        <f>VLOOKUP($A$18,'[1]Total general'!$B$85:$N$90,MATCH($A19,'[1]Total general'!$C$85:$F$85,0)+1+E$1,0)/11+D19</f>
        <v>469.75236162665919</v>
      </c>
      <c r="F19" s="39">
        <f>VLOOKUP($A$18,'[1]Total general'!$B$85:$N$90,MATCH($A19,'[1]Total general'!$C$85:$F$85,0)+1+F$1,0)/11+E19</f>
        <v>471.22325028855909</v>
      </c>
      <c r="G19" s="39">
        <f>VLOOKUP($A$18,'[1]Total general'!$B$85:$N$90,MATCH($A19,'[1]Total general'!$C$85:$F$85,0)+1+G$1,0)/11+F19</f>
        <v>472.69413895045898</v>
      </c>
      <c r="H19" s="39">
        <f>VLOOKUP($A$18,'[1]Total general'!$B$85:$N$90,MATCH($A19,'[1]Total general'!$C$85:$F$85,0)+1+H$1,0)/11+G19</f>
        <v>474.16502761235887</v>
      </c>
      <c r="I19" s="39">
        <f>VLOOKUP($A$18,'[1]Total general'!$B$85:$N$90,MATCH($A19,'[1]Total general'!$C$85:$F$85,0)+1+I$1,0)/11+H19</f>
        <v>475.63591627425876</v>
      </c>
      <c r="J19" s="39">
        <f>VLOOKUP($A$18,'[1]Total general'!$B$85:$N$90,MATCH($A19,'[1]Total general'!$C$85:$F$85,0)+1+J$1,0)/11+I19</f>
        <v>477.10680493615865</v>
      </c>
      <c r="K19" s="39">
        <f>VLOOKUP($A$18,'[1]Total general'!$B$85:$N$90,MATCH($A19,'[1]Total general'!$C$85:$F$85,0)+1+K$1,0)/11+J19</f>
        <v>478.57769359805854</v>
      </c>
      <c r="L19" s="39">
        <f>VLOOKUP($A$18,'[1]Total general'!$B$85:$N$90,MATCH($A19,'[1]Total general'!$C$85:$F$85,0)+1+L$1,0)/11+K19</f>
        <v>480.04858225995844</v>
      </c>
      <c r="M19" s="39">
        <f>VLOOKUP($A$18,'[1]Total general'!$B$85:$N$90,MATCH($A19,'[1]Total general'!$C$85:$F$85,0)+1+M$1,0)/11+L19</f>
        <v>481.51947092185833</v>
      </c>
      <c r="N19" s="39">
        <f>VLOOKUP($A$18,'[1]Total general'!$B$85:$N$90,MATCH($A19,'[1]Total general'!$C$85:$F$85,0)+1+N$1,0)/12+M19</f>
        <v>483.76666193309427</v>
      </c>
      <c r="O19" s="39">
        <f>VLOOKUP($A$18,'[1]Total general'!$B$85:$N$90,MATCH($A19,'[1]Total general'!$C$85:$F$85,0)+1+O$1,0)/12+N19</f>
        <v>486.01385294433021</v>
      </c>
      <c r="P19" s="39">
        <f>VLOOKUP($A$18,'[1]Total general'!$B$85:$N$90,MATCH($A19,'[1]Total general'!$C$85:$F$85,0)+1+P$1,0)/12+O19</f>
        <v>488.26104395556615</v>
      </c>
      <c r="Q19" s="39">
        <f>VLOOKUP($A$18,'[1]Total general'!$B$85:$N$90,MATCH($A19,'[1]Total general'!$C$85:$F$85,0)+1+Q$1,0)/12+P19</f>
        <v>490.50823496680209</v>
      </c>
      <c r="R19" s="39">
        <f>VLOOKUP($A$18,'[1]Total general'!$B$85:$N$90,MATCH($A19,'[1]Total general'!$C$85:$F$85,0)+1+R$1,0)/12+Q19</f>
        <v>492.75542597803803</v>
      </c>
      <c r="S19" s="39">
        <f>VLOOKUP($A$18,'[1]Total general'!$B$85:$N$90,MATCH($A19,'[1]Total general'!$C$85:$F$85,0)+1+S$1,0)/12+R19</f>
        <v>495.00261698927397</v>
      </c>
      <c r="T19" s="39">
        <f>VLOOKUP($A$18,'[1]Total general'!$B$85:$N$90,MATCH($A19,'[1]Total general'!$C$85:$F$85,0)+1+T$1,0)/12+S19</f>
        <v>497.24980800050992</v>
      </c>
      <c r="U19" s="39">
        <f>VLOOKUP($A$18,'[1]Total general'!$B$85:$N$90,MATCH($A19,'[1]Total general'!$C$85:$F$85,0)+1+U$1,0)/12+T19</f>
        <v>499.49699901174586</v>
      </c>
      <c r="V19" s="39">
        <f>VLOOKUP($A$18,'[1]Total general'!$B$85:$N$90,MATCH($A19,'[1]Total general'!$C$85:$F$85,0)+1+V$1,0)/12+U19</f>
        <v>501.7441900229818</v>
      </c>
      <c r="W19" s="39">
        <f>VLOOKUP($A$18,'[1]Total general'!$B$85:$N$90,MATCH($A19,'[1]Total general'!$C$85:$F$85,0)+1+W$1,0)/12+V19</f>
        <v>503.99138103421774</v>
      </c>
      <c r="X19" s="39">
        <f>VLOOKUP($A$18,'[1]Total general'!$B$85:$N$90,MATCH($A19,'[1]Total general'!$C$85:$F$85,0)+1+X$1,0)/12+W19</f>
        <v>506.23857204545368</v>
      </c>
      <c r="Y19" s="39">
        <f>VLOOKUP($A$18,'[1]Total general'!$B$85:$N$90,MATCH($A19,'[1]Total general'!$C$85:$F$85,0)+1+Y$1,0)/12+X19</f>
        <v>508.48576305668962</v>
      </c>
      <c r="Z19" s="39">
        <f>VLOOKUP($A$18,'[1]Total general'!$B$85:$N$90,MATCH($A19,'[1]Total general'!$C$85:$F$85,0)+1+Z$1,0)/12+Y19</f>
        <v>511.63183047241995</v>
      </c>
      <c r="AA19" s="39">
        <f>VLOOKUP($A$18,'[1]Total general'!$B$85:$N$90,MATCH($A19,'[1]Total general'!$C$85:$F$85,0)+1+AA$1,0)/12+Z19</f>
        <v>514.77789788815028</v>
      </c>
      <c r="AB19" s="39">
        <f>VLOOKUP($A$18,'[1]Total general'!$B$85:$N$90,MATCH($A19,'[1]Total general'!$C$85:$F$85,0)+1+AB$1,0)/12+AA19</f>
        <v>517.92396530388066</v>
      </c>
      <c r="AC19" s="39">
        <f>VLOOKUP($A$18,'[1]Total general'!$B$85:$N$90,MATCH($A19,'[1]Total general'!$C$85:$F$85,0)+1+AC$1,0)/12+AB19</f>
        <v>521.07003271961105</v>
      </c>
      <c r="AD19" s="39">
        <f>VLOOKUP($A$18,'[1]Total general'!$B$85:$N$90,MATCH($A19,'[1]Total general'!$C$85:$F$85,0)+1+AD$1,0)/12+AC19</f>
        <v>524.21610013534143</v>
      </c>
      <c r="AE19" s="39">
        <f>VLOOKUP($A$18,'[1]Total general'!$B$85:$N$90,MATCH($A19,'[1]Total general'!$C$85:$F$85,0)+1+AE$1,0)/12+AD19</f>
        <v>527.36216755107182</v>
      </c>
      <c r="AF19" s="39">
        <f>VLOOKUP($A$18,'[1]Total general'!$B$85:$N$90,MATCH($A19,'[1]Total general'!$C$85:$F$85,0)+1+AF$1,0)/12+AE19</f>
        <v>530.50823496680221</v>
      </c>
      <c r="AG19" s="39">
        <f>VLOOKUP($A$18,'[1]Total general'!$B$85:$N$90,MATCH($A19,'[1]Total general'!$C$85:$F$85,0)+1+AG$1,0)/12+AF19</f>
        <v>533.65430238253259</v>
      </c>
      <c r="AH19" s="39">
        <f>VLOOKUP($A$18,'[1]Total general'!$B$85:$N$90,MATCH($A19,'[1]Total general'!$C$85:$F$85,0)+1+AH$1,0)/12+AG19</f>
        <v>536.80036979826298</v>
      </c>
      <c r="AI19" s="39">
        <f>VLOOKUP($A$18,'[1]Total general'!$B$85:$N$90,MATCH($A19,'[1]Total general'!$C$85:$F$85,0)+1+AI$1,0)/12+AH19</f>
        <v>539.94643721399336</v>
      </c>
      <c r="AJ19" s="39">
        <f>VLOOKUP($A$18,'[1]Total general'!$B$85:$N$90,MATCH($A19,'[1]Total general'!$C$85:$F$85,0)+1+AJ$1,0)/12+AI19</f>
        <v>543.09250462972375</v>
      </c>
      <c r="AK19" s="39">
        <f>VLOOKUP($A$18,'[1]Total general'!$B$85:$N$90,MATCH($A19,'[1]Total general'!$C$85:$F$85,0)+1+AK$1,0)/12+AJ19</f>
        <v>546.23857204545413</v>
      </c>
      <c r="AL19" s="37"/>
    </row>
    <row r="20" spans="1:38" x14ac:dyDescent="0.25">
      <c r="A20" s="40" t="s">
        <v>6</v>
      </c>
      <c r="B20" s="41">
        <f>VLOOKUP($A$18,'[1]Total general'!$H$37:$X$42,MATCH($A20,'[1]Total general'!$J$36:$M$36,0)+12,0)</f>
        <v>154.0508124838793</v>
      </c>
      <c r="C20" s="41">
        <f>VLOOKUP($A$18,'[1]Total general'!$B$85:$N$90,MATCH($A20,'[1]Total general'!$C$85:$F$85,0)+1+C$1,0)/11+B20</f>
        <v>154.40345792459686</v>
      </c>
      <c r="D20" s="41">
        <f>VLOOKUP($A$18,'[1]Total general'!$B$85:$N$90,MATCH($A20,'[1]Total general'!$C$85:$F$85,0)+1+D$1,0)/11+C20</f>
        <v>154.75610336531443</v>
      </c>
      <c r="E20" s="41">
        <f>VLOOKUP($A$18,'[1]Total general'!$B$85:$N$90,MATCH($A20,'[1]Total general'!$C$85:$F$85,0)+1+E$1,0)/11+D20</f>
        <v>155.108748806032</v>
      </c>
      <c r="F20" s="41">
        <f>VLOOKUP($A$18,'[1]Total general'!$B$85:$N$90,MATCH($A20,'[1]Total general'!$C$85:$F$85,0)+1+F$1,0)/11+E20</f>
        <v>155.46139424674956</v>
      </c>
      <c r="G20" s="41">
        <f>VLOOKUP($A$18,'[1]Total general'!$B$85:$N$90,MATCH($A20,'[1]Total general'!$C$85:$F$85,0)+1+G$1,0)/11+F20</f>
        <v>155.81403968746713</v>
      </c>
      <c r="H20" s="41">
        <f>VLOOKUP($A$18,'[1]Total general'!$B$85:$N$90,MATCH($A20,'[1]Total general'!$C$85:$F$85,0)+1+H$1,0)/11+G20</f>
        <v>156.1666851281847</v>
      </c>
      <c r="I20" s="41">
        <f>VLOOKUP($A$18,'[1]Total general'!$B$85:$N$90,MATCH($A20,'[1]Total general'!$C$85:$F$85,0)+1+I$1,0)/11+H20</f>
        <v>156.51933056890226</v>
      </c>
      <c r="J20" s="41">
        <f>VLOOKUP($A$18,'[1]Total general'!$B$85:$N$90,MATCH($A20,'[1]Total general'!$C$85:$F$85,0)+1+J$1,0)/11+I20</f>
        <v>156.87197600961983</v>
      </c>
      <c r="K20" s="41">
        <f>VLOOKUP($A$18,'[1]Total general'!$B$85:$N$90,MATCH($A20,'[1]Total general'!$C$85:$F$85,0)+1+K$1,0)/11+J20</f>
        <v>157.22462145033739</v>
      </c>
      <c r="L20" s="41">
        <f>VLOOKUP($A$18,'[1]Total general'!$B$85:$N$90,MATCH($A20,'[1]Total general'!$C$85:$F$85,0)+1+L$1,0)/11+K20</f>
        <v>157.57726689105496</v>
      </c>
      <c r="M20" s="41">
        <f>VLOOKUP($A$18,'[1]Total general'!$B$85:$N$90,MATCH($A20,'[1]Total general'!$C$85:$F$85,0)+1+M$1,0)/11+L20</f>
        <v>157.92991233177253</v>
      </c>
      <c r="N20" s="41">
        <f>VLOOKUP($A$18,'[1]Total general'!$B$85:$N$90,MATCH($A20,'[1]Total general'!$C$85:$F$85,0)+1+N$1,0)/12+M20</f>
        <v>158.2531706524303</v>
      </c>
      <c r="O20" s="41">
        <f>VLOOKUP($A$18,'[1]Total general'!$B$85:$N$90,MATCH($A20,'[1]Total general'!$C$85:$F$85,0)+1+O$1,0)/12+N20</f>
        <v>158.57642897308807</v>
      </c>
      <c r="P20" s="41">
        <f>VLOOKUP($A$18,'[1]Total general'!$B$85:$N$90,MATCH($A20,'[1]Total general'!$C$85:$F$85,0)+1+P$1,0)/12+O20</f>
        <v>158.89968729374584</v>
      </c>
      <c r="Q20" s="41">
        <f>VLOOKUP($A$18,'[1]Total general'!$B$85:$N$90,MATCH($A20,'[1]Total general'!$C$85:$F$85,0)+1+Q$1,0)/12+P20</f>
        <v>159.22294561440361</v>
      </c>
      <c r="R20" s="41">
        <f>VLOOKUP($A$18,'[1]Total general'!$B$85:$N$90,MATCH($A20,'[1]Total general'!$C$85:$F$85,0)+1+R$1,0)/12+Q20</f>
        <v>159.54620393506138</v>
      </c>
      <c r="S20" s="41">
        <f>VLOOKUP($A$18,'[1]Total general'!$B$85:$N$90,MATCH($A20,'[1]Total general'!$C$85:$F$85,0)+1+S$1,0)/12+R20</f>
        <v>159.86946225571916</v>
      </c>
      <c r="T20" s="41">
        <f>VLOOKUP($A$18,'[1]Total general'!$B$85:$N$90,MATCH($A20,'[1]Total general'!$C$85:$F$85,0)+1+T$1,0)/12+S20</f>
        <v>160.19272057637693</v>
      </c>
      <c r="U20" s="41">
        <f>VLOOKUP($A$18,'[1]Total general'!$B$85:$N$90,MATCH($A20,'[1]Total general'!$C$85:$F$85,0)+1+U$1,0)/12+T20</f>
        <v>160.5159788970347</v>
      </c>
      <c r="V20" s="41">
        <f>VLOOKUP($A$18,'[1]Total general'!$B$85:$N$90,MATCH($A20,'[1]Total general'!$C$85:$F$85,0)+1+V$1,0)/12+U20</f>
        <v>160.83923721769247</v>
      </c>
      <c r="W20" s="41">
        <f>VLOOKUP($A$18,'[1]Total general'!$B$85:$N$90,MATCH($A20,'[1]Total general'!$C$85:$F$85,0)+1+W$1,0)/12+V20</f>
        <v>161.16249553835024</v>
      </c>
      <c r="X20" s="41">
        <f>VLOOKUP($A$18,'[1]Total general'!$B$85:$N$90,MATCH($A20,'[1]Total general'!$C$85:$F$85,0)+1+X$1,0)/12+W20</f>
        <v>161.48575385900801</v>
      </c>
      <c r="Y20" s="41">
        <f>VLOOKUP($A$18,'[1]Total general'!$B$85:$N$90,MATCH($A20,'[1]Total general'!$C$85:$F$85,0)+1+Y$1,0)/12+X20</f>
        <v>161.80901217966579</v>
      </c>
      <c r="Z20" s="41">
        <f>VLOOKUP($A$18,'[1]Total general'!$B$85:$N$90,MATCH($A20,'[1]Total general'!$C$85:$F$85,0)+1+Z$1,0)/12+Y20</f>
        <v>162.13227050032356</v>
      </c>
      <c r="AA20" s="41">
        <f>VLOOKUP($A$18,'[1]Total general'!$B$85:$N$90,MATCH($A20,'[1]Total general'!$C$85:$F$85,0)+1+AA$1,0)/12+Z20</f>
        <v>162.45552882098133</v>
      </c>
      <c r="AB20" s="41">
        <f>VLOOKUP($A$18,'[1]Total general'!$B$85:$N$90,MATCH($A20,'[1]Total general'!$C$85:$F$85,0)+1+AB$1,0)/12+AA20</f>
        <v>162.7787871416391</v>
      </c>
      <c r="AC20" s="41">
        <f>VLOOKUP($A$18,'[1]Total general'!$B$85:$N$90,MATCH($A20,'[1]Total general'!$C$85:$F$85,0)+1+AC$1,0)/12+AB20</f>
        <v>163.10204546229687</v>
      </c>
      <c r="AD20" s="41">
        <f>VLOOKUP($A$18,'[1]Total general'!$B$85:$N$90,MATCH($A20,'[1]Total general'!$C$85:$F$85,0)+1+AD$1,0)/12+AC20</f>
        <v>163.42530378295464</v>
      </c>
      <c r="AE20" s="41">
        <f>VLOOKUP($A$18,'[1]Total general'!$B$85:$N$90,MATCH($A20,'[1]Total general'!$C$85:$F$85,0)+1+AE$1,0)/12+AD20</f>
        <v>163.74856210361241</v>
      </c>
      <c r="AF20" s="41">
        <f>VLOOKUP($A$18,'[1]Total general'!$B$85:$N$90,MATCH($A20,'[1]Total general'!$C$85:$F$85,0)+1+AF$1,0)/12+AE20</f>
        <v>164.07182042427019</v>
      </c>
      <c r="AG20" s="41">
        <f>VLOOKUP($A$18,'[1]Total general'!$B$85:$N$90,MATCH($A20,'[1]Total general'!$C$85:$F$85,0)+1+AG$1,0)/12+AF20</f>
        <v>164.39507874492796</v>
      </c>
      <c r="AH20" s="41">
        <f>VLOOKUP($A$18,'[1]Total general'!$B$85:$N$90,MATCH($A20,'[1]Total general'!$C$85:$F$85,0)+1+AH$1,0)/12+AG20</f>
        <v>164.71833706558573</v>
      </c>
      <c r="AI20" s="41">
        <f>VLOOKUP($A$18,'[1]Total general'!$B$85:$N$90,MATCH($A20,'[1]Total general'!$C$85:$F$85,0)+1+AI$1,0)/12+AH20</f>
        <v>165.0415953862435</v>
      </c>
      <c r="AJ20" s="41">
        <f>VLOOKUP($A$18,'[1]Total general'!$B$85:$N$90,MATCH($A20,'[1]Total general'!$C$85:$F$85,0)+1+AJ$1,0)/12+AI20</f>
        <v>165.36485370690127</v>
      </c>
      <c r="AK20" s="41">
        <f>VLOOKUP($A$18,'[1]Total general'!$B$85:$N$90,MATCH($A20,'[1]Total general'!$C$85:$F$85,0)+1+AK$1,0)/12+AJ20</f>
        <v>165.68811202755904</v>
      </c>
      <c r="AL20" s="37"/>
    </row>
    <row r="21" spans="1:38" x14ac:dyDescent="0.25">
      <c r="A21" s="42" t="s">
        <v>433</v>
      </c>
      <c r="B21" s="39">
        <f>VLOOKUP($A$18,'[1]Total general'!$H$37:$X$42,MATCH($A21,'[1]Total general'!$J$36:$M$36,0)+12,0)</f>
        <v>38.247098271859684</v>
      </c>
      <c r="C21" s="39">
        <f>VLOOKUP($A$18,'[1]Total general'!$B$85:$N$90,MATCH($A21,'[1]Total general'!$C$85:$F$85,0)+1+C$1,0)/11+B21</f>
        <v>38.396537873354077</v>
      </c>
      <c r="D21" s="39">
        <f>VLOOKUP($A$18,'[1]Total general'!$B$85:$N$90,MATCH($A21,'[1]Total general'!$C$85:$F$85,0)+1+D$1,0)/11+C21</f>
        <v>38.54597747484847</v>
      </c>
      <c r="E21" s="39">
        <f>VLOOKUP($A$18,'[1]Total general'!$B$85:$N$90,MATCH($A21,'[1]Total general'!$C$85:$F$85,0)+1+E$1,0)/11+D21</f>
        <v>38.695417076342864</v>
      </c>
      <c r="F21" s="39">
        <f>VLOOKUP($A$18,'[1]Total general'!$B$85:$N$90,MATCH($A21,'[1]Total general'!$C$85:$F$85,0)+1+F$1,0)/11+E21</f>
        <v>38.844856677837257</v>
      </c>
      <c r="G21" s="39">
        <f>VLOOKUP($A$18,'[1]Total general'!$B$85:$N$90,MATCH($A21,'[1]Total general'!$C$85:$F$85,0)+1+G$1,0)/11+F21</f>
        <v>38.99429627933165</v>
      </c>
      <c r="H21" s="39">
        <f>VLOOKUP($A$18,'[1]Total general'!$B$85:$N$90,MATCH($A21,'[1]Total general'!$C$85:$F$85,0)+1+H$1,0)/11+G21</f>
        <v>39.143735880826043</v>
      </c>
      <c r="I21" s="39">
        <f>VLOOKUP($A$18,'[1]Total general'!$B$85:$N$90,MATCH($A21,'[1]Total general'!$C$85:$F$85,0)+1+I$1,0)/11+H21</f>
        <v>39.293175482320436</v>
      </c>
      <c r="J21" s="39">
        <f>VLOOKUP($A$18,'[1]Total general'!$B$85:$N$90,MATCH($A21,'[1]Total general'!$C$85:$F$85,0)+1+J$1,0)/11+I21</f>
        <v>39.442615083814829</v>
      </c>
      <c r="K21" s="39">
        <f>VLOOKUP($A$18,'[1]Total general'!$B$85:$N$90,MATCH($A21,'[1]Total general'!$C$85:$F$85,0)+1+K$1,0)/11+J21</f>
        <v>39.592054685309222</v>
      </c>
      <c r="L21" s="39">
        <f>VLOOKUP($A$18,'[1]Total general'!$B$85:$N$90,MATCH($A21,'[1]Total general'!$C$85:$F$85,0)+1+L$1,0)/11+K21</f>
        <v>39.741494286803615</v>
      </c>
      <c r="M21" s="39">
        <f>VLOOKUP($A$18,'[1]Total general'!$B$85:$N$90,MATCH($A21,'[1]Total general'!$C$85:$F$85,0)+1+M$1,0)/11+L21</f>
        <v>39.890933888298008</v>
      </c>
      <c r="N21" s="39">
        <f>VLOOKUP($A$18,'[1]Total general'!$B$85:$N$90,MATCH($A21,'[1]Total general'!$C$85:$F$85,0)+1+N$1,0)/12+M21</f>
        <v>40.210568591494358</v>
      </c>
      <c r="O21" s="39">
        <f>VLOOKUP($A$18,'[1]Total general'!$B$85:$N$90,MATCH($A21,'[1]Total general'!$C$85:$F$85,0)+1+O$1,0)/12+N21</f>
        <v>40.530203294690708</v>
      </c>
      <c r="P21" s="39">
        <f>VLOOKUP($A$18,'[1]Total general'!$B$85:$N$90,MATCH($A21,'[1]Total general'!$C$85:$F$85,0)+1+P$1,0)/12+O21</f>
        <v>40.849837997887057</v>
      </c>
      <c r="Q21" s="39">
        <f>VLOOKUP($A$18,'[1]Total general'!$B$85:$N$90,MATCH($A21,'[1]Total general'!$C$85:$F$85,0)+1+Q$1,0)/12+P21</f>
        <v>41.169472701083407</v>
      </c>
      <c r="R21" s="39">
        <f>VLOOKUP($A$18,'[1]Total general'!$B$85:$N$90,MATCH($A21,'[1]Total general'!$C$85:$F$85,0)+1+R$1,0)/12+Q21</f>
        <v>41.489107404279757</v>
      </c>
      <c r="S21" s="39">
        <f>VLOOKUP($A$18,'[1]Total general'!$B$85:$N$90,MATCH($A21,'[1]Total general'!$C$85:$F$85,0)+1+S$1,0)/12+R21</f>
        <v>41.808742107476107</v>
      </c>
      <c r="T21" s="39">
        <f>VLOOKUP($A$18,'[1]Total general'!$B$85:$N$90,MATCH($A21,'[1]Total general'!$C$85:$F$85,0)+1+T$1,0)/12+S21</f>
        <v>42.128376810672457</v>
      </c>
      <c r="U21" s="39">
        <f>VLOOKUP($A$18,'[1]Total general'!$B$85:$N$90,MATCH($A21,'[1]Total general'!$C$85:$F$85,0)+1+U$1,0)/12+T21</f>
        <v>42.448011513868806</v>
      </c>
      <c r="V21" s="39">
        <f>VLOOKUP($A$18,'[1]Total general'!$B$85:$N$90,MATCH($A21,'[1]Total general'!$C$85:$F$85,0)+1+V$1,0)/12+U21</f>
        <v>42.767646217065156</v>
      </c>
      <c r="W21" s="39">
        <f>VLOOKUP($A$18,'[1]Total general'!$B$85:$N$90,MATCH($A21,'[1]Total general'!$C$85:$F$85,0)+1+W$1,0)/12+V21</f>
        <v>43.087280920261506</v>
      </c>
      <c r="X21" s="39">
        <f>VLOOKUP($A$18,'[1]Total general'!$B$85:$N$90,MATCH($A21,'[1]Total general'!$C$85:$F$85,0)+1+X$1,0)/12+W21</f>
        <v>43.406915623457856</v>
      </c>
      <c r="Y21" s="39">
        <f>VLOOKUP($A$18,'[1]Total general'!$B$85:$N$90,MATCH($A21,'[1]Total general'!$C$85:$F$85,0)+1+Y$1,0)/12+X21</f>
        <v>43.726550326654205</v>
      </c>
      <c r="Z21" s="39">
        <f>VLOOKUP($A$18,'[1]Total general'!$B$85:$N$90,MATCH($A21,'[1]Total general'!$C$85:$F$85,0)+1+Z$1,0)/12+Y21</f>
        <v>44.183171331220414</v>
      </c>
      <c r="AA21" s="39">
        <f>VLOOKUP($A$18,'[1]Total general'!$B$85:$N$90,MATCH($A21,'[1]Total general'!$C$85:$F$85,0)+1+AA$1,0)/12+Z21</f>
        <v>44.639792335786623</v>
      </c>
      <c r="AB21" s="39">
        <f>VLOOKUP($A$18,'[1]Total general'!$B$85:$N$90,MATCH($A21,'[1]Total general'!$C$85:$F$85,0)+1+AB$1,0)/12+AA21</f>
        <v>45.096413340352832</v>
      </c>
      <c r="AC21" s="39">
        <f>VLOOKUP($A$18,'[1]Total general'!$B$85:$N$90,MATCH($A21,'[1]Total general'!$C$85:$F$85,0)+1+AC$1,0)/12+AB21</f>
        <v>45.553034344919041</v>
      </c>
      <c r="AD21" s="39">
        <f>VLOOKUP($A$18,'[1]Total general'!$B$85:$N$90,MATCH($A21,'[1]Total general'!$C$85:$F$85,0)+1+AD$1,0)/12+AC21</f>
        <v>46.00965534948525</v>
      </c>
      <c r="AE21" s="39">
        <f>VLOOKUP($A$18,'[1]Total general'!$B$85:$N$90,MATCH($A21,'[1]Total general'!$C$85:$F$85,0)+1+AE$1,0)/12+AD21</f>
        <v>46.466276354051459</v>
      </c>
      <c r="AF21" s="39">
        <f>VLOOKUP($A$18,'[1]Total general'!$B$85:$N$90,MATCH($A21,'[1]Total general'!$C$85:$F$85,0)+1+AF$1,0)/12+AE21</f>
        <v>46.922897358617668</v>
      </c>
      <c r="AG21" s="39">
        <f>VLOOKUP($A$18,'[1]Total general'!$B$85:$N$90,MATCH($A21,'[1]Total general'!$C$85:$F$85,0)+1+AG$1,0)/12+AF21</f>
        <v>47.379518363183877</v>
      </c>
      <c r="AH21" s="39">
        <f>VLOOKUP($A$18,'[1]Total general'!$B$85:$N$90,MATCH($A21,'[1]Total general'!$C$85:$F$85,0)+1+AH$1,0)/12+AG21</f>
        <v>47.836139367750086</v>
      </c>
      <c r="AI21" s="39">
        <f>VLOOKUP($A$18,'[1]Total general'!$B$85:$N$90,MATCH($A21,'[1]Total general'!$C$85:$F$85,0)+1+AI$1,0)/12+AH21</f>
        <v>48.292760372316295</v>
      </c>
      <c r="AJ21" s="39">
        <f>VLOOKUP($A$18,'[1]Total general'!$B$85:$N$90,MATCH($A21,'[1]Total general'!$C$85:$F$85,0)+1+AJ$1,0)/12+AI21</f>
        <v>48.749381376882504</v>
      </c>
      <c r="AK21" s="39">
        <f>VLOOKUP($A$18,'[1]Total general'!$B$85:$N$90,MATCH($A21,'[1]Total general'!$C$85:$F$85,0)+1+AK$1,0)/12+AJ21</f>
        <v>49.206002381448712</v>
      </c>
      <c r="AL21" s="37"/>
    </row>
    <row r="22" spans="1:38" x14ac:dyDescent="0.25">
      <c r="A22" s="43" t="s">
        <v>354</v>
      </c>
      <c r="B22" s="44">
        <f>VLOOKUP($A$18,'[1]Total general'!$H$37:$X$42,MATCH($A22,'[1]Total general'!$J$36:$M$36,0)+12,0)</f>
        <v>83.931132318803193</v>
      </c>
      <c r="C22" s="44">
        <f>VLOOKUP($A$18,'[1]Total general'!$B$85:$N$90,MATCH($A22,'[1]Total general'!$C$85:$F$85,0)+1+C$1,0)/11+B22</f>
        <v>84.27698212117474</v>
      </c>
      <c r="D22" s="44">
        <f>VLOOKUP($A$18,'[1]Total general'!$B$85:$N$90,MATCH($A22,'[1]Total general'!$C$85:$F$85,0)+1+D$1,0)/11+C22</f>
        <v>84.622831923546286</v>
      </c>
      <c r="E22" s="44">
        <f>VLOOKUP($A$18,'[1]Total general'!$B$85:$N$90,MATCH($A22,'[1]Total general'!$C$85:$F$85,0)+1+E$1,0)/11+D22</f>
        <v>84.968681725917833</v>
      </c>
      <c r="F22" s="44">
        <f>VLOOKUP($A$18,'[1]Total general'!$B$85:$N$90,MATCH($A22,'[1]Total general'!$C$85:$F$85,0)+1+F$1,0)/11+E22</f>
        <v>85.314531528289379</v>
      </c>
      <c r="G22" s="44">
        <f>VLOOKUP($A$18,'[1]Total general'!$B$85:$N$90,MATCH($A22,'[1]Total general'!$C$85:$F$85,0)+1+G$1,0)/11+F22</f>
        <v>85.660381330660925</v>
      </c>
      <c r="H22" s="44">
        <f>VLOOKUP($A$18,'[1]Total general'!$B$85:$N$90,MATCH($A22,'[1]Total general'!$C$85:$F$85,0)+1+H$1,0)/11+G22</f>
        <v>86.006231133032472</v>
      </c>
      <c r="I22" s="44">
        <f>VLOOKUP($A$18,'[1]Total general'!$B$85:$N$90,MATCH($A22,'[1]Total general'!$C$85:$F$85,0)+1+I$1,0)/11+H22</f>
        <v>86.352080935404018</v>
      </c>
      <c r="J22" s="44">
        <f>VLOOKUP($A$18,'[1]Total general'!$B$85:$N$90,MATCH($A22,'[1]Total general'!$C$85:$F$85,0)+1+J$1,0)/11+I22</f>
        <v>86.697930737775565</v>
      </c>
      <c r="K22" s="44">
        <f>VLOOKUP($A$18,'[1]Total general'!$B$85:$N$90,MATCH($A22,'[1]Total general'!$C$85:$F$85,0)+1+K$1,0)/11+J22</f>
        <v>87.043780540147111</v>
      </c>
      <c r="L22" s="44">
        <f>VLOOKUP($A$18,'[1]Total general'!$B$85:$N$90,MATCH($A22,'[1]Total general'!$C$85:$F$85,0)+1+L$1,0)/11+K22</f>
        <v>87.389630342518657</v>
      </c>
      <c r="M22" s="44">
        <f>VLOOKUP($A$18,'[1]Total general'!$B$85:$N$90,MATCH($A22,'[1]Total general'!$C$85:$F$85,0)+1+M$1,0)/11+L22</f>
        <v>87.735480144890204</v>
      </c>
      <c r="N22" s="44">
        <f>VLOOKUP($A$18,'[1]Total general'!$B$85:$N$90,MATCH($A22,'[1]Total general'!$C$85:$F$85,0)+1+N$1,0)/12+M22</f>
        <v>88.369538115904703</v>
      </c>
      <c r="O22" s="44">
        <f>VLOOKUP($A$18,'[1]Total general'!$B$85:$N$90,MATCH($A22,'[1]Total general'!$C$85:$F$85,0)+1+O$1,0)/12+N22</f>
        <v>89.003596086919202</v>
      </c>
      <c r="P22" s="44">
        <f>VLOOKUP($A$18,'[1]Total general'!$B$85:$N$90,MATCH($A22,'[1]Total general'!$C$85:$F$85,0)+1+P$1,0)/12+O22</f>
        <v>89.637654057933702</v>
      </c>
      <c r="Q22" s="44">
        <f>VLOOKUP($A$18,'[1]Total general'!$B$85:$N$90,MATCH($A22,'[1]Total general'!$C$85:$F$85,0)+1+Q$1,0)/12+P22</f>
        <v>90.271712028948201</v>
      </c>
      <c r="R22" s="44">
        <f>VLOOKUP($A$18,'[1]Total general'!$B$85:$N$90,MATCH($A22,'[1]Total general'!$C$85:$F$85,0)+1+R$1,0)/12+Q22</f>
        <v>90.9057699999627</v>
      </c>
      <c r="S22" s="44">
        <f>VLOOKUP($A$18,'[1]Total general'!$B$85:$N$90,MATCH($A22,'[1]Total general'!$C$85:$F$85,0)+1+S$1,0)/12+R22</f>
        <v>91.5398279709772</v>
      </c>
      <c r="T22" s="44">
        <f>VLOOKUP($A$18,'[1]Total general'!$B$85:$N$90,MATCH($A22,'[1]Total general'!$C$85:$F$85,0)+1+T$1,0)/12+S22</f>
        <v>92.173885941991699</v>
      </c>
      <c r="U22" s="44">
        <f>VLOOKUP($A$18,'[1]Total general'!$B$85:$N$90,MATCH($A22,'[1]Total general'!$C$85:$F$85,0)+1+U$1,0)/12+T22</f>
        <v>92.807943913006198</v>
      </c>
      <c r="V22" s="44">
        <f>VLOOKUP($A$18,'[1]Total general'!$B$85:$N$90,MATCH($A22,'[1]Total general'!$C$85:$F$85,0)+1+V$1,0)/12+U22</f>
        <v>93.442001884020698</v>
      </c>
      <c r="W22" s="44">
        <f>VLOOKUP($A$18,'[1]Total general'!$B$85:$N$90,MATCH($A22,'[1]Total general'!$C$85:$F$85,0)+1+W$1,0)/12+V22</f>
        <v>94.076059855035197</v>
      </c>
      <c r="X22" s="44">
        <f>VLOOKUP($A$18,'[1]Total general'!$B$85:$N$90,MATCH($A22,'[1]Total general'!$C$85:$F$85,0)+1+X$1,0)/12+W22</f>
        <v>94.710117826049697</v>
      </c>
      <c r="Y22" s="44">
        <f>VLOOKUP($A$18,'[1]Total general'!$B$85:$N$90,MATCH($A22,'[1]Total general'!$C$85:$F$85,0)+1+Y$1,0)/12+X22</f>
        <v>95.344175797064196</v>
      </c>
      <c r="Z22" s="44">
        <f>VLOOKUP($A$18,'[1]Total general'!$B$85:$N$90,MATCH($A22,'[1]Total general'!$C$85:$F$85,0)+1+Z$1,0)/12+Y22</f>
        <v>96.295262753585931</v>
      </c>
      <c r="AA22" s="44">
        <f>VLOOKUP($A$18,'[1]Total general'!$B$85:$N$90,MATCH($A22,'[1]Total general'!$C$85:$F$85,0)+1+AA$1,0)/12+Z22</f>
        <v>97.246349710107665</v>
      </c>
      <c r="AB22" s="44">
        <f>VLOOKUP($A$18,'[1]Total general'!$B$85:$N$90,MATCH($A22,'[1]Total general'!$C$85:$F$85,0)+1+AB$1,0)/12+AA22</f>
        <v>98.1974366666294</v>
      </c>
      <c r="AC22" s="44">
        <f>VLOOKUP($A$18,'[1]Total general'!$B$85:$N$90,MATCH($A22,'[1]Total general'!$C$85:$F$85,0)+1+AC$1,0)/12+AB22</f>
        <v>99.148523623151135</v>
      </c>
      <c r="AD22" s="44">
        <f>VLOOKUP($A$18,'[1]Total general'!$B$85:$N$90,MATCH($A22,'[1]Total general'!$C$85:$F$85,0)+1+AD$1,0)/12+AC22</f>
        <v>100.09961057967287</v>
      </c>
      <c r="AE22" s="44">
        <f>VLOOKUP($A$18,'[1]Total general'!$B$85:$N$90,MATCH($A22,'[1]Total general'!$C$85:$F$85,0)+1+AE$1,0)/12+AD22</f>
        <v>101.0506975361946</v>
      </c>
      <c r="AF22" s="44">
        <f>VLOOKUP($A$18,'[1]Total general'!$B$85:$N$90,MATCH($A22,'[1]Total general'!$C$85:$F$85,0)+1+AF$1,0)/12+AE22</f>
        <v>102.00178449271634</v>
      </c>
      <c r="AG22" s="44">
        <f>VLOOKUP($A$18,'[1]Total general'!$B$85:$N$90,MATCH($A22,'[1]Total general'!$C$85:$F$85,0)+1+AG$1,0)/12+AF22</f>
        <v>102.95287144923807</v>
      </c>
      <c r="AH22" s="44">
        <f>VLOOKUP($A$18,'[1]Total general'!$B$85:$N$90,MATCH($A22,'[1]Total general'!$C$85:$F$85,0)+1+AH$1,0)/12+AG22</f>
        <v>103.90395840575981</v>
      </c>
      <c r="AI22" s="44">
        <f>VLOOKUP($A$18,'[1]Total general'!$B$85:$N$90,MATCH($A22,'[1]Total general'!$C$85:$F$85,0)+1+AI$1,0)/12+AH22</f>
        <v>104.85504536228154</v>
      </c>
      <c r="AJ22" s="44">
        <f>VLOOKUP($A$18,'[1]Total general'!$B$85:$N$90,MATCH($A22,'[1]Total general'!$C$85:$F$85,0)+1+AJ$1,0)/12+AI22</f>
        <v>105.80613231880328</v>
      </c>
      <c r="AK22" s="44">
        <f>VLOOKUP($A$18,'[1]Total general'!$B$85:$N$90,MATCH($A22,'[1]Total general'!$C$85:$F$85,0)+1+AK$1,0)/12+AJ22</f>
        <v>106.75721927532501</v>
      </c>
      <c r="AL22" s="37"/>
    </row>
    <row r="23" spans="1:38" x14ac:dyDescent="0.25">
      <c r="A23" s="35" t="s">
        <v>437</v>
      </c>
      <c r="B23" s="36">
        <f>SUM(B24:B27)</f>
        <v>260.29275212793397</v>
      </c>
      <c r="C23" s="36">
        <f t="shared" ref="C23:AK23" si="4">SUM(C24:C27)</f>
        <v>267.54600579152213</v>
      </c>
      <c r="D23" s="36">
        <f t="shared" si="4"/>
        <v>274.7992594551103</v>
      </c>
      <c r="E23" s="36">
        <f t="shared" si="4"/>
        <v>282.05251311869847</v>
      </c>
      <c r="F23" s="36">
        <f t="shared" si="4"/>
        <v>289.30576678228658</v>
      </c>
      <c r="G23" s="36">
        <f t="shared" si="4"/>
        <v>296.55902044587475</v>
      </c>
      <c r="H23" s="36">
        <f t="shared" si="4"/>
        <v>303.81227410946292</v>
      </c>
      <c r="I23" s="36">
        <f t="shared" si="4"/>
        <v>311.06552777305109</v>
      </c>
      <c r="J23" s="36">
        <f t="shared" si="4"/>
        <v>318.3187814366392</v>
      </c>
      <c r="K23" s="36">
        <f t="shared" si="4"/>
        <v>325.57203510022737</v>
      </c>
      <c r="L23" s="36">
        <f t="shared" si="4"/>
        <v>332.82528876381554</v>
      </c>
      <c r="M23" s="36">
        <f t="shared" si="4"/>
        <v>340.07854242740365</v>
      </c>
      <c r="N23" s="36">
        <f t="shared" si="4"/>
        <v>351.2717820777217</v>
      </c>
      <c r="O23" s="36">
        <f t="shared" si="4"/>
        <v>362.46502172803974</v>
      </c>
      <c r="P23" s="36">
        <f t="shared" si="4"/>
        <v>373.65826137835768</v>
      </c>
      <c r="Q23" s="36">
        <f t="shared" si="4"/>
        <v>384.85150102867567</v>
      </c>
      <c r="R23" s="36">
        <f t="shared" si="4"/>
        <v>396.04474067899366</v>
      </c>
      <c r="S23" s="36">
        <f t="shared" si="4"/>
        <v>407.23798032931171</v>
      </c>
      <c r="T23" s="36">
        <f t="shared" si="4"/>
        <v>418.4312199796297</v>
      </c>
      <c r="U23" s="36">
        <f t="shared" si="4"/>
        <v>429.62445962994764</v>
      </c>
      <c r="V23" s="36">
        <f t="shared" si="4"/>
        <v>440.81769928026569</v>
      </c>
      <c r="W23" s="36">
        <f t="shared" si="4"/>
        <v>452.01093893058373</v>
      </c>
      <c r="X23" s="36">
        <f t="shared" si="4"/>
        <v>463.20417858090167</v>
      </c>
      <c r="Y23" s="36">
        <f t="shared" si="4"/>
        <v>474.39741823121966</v>
      </c>
      <c r="Z23" s="36">
        <f t="shared" si="4"/>
        <v>489.99809537219664</v>
      </c>
      <c r="AA23" s="36">
        <f t="shared" si="4"/>
        <v>505.59877251317374</v>
      </c>
      <c r="AB23" s="36">
        <f t="shared" si="4"/>
        <v>521.19944965415073</v>
      </c>
      <c r="AC23" s="36">
        <f t="shared" si="4"/>
        <v>536.80012679512788</v>
      </c>
      <c r="AD23" s="36">
        <f t="shared" si="4"/>
        <v>552.40080393610492</v>
      </c>
      <c r="AE23" s="36">
        <f t="shared" si="4"/>
        <v>568.00148107708196</v>
      </c>
      <c r="AF23" s="36">
        <f t="shared" si="4"/>
        <v>583.602158218059</v>
      </c>
      <c r="AG23" s="36">
        <f t="shared" si="4"/>
        <v>599.20283535903604</v>
      </c>
      <c r="AH23" s="36">
        <f t="shared" si="4"/>
        <v>614.80351250001308</v>
      </c>
      <c r="AI23" s="36">
        <f t="shared" si="4"/>
        <v>630.40418964099013</v>
      </c>
      <c r="AJ23" s="36">
        <f t="shared" si="4"/>
        <v>646.00486678196717</v>
      </c>
      <c r="AK23" s="36">
        <f t="shared" si="4"/>
        <v>661.60554392294421</v>
      </c>
      <c r="AL23" s="37"/>
    </row>
    <row r="24" spans="1:38" x14ac:dyDescent="0.25">
      <c r="A24" s="38" t="s">
        <v>432</v>
      </c>
      <c r="B24" s="39">
        <f>VLOOKUP($A$23,'[1]Total general'!$H$37:$X$42,MATCH($A24,'[1]Total general'!$J$36:$M$36,0)+12,0)</f>
        <v>127.49032757286561</v>
      </c>
      <c r="C24" s="39">
        <f>VLOOKUP($A$23,'[1]Total general'!$B$85:$N$90,MATCH($A24,'[1]Total general'!$C$85:$F$85,0)+1+C$1,0)/11+B24</f>
        <v>132.85907118880024</v>
      </c>
      <c r="D24" s="39">
        <f>VLOOKUP($A$23,'[1]Total general'!$B$85:$N$90,MATCH($A24,'[1]Total general'!$C$85:$F$85,0)+1+D$1,0)/11+C24</f>
        <v>138.22781480473486</v>
      </c>
      <c r="E24" s="39">
        <f>VLOOKUP($A$23,'[1]Total general'!$B$85:$N$90,MATCH($A24,'[1]Total general'!$C$85:$F$85,0)+1+E$1,0)/11+D24</f>
        <v>143.59655842066948</v>
      </c>
      <c r="F24" s="39">
        <f>VLOOKUP($A$23,'[1]Total general'!$B$85:$N$90,MATCH($A24,'[1]Total general'!$C$85:$F$85,0)+1+F$1,0)/11+E24</f>
        <v>148.9653020366041</v>
      </c>
      <c r="G24" s="39">
        <f>VLOOKUP($A$23,'[1]Total general'!$B$85:$N$90,MATCH($A24,'[1]Total general'!$C$85:$F$85,0)+1+G$1,0)/11+F24</f>
        <v>154.33404565253872</v>
      </c>
      <c r="H24" s="39">
        <f>VLOOKUP($A$23,'[1]Total general'!$B$85:$N$90,MATCH($A24,'[1]Total general'!$C$85:$F$85,0)+1+H$1,0)/11+G24</f>
        <v>159.70278926847334</v>
      </c>
      <c r="I24" s="39">
        <f>VLOOKUP($A$23,'[1]Total general'!$B$85:$N$90,MATCH($A24,'[1]Total general'!$C$85:$F$85,0)+1+I$1,0)/11+H24</f>
        <v>165.07153288440796</v>
      </c>
      <c r="J24" s="39">
        <f>VLOOKUP($A$23,'[1]Total general'!$B$85:$N$90,MATCH($A24,'[1]Total general'!$C$85:$F$85,0)+1+J$1,0)/11+I24</f>
        <v>170.44027650034258</v>
      </c>
      <c r="K24" s="39">
        <f>VLOOKUP($A$23,'[1]Total general'!$B$85:$N$90,MATCH($A24,'[1]Total general'!$C$85:$F$85,0)+1+K$1,0)/11+J24</f>
        <v>175.8090201162772</v>
      </c>
      <c r="L24" s="39">
        <f>VLOOKUP($A$23,'[1]Total general'!$B$85:$N$90,MATCH($A24,'[1]Total general'!$C$85:$F$85,0)+1+L$1,0)/11+K24</f>
        <v>181.17776373221182</v>
      </c>
      <c r="M24" s="39">
        <f>VLOOKUP($A$23,'[1]Total general'!$B$85:$N$90,MATCH($A24,'[1]Total general'!$C$85:$F$85,0)+1+M$1,0)/11+L24</f>
        <v>186.54650734814643</v>
      </c>
      <c r="N24" s="39">
        <f>VLOOKUP($A$23,'[1]Total general'!$B$85:$N$90,MATCH($A24,'[1]Total general'!$C$85:$F$85,0)+1+N$1,0)/12+M24</f>
        <v>194.74875453915766</v>
      </c>
      <c r="O24" s="39">
        <f>VLOOKUP($A$23,'[1]Total general'!$B$85:$N$90,MATCH($A24,'[1]Total general'!$C$85:$F$85,0)+1+O$1,0)/12+N24</f>
        <v>202.95100173016888</v>
      </c>
      <c r="P24" s="39">
        <f>VLOOKUP($A$23,'[1]Total general'!$B$85:$N$90,MATCH($A24,'[1]Total general'!$C$85:$F$85,0)+1+P$1,0)/12+O24</f>
        <v>211.15324892118011</v>
      </c>
      <c r="Q24" s="39">
        <f>VLOOKUP($A$23,'[1]Total general'!$B$85:$N$90,MATCH($A24,'[1]Total general'!$C$85:$F$85,0)+1+Q$1,0)/12+P24</f>
        <v>219.35549611219133</v>
      </c>
      <c r="R24" s="39">
        <f>VLOOKUP($A$23,'[1]Total general'!$B$85:$N$90,MATCH($A24,'[1]Total general'!$C$85:$F$85,0)+1+R$1,0)/12+Q24</f>
        <v>227.55774330320256</v>
      </c>
      <c r="S24" s="39">
        <f>VLOOKUP($A$23,'[1]Total general'!$B$85:$N$90,MATCH($A24,'[1]Total general'!$C$85:$F$85,0)+1+S$1,0)/12+R24</f>
        <v>235.75999049421378</v>
      </c>
      <c r="T24" s="39">
        <f>VLOOKUP($A$23,'[1]Total general'!$B$85:$N$90,MATCH($A24,'[1]Total general'!$C$85:$F$85,0)+1+T$1,0)/12+S24</f>
        <v>243.96223768522501</v>
      </c>
      <c r="U24" s="39">
        <f>VLOOKUP($A$23,'[1]Total general'!$B$85:$N$90,MATCH($A24,'[1]Total general'!$C$85:$F$85,0)+1+U$1,0)/12+T24</f>
        <v>252.16448487623623</v>
      </c>
      <c r="V24" s="39">
        <f>VLOOKUP($A$23,'[1]Total general'!$B$85:$N$90,MATCH($A24,'[1]Total general'!$C$85:$F$85,0)+1+V$1,0)/12+U24</f>
        <v>260.36673206724748</v>
      </c>
      <c r="W24" s="39">
        <f>VLOOKUP($A$23,'[1]Total general'!$B$85:$N$90,MATCH($A24,'[1]Total general'!$C$85:$F$85,0)+1+W$1,0)/12+V24</f>
        <v>268.56897925825871</v>
      </c>
      <c r="X24" s="39">
        <f>VLOOKUP($A$23,'[1]Total general'!$B$85:$N$90,MATCH($A24,'[1]Total general'!$C$85:$F$85,0)+1+X$1,0)/12+W24</f>
        <v>276.77122644926993</v>
      </c>
      <c r="Y24" s="39">
        <f>VLOOKUP($A$23,'[1]Total general'!$B$85:$N$90,MATCH($A24,'[1]Total general'!$C$85:$F$85,0)+1+Y$1,0)/12+X24</f>
        <v>284.97347364028116</v>
      </c>
      <c r="Z24" s="39">
        <f>VLOOKUP($A$23,'[1]Total general'!$B$85:$N$90,MATCH($A24,'[1]Total general'!$C$85:$F$85,0)+1+Z$1,0)/12+Y24</f>
        <v>296.45661970769686</v>
      </c>
      <c r="AA24" s="39">
        <f>VLOOKUP($A$23,'[1]Total general'!$B$85:$N$90,MATCH($A24,'[1]Total general'!$C$85:$F$85,0)+1+AA$1,0)/12+Z24</f>
        <v>307.93976577511262</v>
      </c>
      <c r="AB24" s="39">
        <f>VLOOKUP($A$23,'[1]Total general'!$B$85:$N$90,MATCH($A24,'[1]Total general'!$C$85:$F$85,0)+1+AB$1,0)/12+AA24</f>
        <v>319.42291184252838</v>
      </c>
      <c r="AC24" s="39">
        <f>VLOOKUP($A$23,'[1]Total general'!$B$85:$N$90,MATCH($A24,'[1]Total general'!$C$85:$F$85,0)+1+AC$1,0)/12+AB24</f>
        <v>330.90605790994414</v>
      </c>
      <c r="AD24" s="39">
        <f>VLOOKUP($A$23,'[1]Total general'!$B$85:$N$90,MATCH($A24,'[1]Total general'!$C$85:$F$85,0)+1+AD$1,0)/12+AC24</f>
        <v>342.3892039773599</v>
      </c>
      <c r="AE24" s="39">
        <f>VLOOKUP($A$23,'[1]Total general'!$B$85:$N$90,MATCH($A24,'[1]Total general'!$C$85:$F$85,0)+1+AE$1,0)/12+AD24</f>
        <v>353.87235004477566</v>
      </c>
      <c r="AF24" s="39">
        <f>VLOOKUP($A$23,'[1]Total general'!$B$85:$N$90,MATCH($A24,'[1]Total general'!$C$85:$F$85,0)+1+AF$1,0)/12+AE24</f>
        <v>365.35549611219142</v>
      </c>
      <c r="AG24" s="39">
        <f>VLOOKUP($A$23,'[1]Total general'!$B$85:$N$90,MATCH($A24,'[1]Total general'!$C$85:$F$85,0)+1+AG$1,0)/12+AF24</f>
        <v>376.83864217960718</v>
      </c>
      <c r="AH24" s="39">
        <f>VLOOKUP($A$23,'[1]Total general'!$B$85:$N$90,MATCH($A24,'[1]Total general'!$C$85:$F$85,0)+1+AH$1,0)/12+AG24</f>
        <v>388.32178824702294</v>
      </c>
      <c r="AI24" s="39">
        <f>VLOOKUP($A$23,'[1]Total general'!$B$85:$N$90,MATCH($A24,'[1]Total general'!$C$85:$F$85,0)+1+AI$1,0)/12+AH24</f>
        <v>399.8049343144387</v>
      </c>
      <c r="AJ24" s="39">
        <f>VLOOKUP($A$23,'[1]Total general'!$B$85:$N$90,MATCH($A24,'[1]Total general'!$C$85:$F$85,0)+1+AJ$1,0)/12+AI24</f>
        <v>411.28808038185446</v>
      </c>
      <c r="AK24" s="39">
        <f>VLOOKUP($A$23,'[1]Total general'!$B$85:$N$90,MATCH($A24,'[1]Total general'!$C$85:$F$85,0)+1+AK$1,0)/12+AJ24</f>
        <v>422.77122644927022</v>
      </c>
      <c r="AL24" s="37"/>
    </row>
    <row r="25" spans="1:38" x14ac:dyDescent="0.25">
      <c r="A25" s="40" t="s">
        <v>6</v>
      </c>
      <c r="B25" s="41">
        <f>VLOOKUP($A$23,'[1]Total general'!$H$37:$X$42,MATCH($A25,'[1]Total general'!$J$36:$M$36,0)+12,0)</f>
        <v>82.868712922362647</v>
      </c>
      <c r="C25" s="41">
        <f>VLOOKUP($A$23,'[1]Total general'!$B$85:$N$90,MATCH($A25,'[1]Total general'!$C$85:$F$85,0)+1+C$1,0)/11+B25</f>
        <v>83.524271754465801</v>
      </c>
      <c r="D25" s="41">
        <f>VLOOKUP($A$23,'[1]Total general'!$B$85:$N$90,MATCH($A25,'[1]Total general'!$C$85:$F$85,0)+1+D$1,0)/11+C25</f>
        <v>84.179830586568954</v>
      </c>
      <c r="E25" s="41">
        <f>VLOOKUP($A$23,'[1]Total general'!$B$85:$N$90,MATCH($A25,'[1]Total general'!$C$85:$F$85,0)+1+E$1,0)/11+D25</f>
        <v>84.835389418672108</v>
      </c>
      <c r="F25" s="41">
        <f>VLOOKUP($A$23,'[1]Total general'!$B$85:$N$90,MATCH($A25,'[1]Total general'!$C$85:$F$85,0)+1+F$1,0)/11+E25</f>
        <v>85.490948250775261</v>
      </c>
      <c r="G25" s="41">
        <f>VLOOKUP($A$23,'[1]Total general'!$B$85:$N$90,MATCH($A25,'[1]Total general'!$C$85:$F$85,0)+1+G$1,0)/11+F25</f>
        <v>86.146507082878415</v>
      </c>
      <c r="H25" s="41">
        <f>VLOOKUP($A$23,'[1]Total general'!$B$85:$N$90,MATCH($A25,'[1]Total general'!$C$85:$F$85,0)+1+H$1,0)/11+G25</f>
        <v>86.802065914981569</v>
      </c>
      <c r="I25" s="41">
        <f>VLOOKUP($A$23,'[1]Total general'!$B$85:$N$90,MATCH($A25,'[1]Total general'!$C$85:$F$85,0)+1+I$1,0)/11+H25</f>
        <v>87.457624747084722</v>
      </c>
      <c r="J25" s="41">
        <f>VLOOKUP($A$23,'[1]Total general'!$B$85:$N$90,MATCH($A25,'[1]Total general'!$C$85:$F$85,0)+1+J$1,0)/11+I25</f>
        <v>88.113183579187876</v>
      </c>
      <c r="K25" s="41">
        <f>VLOOKUP($A$23,'[1]Total general'!$B$85:$N$90,MATCH($A25,'[1]Total general'!$C$85:$F$85,0)+1+K$1,0)/11+J25</f>
        <v>88.768742411291029</v>
      </c>
      <c r="L25" s="41">
        <f>VLOOKUP($A$23,'[1]Total general'!$B$85:$N$90,MATCH($A25,'[1]Total general'!$C$85:$F$85,0)+1+L$1,0)/11+K25</f>
        <v>89.424301243394183</v>
      </c>
      <c r="M25" s="41">
        <f>VLOOKUP($A$23,'[1]Total general'!$B$85:$N$90,MATCH($A25,'[1]Total general'!$C$85:$F$85,0)+1+M$1,0)/11+L25</f>
        <v>90.079860075497336</v>
      </c>
      <c r="N25" s="41">
        <f>VLOOKUP($A$23,'[1]Total general'!$B$85:$N$90,MATCH($A25,'[1]Total general'!$C$85:$F$85,0)+1+N$1,0)/12+M25</f>
        <v>90.680789004925217</v>
      </c>
      <c r="O25" s="41">
        <f>VLOOKUP($A$23,'[1]Total general'!$B$85:$N$90,MATCH($A25,'[1]Total general'!$C$85:$F$85,0)+1+O$1,0)/12+N25</f>
        <v>91.281717934353097</v>
      </c>
      <c r="P25" s="41">
        <f>VLOOKUP($A$23,'[1]Total general'!$B$85:$N$90,MATCH($A25,'[1]Total general'!$C$85:$F$85,0)+1+P$1,0)/12+O25</f>
        <v>91.882646863780977</v>
      </c>
      <c r="Q25" s="41">
        <f>VLOOKUP($A$23,'[1]Total general'!$B$85:$N$90,MATCH($A25,'[1]Total general'!$C$85:$F$85,0)+1+Q$1,0)/12+P25</f>
        <v>92.483575793208857</v>
      </c>
      <c r="R25" s="41">
        <f>VLOOKUP($A$23,'[1]Total general'!$B$85:$N$90,MATCH($A25,'[1]Total general'!$C$85:$F$85,0)+1+R$1,0)/12+Q25</f>
        <v>93.084504722636737</v>
      </c>
      <c r="S25" s="41">
        <f>VLOOKUP($A$23,'[1]Total general'!$B$85:$N$90,MATCH($A25,'[1]Total general'!$C$85:$F$85,0)+1+S$1,0)/12+R25</f>
        <v>93.685433652064617</v>
      </c>
      <c r="T25" s="41">
        <f>VLOOKUP($A$23,'[1]Total general'!$B$85:$N$90,MATCH($A25,'[1]Total general'!$C$85:$F$85,0)+1+T$1,0)/12+S25</f>
        <v>94.286362581492497</v>
      </c>
      <c r="U25" s="41">
        <f>VLOOKUP($A$23,'[1]Total general'!$B$85:$N$90,MATCH($A25,'[1]Total general'!$C$85:$F$85,0)+1+U$1,0)/12+T25</f>
        <v>94.887291510920377</v>
      </c>
      <c r="V25" s="41">
        <f>VLOOKUP($A$23,'[1]Total general'!$B$85:$N$90,MATCH($A25,'[1]Total general'!$C$85:$F$85,0)+1+V$1,0)/12+U25</f>
        <v>95.488220440348258</v>
      </c>
      <c r="W25" s="41">
        <f>VLOOKUP($A$23,'[1]Total general'!$B$85:$N$90,MATCH($A25,'[1]Total general'!$C$85:$F$85,0)+1+W$1,0)/12+V25</f>
        <v>96.089149369776138</v>
      </c>
      <c r="X25" s="41">
        <f>VLOOKUP($A$23,'[1]Total general'!$B$85:$N$90,MATCH($A25,'[1]Total general'!$C$85:$F$85,0)+1+X$1,0)/12+W25</f>
        <v>96.690078299204018</v>
      </c>
      <c r="Y25" s="41">
        <f>VLOOKUP($A$23,'[1]Total general'!$B$85:$N$90,MATCH($A25,'[1]Total general'!$C$85:$F$85,0)+1+Y$1,0)/12+X25</f>
        <v>97.291007228631898</v>
      </c>
      <c r="Z25" s="41">
        <f>VLOOKUP($A$23,'[1]Total general'!$B$85:$N$90,MATCH($A25,'[1]Total general'!$C$85:$F$85,0)+1+Z$1,0)/12+Y25</f>
        <v>97.891936158059778</v>
      </c>
      <c r="AA25" s="41">
        <f>VLOOKUP($A$23,'[1]Total general'!$B$85:$N$90,MATCH($A25,'[1]Total general'!$C$85:$F$85,0)+1+AA$1,0)/12+Z25</f>
        <v>98.492865087487658</v>
      </c>
      <c r="AB25" s="41">
        <f>VLOOKUP($A$23,'[1]Total general'!$B$85:$N$90,MATCH($A25,'[1]Total general'!$C$85:$F$85,0)+1+AB$1,0)/12+AA25</f>
        <v>99.093794016915538</v>
      </c>
      <c r="AC25" s="41">
        <f>VLOOKUP($A$23,'[1]Total general'!$B$85:$N$90,MATCH($A25,'[1]Total general'!$C$85:$F$85,0)+1+AC$1,0)/12+AB25</f>
        <v>99.694722946343418</v>
      </c>
      <c r="AD25" s="41">
        <f>VLOOKUP($A$23,'[1]Total general'!$B$85:$N$90,MATCH($A25,'[1]Total general'!$C$85:$F$85,0)+1+AD$1,0)/12+AC25</f>
        <v>100.2956518757713</v>
      </c>
      <c r="AE25" s="41">
        <f>VLOOKUP($A$23,'[1]Total general'!$B$85:$N$90,MATCH($A25,'[1]Total general'!$C$85:$F$85,0)+1+AE$1,0)/12+AD25</f>
        <v>100.89658080519918</v>
      </c>
      <c r="AF25" s="41">
        <f>VLOOKUP($A$23,'[1]Total general'!$B$85:$N$90,MATCH($A25,'[1]Total general'!$C$85:$F$85,0)+1+AF$1,0)/12+AE25</f>
        <v>101.49750973462706</v>
      </c>
      <c r="AG25" s="41">
        <f>VLOOKUP($A$23,'[1]Total general'!$B$85:$N$90,MATCH($A25,'[1]Total general'!$C$85:$F$85,0)+1+AG$1,0)/12+AF25</f>
        <v>102.09843866405494</v>
      </c>
      <c r="AH25" s="41">
        <f>VLOOKUP($A$23,'[1]Total general'!$B$85:$N$90,MATCH($A25,'[1]Total general'!$C$85:$F$85,0)+1+AH$1,0)/12+AG25</f>
        <v>102.69936759348282</v>
      </c>
      <c r="AI25" s="41">
        <f>VLOOKUP($A$23,'[1]Total general'!$B$85:$N$90,MATCH($A25,'[1]Total general'!$C$85:$F$85,0)+1+AI$1,0)/12+AH25</f>
        <v>103.3002965229107</v>
      </c>
      <c r="AJ25" s="41">
        <f>VLOOKUP($A$23,'[1]Total general'!$B$85:$N$90,MATCH($A25,'[1]Total general'!$C$85:$F$85,0)+1+AJ$1,0)/12+AI25</f>
        <v>103.90122545233858</v>
      </c>
      <c r="AK25" s="41">
        <f>VLOOKUP($A$23,'[1]Total general'!$B$85:$N$90,MATCH($A25,'[1]Total general'!$C$85:$F$85,0)+1+AK$1,0)/12+AJ25</f>
        <v>104.50215438176646</v>
      </c>
      <c r="AL25" s="37"/>
    </row>
    <row r="26" spans="1:38" x14ac:dyDescent="0.25">
      <c r="A26" s="42" t="s">
        <v>433</v>
      </c>
      <c r="B26" s="39">
        <f>VLOOKUP($A$23,'[1]Total general'!$H$37:$X$42,MATCH($A26,'[1]Total general'!$J$36:$M$36,0)+12,0)</f>
        <v>12.74903275728656</v>
      </c>
      <c r="C26" s="39">
        <f>VLOOKUP($A$23,'[1]Total general'!$B$85:$N$90,MATCH($A26,'[1]Total general'!$C$85:$F$85,0)+1+C$1,0)/11+B26</f>
        <v>13.197351561769748</v>
      </c>
      <c r="D26" s="39">
        <f>VLOOKUP($A$23,'[1]Total general'!$B$85:$N$90,MATCH($A26,'[1]Total general'!$C$85:$F$85,0)+1+D$1,0)/11+C26</f>
        <v>13.645670366252936</v>
      </c>
      <c r="E26" s="39">
        <f>VLOOKUP($A$23,'[1]Total general'!$B$85:$N$90,MATCH($A26,'[1]Total general'!$C$85:$F$85,0)+1+E$1,0)/11+D26</f>
        <v>14.093989170736124</v>
      </c>
      <c r="F26" s="39">
        <f>VLOOKUP($A$23,'[1]Total general'!$B$85:$N$90,MATCH($A26,'[1]Total general'!$C$85:$F$85,0)+1+F$1,0)/11+E26</f>
        <v>14.542307975219313</v>
      </c>
      <c r="G26" s="39">
        <f>VLOOKUP($A$23,'[1]Total general'!$B$85:$N$90,MATCH($A26,'[1]Total general'!$C$85:$F$85,0)+1+G$1,0)/11+F26</f>
        <v>14.990626779702501</v>
      </c>
      <c r="H26" s="39">
        <f>VLOOKUP($A$23,'[1]Total general'!$B$85:$N$90,MATCH($A26,'[1]Total general'!$C$85:$F$85,0)+1+H$1,0)/11+G26</f>
        <v>15.438945584185689</v>
      </c>
      <c r="I26" s="39">
        <f>VLOOKUP($A$23,'[1]Total general'!$B$85:$N$90,MATCH($A26,'[1]Total general'!$C$85:$F$85,0)+1+I$1,0)/11+H26</f>
        <v>15.887264388668877</v>
      </c>
      <c r="J26" s="39">
        <f>VLOOKUP($A$23,'[1]Total general'!$B$85:$N$90,MATCH($A26,'[1]Total general'!$C$85:$F$85,0)+1+J$1,0)/11+I26</f>
        <v>16.335583193152065</v>
      </c>
      <c r="K26" s="39">
        <f>VLOOKUP($A$23,'[1]Total general'!$B$85:$N$90,MATCH($A26,'[1]Total general'!$C$85:$F$85,0)+1+K$1,0)/11+J26</f>
        <v>16.783901997635255</v>
      </c>
      <c r="L26" s="39">
        <f>VLOOKUP($A$23,'[1]Total general'!$B$85:$N$90,MATCH($A26,'[1]Total general'!$C$85:$F$85,0)+1+L$1,0)/11+K26</f>
        <v>17.232220802118441</v>
      </c>
      <c r="M26" s="39">
        <f>VLOOKUP($A$23,'[1]Total general'!$B$85:$N$90,MATCH($A26,'[1]Total general'!$C$85:$F$85,0)+1+M$1,0)/11+L26</f>
        <v>17.680539606601627</v>
      </c>
      <c r="N26" s="39">
        <f>VLOOKUP($A$23,'[1]Total general'!$B$85:$N$90,MATCH($A26,'[1]Total general'!$C$85:$F$85,0)+1+N$1,0)/12+M26</f>
        <v>18.639443716190669</v>
      </c>
      <c r="O26" s="39">
        <f>VLOOKUP($A$23,'[1]Total general'!$B$85:$N$90,MATCH($A26,'[1]Total general'!$C$85:$F$85,0)+1+O$1,0)/12+N26</f>
        <v>19.598347825779712</v>
      </c>
      <c r="P26" s="39">
        <f>VLOOKUP($A$23,'[1]Total general'!$B$85:$N$90,MATCH($A26,'[1]Total general'!$C$85:$F$85,0)+1+P$1,0)/12+O26</f>
        <v>20.557251935368754</v>
      </c>
      <c r="Q26" s="39">
        <f>VLOOKUP($A$23,'[1]Total general'!$B$85:$N$90,MATCH($A26,'[1]Total general'!$C$85:$F$85,0)+1+Q$1,0)/12+P26</f>
        <v>21.516156044957796</v>
      </c>
      <c r="R26" s="39">
        <f>VLOOKUP($A$23,'[1]Total general'!$B$85:$N$90,MATCH($A26,'[1]Total general'!$C$85:$F$85,0)+1+R$1,0)/12+Q26</f>
        <v>22.475060154546838</v>
      </c>
      <c r="S26" s="39">
        <f>VLOOKUP($A$23,'[1]Total general'!$B$85:$N$90,MATCH($A26,'[1]Total general'!$C$85:$F$85,0)+1+S$1,0)/12+R26</f>
        <v>23.433964264135881</v>
      </c>
      <c r="T26" s="39">
        <f>VLOOKUP($A$23,'[1]Total general'!$B$85:$N$90,MATCH($A26,'[1]Total general'!$C$85:$F$85,0)+1+T$1,0)/12+S26</f>
        <v>24.392868373724923</v>
      </c>
      <c r="U26" s="39">
        <f>VLOOKUP($A$23,'[1]Total general'!$B$85:$N$90,MATCH($A26,'[1]Total general'!$C$85:$F$85,0)+1+U$1,0)/12+T26</f>
        <v>25.351772483313965</v>
      </c>
      <c r="V26" s="39">
        <f>VLOOKUP($A$23,'[1]Total general'!$B$85:$N$90,MATCH($A26,'[1]Total general'!$C$85:$F$85,0)+1+V$1,0)/12+U26</f>
        <v>26.310676592903008</v>
      </c>
      <c r="W26" s="39">
        <f>VLOOKUP($A$23,'[1]Total general'!$B$85:$N$90,MATCH($A26,'[1]Total general'!$C$85:$F$85,0)+1+W$1,0)/12+V26</f>
        <v>27.26958070249205</v>
      </c>
      <c r="X26" s="39">
        <f>VLOOKUP($A$23,'[1]Total general'!$B$85:$N$90,MATCH($A26,'[1]Total general'!$C$85:$F$85,0)+1+X$1,0)/12+W26</f>
        <v>28.228484812081092</v>
      </c>
      <c r="Y26" s="39">
        <f>VLOOKUP($A$23,'[1]Total general'!$B$85:$N$90,MATCH($A26,'[1]Total general'!$C$85:$F$85,0)+1+Y$1,0)/12+X26</f>
        <v>29.187388921670134</v>
      </c>
      <c r="Z26" s="39">
        <f>VLOOKUP($A$23,'[1]Total general'!$B$85:$N$90,MATCH($A26,'[1]Total general'!$C$85:$F$85,0)+1+Z$1,0)/12+Y26</f>
        <v>30.557251935368765</v>
      </c>
      <c r="AA26" s="39">
        <f>VLOOKUP($A$23,'[1]Total general'!$B$85:$N$90,MATCH($A26,'[1]Total general'!$C$85:$F$85,0)+1+AA$1,0)/12+Z26</f>
        <v>31.927114949067395</v>
      </c>
      <c r="AB26" s="39">
        <f>VLOOKUP($A$23,'[1]Total general'!$B$85:$N$90,MATCH($A26,'[1]Total general'!$C$85:$F$85,0)+1+AB$1,0)/12+AA26</f>
        <v>33.296977962766022</v>
      </c>
      <c r="AC26" s="39">
        <f>VLOOKUP($A$23,'[1]Total general'!$B$85:$N$90,MATCH($A26,'[1]Total general'!$C$85:$F$85,0)+1+AC$1,0)/12+AB26</f>
        <v>34.666840976464648</v>
      </c>
      <c r="AD26" s="39">
        <f>VLOOKUP($A$23,'[1]Total general'!$B$85:$N$90,MATCH($A26,'[1]Total general'!$C$85:$F$85,0)+1+AD$1,0)/12+AC26</f>
        <v>36.036703990163275</v>
      </c>
      <c r="AE26" s="39">
        <f>VLOOKUP($A$23,'[1]Total general'!$B$85:$N$90,MATCH($A26,'[1]Total general'!$C$85:$F$85,0)+1+AE$1,0)/12+AD26</f>
        <v>37.406567003861902</v>
      </c>
      <c r="AF26" s="39">
        <f>VLOOKUP($A$23,'[1]Total general'!$B$85:$N$90,MATCH($A26,'[1]Total general'!$C$85:$F$85,0)+1+AF$1,0)/12+AE26</f>
        <v>38.776430017560529</v>
      </c>
      <c r="AG26" s="39">
        <f>VLOOKUP($A$23,'[1]Total general'!$B$85:$N$90,MATCH($A26,'[1]Total general'!$C$85:$F$85,0)+1+AG$1,0)/12+AF26</f>
        <v>40.146293031259155</v>
      </c>
      <c r="AH26" s="39">
        <f>VLOOKUP($A$23,'[1]Total general'!$B$85:$N$90,MATCH($A26,'[1]Total general'!$C$85:$F$85,0)+1+AH$1,0)/12+AG26</f>
        <v>41.516156044957782</v>
      </c>
      <c r="AI26" s="39">
        <f>VLOOKUP($A$23,'[1]Total general'!$B$85:$N$90,MATCH($A26,'[1]Total general'!$C$85:$F$85,0)+1+AI$1,0)/12+AH26</f>
        <v>42.886019058656409</v>
      </c>
      <c r="AJ26" s="39">
        <f>VLOOKUP($A$23,'[1]Total general'!$B$85:$N$90,MATCH($A26,'[1]Total general'!$C$85:$F$85,0)+1+AJ$1,0)/12+AI26</f>
        <v>44.255882072355035</v>
      </c>
      <c r="AK26" s="39">
        <f>VLOOKUP($A$23,'[1]Total general'!$B$85:$N$90,MATCH($A26,'[1]Total general'!$C$85:$F$85,0)+1+AK$1,0)/12+AJ26</f>
        <v>45.625745086053662</v>
      </c>
      <c r="AL26" s="37"/>
    </row>
    <row r="27" spans="1:38" x14ac:dyDescent="0.25">
      <c r="A27" s="43" t="s">
        <v>354</v>
      </c>
      <c r="B27" s="44">
        <f>VLOOKUP($A$23,'[1]Total general'!$H$37:$X$42,MATCH($A27,'[1]Total general'!$J$36:$M$36,0)+12,0)</f>
        <v>37.184678875419138</v>
      </c>
      <c r="C27" s="44">
        <f>VLOOKUP($A$23,'[1]Total general'!$B$85:$N$90,MATCH($A27,'[1]Total general'!$C$85:$F$85,0)+1+C$1,0)/11+B27</f>
        <v>37.965311286486333</v>
      </c>
      <c r="D27" s="44">
        <f>VLOOKUP($A$23,'[1]Total general'!$B$85:$N$90,MATCH($A27,'[1]Total general'!$C$85:$F$85,0)+1+D$1,0)/11+C27</f>
        <v>38.745943697553528</v>
      </c>
      <c r="E27" s="44">
        <f>VLOOKUP($A$23,'[1]Total general'!$B$85:$N$90,MATCH($A27,'[1]Total general'!$C$85:$F$85,0)+1+E$1,0)/11+D27</f>
        <v>39.526576108620723</v>
      </c>
      <c r="F27" s="44">
        <f>VLOOKUP($A$23,'[1]Total general'!$B$85:$N$90,MATCH($A27,'[1]Total general'!$C$85:$F$85,0)+1+F$1,0)/11+E27</f>
        <v>40.307208519687919</v>
      </c>
      <c r="G27" s="44">
        <f>VLOOKUP($A$23,'[1]Total general'!$B$85:$N$90,MATCH($A27,'[1]Total general'!$C$85:$F$85,0)+1+G$1,0)/11+F27</f>
        <v>41.087840930755114</v>
      </c>
      <c r="H27" s="44">
        <f>VLOOKUP($A$23,'[1]Total general'!$B$85:$N$90,MATCH($A27,'[1]Total general'!$C$85:$F$85,0)+1+H$1,0)/11+G27</f>
        <v>41.868473341822309</v>
      </c>
      <c r="I27" s="44">
        <f>VLOOKUP($A$23,'[1]Total general'!$B$85:$N$90,MATCH($A27,'[1]Total general'!$C$85:$F$85,0)+1+I$1,0)/11+H27</f>
        <v>42.649105752889504</v>
      </c>
      <c r="J27" s="44">
        <f>VLOOKUP($A$23,'[1]Total general'!$B$85:$N$90,MATCH($A27,'[1]Total general'!$C$85:$F$85,0)+1+J$1,0)/11+I27</f>
        <v>43.429738163956699</v>
      </c>
      <c r="K27" s="44">
        <f>VLOOKUP($A$23,'[1]Total general'!$B$85:$N$90,MATCH($A27,'[1]Total general'!$C$85:$F$85,0)+1+K$1,0)/11+J27</f>
        <v>44.210370575023894</v>
      </c>
      <c r="L27" s="44">
        <f>VLOOKUP($A$23,'[1]Total general'!$B$85:$N$90,MATCH($A27,'[1]Total general'!$C$85:$F$85,0)+1+L$1,0)/11+K27</f>
        <v>44.99100298609109</v>
      </c>
      <c r="M27" s="44">
        <f>VLOOKUP($A$23,'[1]Total general'!$B$85:$N$90,MATCH($A27,'[1]Total general'!$C$85:$F$85,0)+1+M$1,0)/11+L27</f>
        <v>45.771635397158285</v>
      </c>
      <c r="N27" s="44">
        <f>VLOOKUP($A$23,'[1]Total general'!$B$85:$N$90,MATCH($A27,'[1]Total general'!$C$85:$F$85,0)+1+N$1,0)/12+M27</f>
        <v>47.202794817448137</v>
      </c>
      <c r="O27" s="44">
        <f>VLOOKUP($A$23,'[1]Total general'!$B$85:$N$90,MATCH($A27,'[1]Total general'!$C$85:$F$85,0)+1+O$1,0)/12+N27</f>
        <v>48.633954237737989</v>
      </c>
      <c r="P27" s="44">
        <f>VLOOKUP($A$23,'[1]Total general'!$B$85:$N$90,MATCH($A27,'[1]Total general'!$C$85:$F$85,0)+1+P$1,0)/12+O27</f>
        <v>50.06511365802784</v>
      </c>
      <c r="Q27" s="44">
        <f>VLOOKUP($A$23,'[1]Total general'!$B$85:$N$90,MATCH($A27,'[1]Total general'!$C$85:$F$85,0)+1+Q$1,0)/12+P27</f>
        <v>51.496273078317692</v>
      </c>
      <c r="R27" s="44">
        <f>VLOOKUP($A$23,'[1]Total general'!$B$85:$N$90,MATCH($A27,'[1]Total general'!$C$85:$F$85,0)+1+R$1,0)/12+Q27</f>
        <v>52.927432498607544</v>
      </c>
      <c r="S27" s="44">
        <f>VLOOKUP($A$23,'[1]Total general'!$B$85:$N$90,MATCH($A27,'[1]Total general'!$C$85:$F$85,0)+1+S$1,0)/12+R27</f>
        <v>54.358591918897396</v>
      </c>
      <c r="T27" s="44">
        <f>VLOOKUP($A$23,'[1]Total general'!$B$85:$N$90,MATCH($A27,'[1]Total general'!$C$85:$F$85,0)+1+T$1,0)/12+S27</f>
        <v>55.789751339187248</v>
      </c>
      <c r="U27" s="44">
        <f>VLOOKUP($A$23,'[1]Total general'!$B$85:$N$90,MATCH($A27,'[1]Total general'!$C$85:$F$85,0)+1+U$1,0)/12+T27</f>
        <v>57.2209107594771</v>
      </c>
      <c r="V27" s="44">
        <f>VLOOKUP($A$23,'[1]Total general'!$B$85:$N$90,MATCH($A27,'[1]Total general'!$C$85:$F$85,0)+1+V$1,0)/12+U27</f>
        <v>58.652070179766952</v>
      </c>
      <c r="W27" s="44">
        <f>VLOOKUP($A$23,'[1]Total general'!$B$85:$N$90,MATCH($A27,'[1]Total general'!$C$85:$F$85,0)+1+W$1,0)/12+V27</f>
        <v>60.083229600056804</v>
      </c>
      <c r="X27" s="44">
        <f>VLOOKUP($A$23,'[1]Total general'!$B$85:$N$90,MATCH($A27,'[1]Total general'!$C$85:$F$85,0)+1+X$1,0)/12+W27</f>
        <v>61.514389020346655</v>
      </c>
      <c r="Y27" s="44">
        <f>VLOOKUP($A$23,'[1]Total general'!$B$85:$N$90,MATCH($A27,'[1]Total general'!$C$85:$F$85,0)+1+Y$1,0)/12+X27</f>
        <v>62.945548440636507</v>
      </c>
      <c r="Z27" s="44">
        <f>VLOOKUP($A$23,'[1]Total general'!$B$85:$N$90,MATCH($A27,'[1]Total general'!$C$85:$F$85,0)+1+Z$1,0)/12+Y27</f>
        <v>65.092287571071296</v>
      </c>
      <c r="AA27" s="44">
        <f>VLOOKUP($A$23,'[1]Total general'!$B$85:$N$90,MATCH($A27,'[1]Total general'!$C$85:$F$85,0)+1+AA$1,0)/12+Z27</f>
        <v>67.239026701506077</v>
      </c>
      <c r="AB27" s="44">
        <f>VLOOKUP($A$23,'[1]Total general'!$B$85:$N$90,MATCH($A27,'[1]Total general'!$C$85:$F$85,0)+1+AB$1,0)/12+AA27</f>
        <v>69.385765831940859</v>
      </c>
      <c r="AC27" s="44">
        <f>VLOOKUP($A$23,'[1]Total general'!$B$85:$N$90,MATCH($A27,'[1]Total general'!$C$85:$F$85,0)+1+AC$1,0)/12+AB27</f>
        <v>71.53250496237564</v>
      </c>
      <c r="AD27" s="44">
        <f>VLOOKUP($A$23,'[1]Total general'!$B$85:$N$90,MATCH($A27,'[1]Total general'!$C$85:$F$85,0)+1+AD$1,0)/12+AC27</f>
        <v>73.679244092810421</v>
      </c>
      <c r="AE27" s="44">
        <f>VLOOKUP($A$23,'[1]Total general'!$B$85:$N$90,MATCH($A27,'[1]Total general'!$C$85:$F$85,0)+1+AE$1,0)/12+AD27</f>
        <v>75.825983223245203</v>
      </c>
      <c r="AF27" s="44">
        <f>VLOOKUP($A$23,'[1]Total general'!$B$85:$N$90,MATCH($A27,'[1]Total general'!$C$85:$F$85,0)+1+AF$1,0)/12+AE27</f>
        <v>77.972722353679984</v>
      </c>
      <c r="AG27" s="44">
        <f>VLOOKUP($A$23,'[1]Total general'!$B$85:$N$90,MATCH($A27,'[1]Total general'!$C$85:$F$85,0)+1+AG$1,0)/12+AF27</f>
        <v>80.119461484114765</v>
      </c>
      <c r="AH27" s="44">
        <f>VLOOKUP($A$23,'[1]Total general'!$B$85:$N$90,MATCH($A27,'[1]Total general'!$C$85:$F$85,0)+1+AH$1,0)/12+AG27</f>
        <v>82.266200614549547</v>
      </c>
      <c r="AI27" s="44">
        <f>VLOOKUP($A$23,'[1]Total general'!$B$85:$N$90,MATCH($A27,'[1]Total general'!$C$85:$F$85,0)+1+AI$1,0)/12+AH27</f>
        <v>84.412939744984328</v>
      </c>
      <c r="AJ27" s="44">
        <f>VLOOKUP($A$23,'[1]Total general'!$B$85:$N$90,MATCH($A27,'[1]Total general'!$C$85:$F$85,0)+1+AJ$1,0)/12+AI27</f>
        <v>86.55967887541911</v>
      </c>
      <c r="AK27" s="44">
        <f>VLOOKUP($A$23,'[1]Total general'!$B$85:$N$90,MATCH($A27,'[1]Total general'!$C$85:$F$85,0)+1+AK$1,0)/12+AJ27</f>
        <v>88.706418005853891</v>
      </c>
      <c r="AL27" s="37"/>
    </row>
    <row r="28" spans="1:38" ht="18.75" x14ac:dyDescent="0.3">
      <c r="A28" s="45" t="s">
        <v>438</v>
      </c>
      <c r="B28" s="46">
        <f t="shared" ref="B28:AK28" si="5">SUM(B23,B18,B13,B8,B3)</f>
        <v>4119</v>
      </c>
      <c r="C28" s="46">
        <f t="shared" si="5"/>
        <v>4157.9444803636361</v>
      </c>
      <c r="D28" s="46">
        <f t="shared" si="5"/>
        <v>4196.8889607272722</v>
      </c>
      <c r="E28" s="46">
        <f t="shared" si="5"/>
        <v>4235.8334410909092</v>
      </c>
      <c r="F28" s="46">
        <f t="shared" si="5"/>
        <v>4274.7779214545453</v>
      </c>
      <c r="G28" s="46">
        <f t="shared" si="5"/>
        <v>4313.7224018181823</v>
      </c>
      <c r="H28" s="46">
        <f t="shared" si="5"/>
        <v>4352.6668821818184</v>
      </c>
      <c r="I28" s="46">
        <f t="shared" si="5"/>
        <v>4391.6113625454545</v>
      </c>
      <c r="J28" s="46">
        <f t="shared" si="5"/>
        <v>4430.5558429090916</v>
      </c>
      <c r="K28" s="46">
        <f t="shared" si="5"/>
        <v>4469.5003232727277</v>
      </c>
      <c r="L28" s="46">
        <f t="shared" si="5"/>
        <v>4508.4448036363638</v>
      </c>
      <c r="M28" s="46">
        <f t="shared" si="5"/>
        <v>4547.3892839999999</v>
      </c>
      <c r="N28" s="46">
        <f t="shared" si="5"/>
        <v>4607.2550576666672</v>
      </c>
      <c r="O28" s="46">
        <f t="shared" si="5"/>
        <v>4667.1208313333336</v>
      </c>
      <c r="P28" s="46">
        <f t="shared" si="5"/>
        <v>4726.9866050000001</v>
      </c>
      <c r="Q28" s="46">
        <f t="shared" si="5"/>
        <v>4786.8523786666674</v>
      </c>
      <c r="R28" s="46">
        <f t="shared" si="5"/>
        <v>4846.7181523333338</v>
      </c>
      <c r="S28" s="46">
        <f t="shared" si="5"/>
        <v>4906.5839260000012</v>
      </c>
      <c r="T28" s="46">
        <f t="shared" si="5"/>
        <v>4966.4496996666676</v>
      </c>
      <c r="U28" s="46">
        <f t="shared" si="5"/>
        <v>5026.315473333334</v>
      </c>
      <c r="V28" s="46">
        <f t="shared" si="5"/>
        <v>5086.1812470000004</v>
      </c>
      <c r="W28" s="46">
        <f t="shared" si="5"/>
        <v>5146.0470206666669</v>
      </c>
      <c r="X28" s="46">
        <f t="shared" si="5"/>
        <v>5205.9127943333333</v>
      </c>
      <c r="Y28" s="46">
        <f t="shared" si="5"/>
        <v>5265.7785680000006</v>
      </c>
      <c r="Z28" s="46">
        <f t="shared" si="5"/>
        <v>5348.9776750000001</v>
      </c>
      <c r="AA28" s="46">
        <f t="shared" si="5"/>
        <v>5432.1767820000005</v>
      </c>
      <c r="AB28" s="46">
        <f t="shared" si="5"/>
        <v>5515.3758890000008</v>
      </c>
      <c r="AC28" s="46">
        <f t="shared" si="5"/>
        <v>5598.5749960000012</v>
      </c>
      <c r="AD28" s="46">
        <f t="shared" si="5"/>
        <v>5681.7741030000016</v>
      </c>
      <c r="AE28" s="46">
        <f t="shared" si="5"/>
        <v>5764.9732100000019</v>
      </c>
      <c r="AF28" s="46">
        <f t="shared" si="5"/>
        <v>5848.1723170000014</v>
      </c>
      <c r="AG28" s="46">
        <f t="shared" si="5"/>
        <v>5931.3714240000018</v>
      </c>
      <c r="AH28" s="46">
        <f t="shared" si="5"/>
        <v>6014.5705310000021</v>
      </c>
      <c r="AI28" s="46">
        <f t="shared" si="5"/>
        <v>6097.7696380000016</v>
      </c>
      <c r="AJ28" s="46">
        <f t="shared" si="5"/>
        <v>6180.9687450000019</v>
      </c>
      <c r="AK28" s="46">
        <f t="shared" si="5"/>
        <v>6264.1678520000023</v>
      </c>
      <c r="AL28"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NT Ambulatorio</vt:lpstr>
      <vt:lpstr>NT Medicamentos </vt:lpstr>
      <vt:lpstr> referencia Hospitalización</vt:lpstr>
      <vt:lpstr>población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Jaramillo Montoya</dc:creator>
  <cp:lastModifiedBy>Paula Andrea Bustamante Jaramillo</cp:lastModifiedBy>
  <dcterms:created xsi:type="dcterms:W3CDTF">2021-10-01T22:02:53Z</dcterms:created>
  <dcterms:modified xsi:type="dcterms:W3CDTF">2021-10-05T13:26:39Z</dcterms:modified>
</cp:coreProperties>
</file>