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CESO\GESTION DEL RIESGO\"/>
    </mc:Choice>
  </mc:AlternateContent>
  <xr:revisionPtr revIDLastSave="0" documentId="8_{AAC464C6-2673-4E9C-8ECB-B7D613BD16A5}" xr6:coauthVersionLast="45" xr6:coauthVersionMax="45" xr10:uidLastSave="{00000000-0000-0000-0000-000000000000}"/>
  <bookViews>
    <workbookView xWindow="-120" yWindow="-120" windowWidth="20730" windowHeight="11160" xr2:uid="{1921D29B-5D9E-484C-BAAA-2AB076E9F65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6" i="1" l="1"/>
  <c r="V46" i="1" s="1"/>
  <c r="T46" i="1"/>
  <c r="S46" i="1"/>
  <c r="Q46" i="1"/>
  <c r="R46" i="1" s="1"/>
  <c r="V45" i="1"/>
  <c r="U45" i="1"/>
  <c r="S45" i="1"/>
  <c r="T45" i="1" s="1"/>
  <c r="Q45" i="1"/>
  <c r="R45" i="1" s="1"/>
  <c r="U44" i="1"/>
  <c r="V44" i="1" s="1"/>
  <c r="S44" i="1"/>
  <c r="T44" i="1" s="1"/>
  <c r="Q44" i="1"/>
  <c r="R44" i="1" s="1"/>
  <c r="U43" i="1"/>
  <c r="V43" i="1" s="1"/>
  <c r="S43" i="1"/>
  <c r="T43" i="1" s="1"/>
  <c r="R43" i="1"/>
  <c r="Q43" i="1"/>
  <c r="U42" i="1"/>
  <c r="V42" i="1" s="1"/>
  <c r="T42" i="1"/>
  <c r="S42" i="1"/>
  <c r="Q42" i="1"/>
  <c r="R42" i="1" s="1"/>
  <c r="V41" i="1"/>
  <c r="U41" i="1"/>
  <c r="S41" i="1"/>
  <c r="T41" i="1" s="1"/>
  <c r="Q41" i="1"/>
  <c r="R41" i="1" s="1"/>
  <c r="U40" i="1"/>
  <c r="V40" i="1" s="1"/>
  <c r="S40" i="1"/>
  <c r="T40" i="1" s="1"/>
  <c r="Q40" i="1"/>
  <c r="R40" i="1" s="1"/>
  <c r="U39" i="1"/>
  <c r="V39" i="1" s="1"/>
  <c r="S39" i="1"/>
  <c r="T39" i="1" s="1"/>
  <c r="R39" i="1"/>
  <c r="Q39" i="1"/>
  <c r="U38" i="1"/>
  <c r="V38" i="1" s="1"/>
  <c r="T38" i="1"/>
  <c r="S38" i="1"/>
  <c r="Q38" i="1"/>
  <c r="R38" i="1" s="1"/>
  <c r="V37" i="1"/>
  <c r="U37" i="1"/>
  <c r="S37" i="1"/>
  <c r="Q37" i="1"/>
  <c r="Q47" i="1" s="1"/>
  <c r="R47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F24" i="1"/>
  <c r="E24" i="1"/>
  <c r="E23" i="1"/>
  <c r="F23" i="1" s="1"/>
  <c r="E22" i="1"/>
  <c r="E31" i="1" s="1"/>
  <c r="F31" i="1" s="1"/>
  <c r="E21" i="1"/>
  <c r="F21" i="1" s="1"/>
  <c r="M13" i="1"/>
  <c r="N13" i="1" s="1"/>
  <c r="K13" i="1"/>
  <c r="L13" i="1" s="1"/>
  <c r="I13" i="1"/>
  <c r="J13" i="1" s="1"/>
  <c r="H13" i="1"/>
  <c r="G13" i="1"/>
  <c r="E13" i="1"/>
  <c r="F13" i="1" s="1"/>
  <c r="M12" i="1"/>
  <c r="N12" i="1" s="1"/>
  <c r="K12" i="1"/>
  <c r="L12" i="1" s="1"/>
  <c r="J12" i="1"/>
  <c r="I12" i="1"/>
  <c r="G12" i="1"/>
  <c r="H12" i="1" s="1"/>
  <c r="E12" i="1"/>
  <c r="F12" i="1" s="1"/>
  <c r="M11" i="1"/>
  <c r="N11" i="1" s="1"/>
  <c r="L11" i="1"/>
  <c r="K11" i="1"/>
  <c r="I11" i="1"/>
  <c r="J11" i="1" s="1"/>
  <c r="G11" i="1"/>
  <c r="H11" i="1" s="1"/>
  <c r="E11" i="1"/>
  <c r="F11" i="1" s="1"/>
  <c r="N10" i="1"/>
  <c r="M10" i="1"/>
  <c r="K10" i="1"/>
  <c r="L10" i="1" s="1"/>
  <c r="I10" i="1"/>
  <c r="J10" i="1" s="1"/>
  <c r="G10" i="1"/>
  <c r="H10" i="1" s="1"/>
  <c r="F10" i="1"/>
  <c r="E10" i="1"/>
  <c r="M9" i="1"/>
  <c r="N9" i="1" s="1"/>
  <c r="K9" i="1"/>
  <c r="L9" i="1" s="1"/>
  <c r="I9" i="1"/>
  <c r="J9" i="1" s="1"/>
  <c r="H9" i="1"/>
  <c r="G9" i="1"/>
  <c r="E9" i="1"/>
  <c r="F9" i="1" s="1"/>
  <c r="M8" i="1"/>
  <c r="N8" i="1" s="1"/>
  <c r="K8" i="1"/>
  <c r="L8" i="1" s="1"/>
  <c r="J8" i="1"/>
  <c r="I8" i="1"/>
  <c r="G8" i="1"/>
  <c r="H8" i="1" s="1"/>
  <c r="E8" i="1"/>
  <c r="F8" i="1" s="1"/>
  <c r="M7" i="1"/>
  <c r="N7" i="1" s="1"/>
  <c r="L7" i="1"/>
  <c r="K7" i="1"/>
  <c r="I7" i="1"/>
  <c r="J7" i="1" s="1"/>
  <c r="G7" i="1"/>
  <c r="H7" i="1" s="1"/>
  <c r="E7" i="1"/>
  <c r="F7" i="1" s="1"/>
  <c r="N6" i="1"/>
  <c r="M6" i="1"/>
  <c r="K6" i="1"/>
  <c r="L6" i="1" s="1"/>
  <c r="I6" i="1"/>
  <c r="J6" i="1" s="1"/>
  <c r="G6" i="1"/>
  <c r="H6" i="1" s="1"/>
  <c r="F6" i="1"/>
  <c r="E6" i="1"/>
  <c r="M5" i="1"/>
  <c r="N5" i="1" s="1"/>
  <c r="K5" i="1"/>
  <c r="K14" i="1" s="1"/>
  <c r="L14" i="1" s="1"/>
  <c r="I5" i="1"/>
  <c r="J5" i="1" s="1"/>
  <c r="H5" i="1"/>
  <c r="G5" i="1"/>
  <c r="E5" i="1"/>
  <c r="F5" i="1" s="1"/>
  <c r="M4" i="1"/>
  <c r="N4" i="1" s="1"/>
  <c r="K4" i="1"/>
  <c r="L4" i="1" s="1"/>
  <c r="J4" i="1"/>
  <c r="I4" i="1"/>
  <c r="I14" i="1" s="1"/>
  <c r="J14" i="1" s="1"/>
  <c r="G4" i="1"/>
  <c r="H4" i="1" s="1"/>
  <c r="E4" i="1"/>
  <c r="E14" i="1" s="1"/>
  <c r="F14" i="1" s="1"/>
  <c r="M46" i="1"/>
  <c r="O45" i="1"/>
  <c r="E45" i="1"/>
  <c r="G44" i="1"/>
  <c r="I43" i="1"/>
  <c r="K42" i="1"/>
  <c r="E42" i="1"/>
  <c r="M41" i="1"/>
  <c r="G41" i="1"/>
  <c r="O40" i="1"/>
  <c r="I40" i="1"/>
  <c r="K39" i="1"/>
  <c r="M38" i="1"/>
  <c r="O37" i="1"/>
  <c r="E37" i="1"/>
  <c r="O43" i="1"/>
  <c r="E40" i="1"/>
  <c r="M39" i="1"/>
  <c r="I38" i="1"/>
  <c r="G46" i="1"/>
  <c r="I45" i="1"/>
  <c r="K44" i="1"/>
  <c r="E44" i="1"/>
  <c r="M43" i="1"/>
  <c r="G43" i="1"/>
  <c r="O42" i="1"/>
  <c r="I42" i="1"/>
  <c r="K41" i="1"/>
  <c r="M40" i="1"/>
  <c r="O39" i="1"/>
  <c r="E39" i="1"/>
  <c r="G38" i="1"/>
  <c r="I37" i="1"/>
  <c r="G42" i="1"/>
  <c r="I41" i="1"/>
  <c r="K46" i="1"/>
  <c r="E46" i="1"/>
  <c r="M45" i="1"/>
  <c r="G45" i="1"/>
  <c r="O44" i="1"/>
  <c r="I44" i="1"/>
  <c r="K43" i="1"/>
  <c r="M42" i="1"/>
  <c r="O41" i="1"/>
  <c r="E41" i="1"/>
  <c r="G40" i="1"/>
  <c r="I39" i="1"/>
  <c r="K38" i="1"/>
  <c r="E38" i="1"/>
  <c r="M37" i="1"/>
  <c r="G37" i="1"/>
  <c r="O46" i="1"/>
  <c r="I46" i="1"/>
  <c r="K45" i="1"/>
  <c r="M44" i="1"/>
  <c r="E43" i="1"/>
  <c r="K40" i="1"/>
  <c r="G39" i="1"/>
  <c r="O38" i="1"/>
  <c r="K37" i="1"/>
  <c r="L37" i="1" l="1"/>
  <c r="K47" i="1"/>
  <c r="L47" i="1" s="1"/>
  <c r="P38" i="1"/>
  <c r="H39" i="1"/>
  <c r="L40" i="1"/>
  <c r="F43" i="1"/>
  <c r="N44" i="1"/>
  <c r="L45" i="1"/>
  <c r="J46" i="1"/>
  <c r="P46" i="1"/>
  <c r="H37" i="1"/>
  <c r="G47" i="1"/>
  <c r="H47" i="1" s="1"/>
  <c r="M47" i="1"/>
  <c r="N47" i="1" s="1"/>
  <c r="N37" i="1"/>
  <c r="F38" i="1"/>
  <c r="L38" i="1"/>
  <c r="J39" i="1"/>
  <c r="H40" i="1"/>
  <c r="F41" i="1"/>
  <c r="P41" i="1"/>
  <c r="N42" i="1"/>
  <c r="L43" i="1"/>
  <c r="J44" i="1"/>
  <c r="P44" i="1"/>
  <c r="H45" i="1"/>
  <c r="N45" i="1"/>
  <c r="F46" i="1"/>
  <c r="L46" i="1"/>
  <c r="J41" i="1"/>
  <c r="H42" i="1"/>
  <c r="I47" i="1"/>
  <c r="J47" i="1" s="1"/>
  <c r="J37" i="1"/>
  <c r="H38" i="1"/>
  <c r="F39" i="1"/>
  <c r="P39" i="1"/>
  <c r="N40" i="1"/>
  <c r="L41" i="1"/>
  <c r="J42" i="1"/>
  <c r="P42" i="1"/>
  <c r="H43" i="1"/>
  <c r="N43" i="1"/>
  <c r="F44" i="1"/>
  <c r="L44" i="1"/>
  <c r="J45" i="1"/>
  <c r="H46" i="1"/>
  <c r="J38" i="1"/>
  <c r="N39" i="1"/>
  <c r="F40" i="1"/>
  <c r="P43" i="1"/>
  <c r="E47" i="1"/>
  <c r="F47" i="1" s="1"/>
  <c r="F37" i="1"/>
  <c r="P37" i="1"/>
  <c r="O47" i="1"/>
  <c r="P47" i="1" s="1"/>
  <c r="N38" i="1"/>
  <c r="L39" i="1"/>
  <c r="J40" i="1"/>
  <c r="P40" i="1"/>
  <c r="H41" i="1"/>
  <c r="N41" i="1"/>
  <c r="F42" i="1"/>
  <c r="L42" i="1"/>
  <c r="J43" i="1"/>
  <c r="H44" i="1"/>
  <c r="F45" i="1"/>
  <c r="P45" i="1"/>
  <c r="N46" i="1"/>
  <c r="F4" i="1"/>
  <c r="L5" i="1"/>
  <c r="G14" i="1"/>
  <c r="H14" i="1" s="1"/>
  <c r="M14" i="1"/>
  <c r="N14" i="1" s="1"/>
  <c r="F22" i="1"/>
  <c r="R37" i="1"/>
  <c r="T37" i="1"/>
  <c r="S47" i="1"/>
  <c r="T47" i="1" s="1"/>
  <c r="U47" i="1"/>
  <c r="V47" i="1" s="1"/>
</calcChain>
</file>

<file path=xl/sharedStrings.xml><?xml version="1.0" encoding="utf-8"?>
<sst xmlns="http://schemas.openxmlformats.org/spreadsheetml/2006/main" count="91" uniqueCount="33">
  <si>
    <t>HTA</t>
  </si>
  <si>
    <t>DM</t>
  </si>
  <si>
    <t>DM - HTA</t>
  </si>
  <si>
    <t>EPOC</t>
  </si>
  <si>
    <t>Anticoagulado</t>
  </si>
  <si>
    <t>Región</t>
  </si>
  <si>
    <t>Subsidiado</t>
  </si>
  <si>
    <t>Contributivo</t>
  </si>
  <si>
    <t>Total Savia Salud</t>
  </si>
  <si>
    <t>Población</t>
  </si>
  <si>
    <t>% distrib</t>
  </si>
  <si>
    <t>BAJO CAUCA</t>
  </si>
  <si>
    <t>MAGDALENA MEDIO</t>
  </si>
  <si>
    <t>NORDESTE</t>
  </si>
  <si>
    <t>NORTE</t>
  </si>
  <si>
    <t>OCCIDENTE</t>
  </si>
  <si>
    <t>ORIENTE</t>
  </si>
  <si>
    <t>SUROESTE</t>
  </si>
  <si>
    <t>URABA</t>
  </si>
  <si>
    <t>VALLE DE ABURRA</t>
  </si>
  <si>
    <t>MEDELLIN</t>
  </si>
  <si>
    <t>Total general</t>
  </si>
  <si>
    <t>SALUD MENTAL</t>
  </si>
  <si>
    <t>Alto Costo</t>
  </si>
  <si>
    <t>CA cervix</t>
  </si>
  <si>
    <t>CA Digestivo</t>
  </si>
  <si>
    <t>CA Hematológico</t>
  </si>
  <si>
    <t>CA Mama</t>
  </si>
  <si>
    <t>CA Próstata</t>
  </si>
  <si>
    <t>Otros CA</t>
  </si>
  <si>
    <t>Húerfanas</t>
  </si>
  <si>
    <t>VIH</t>
  </si>
  <si>
    <t>TB + Lepra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</si>
</sst>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3" borderId="0" xfId="0" applyFill="1"/>
    <xf numFmtId="3" fontId="0" fillId="3" borderId="0" xfId="0" applyNumberForma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3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BLACION%20EN%20RIESGO%20CONTRAT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"/>
      <sheetName val="Nominal"/>
      <sheetName val="resumen"/>
      <sheetName val="Hoja3"/>
      <sheetName val="HTA"/>
      <sheetName val="DM"/>
      <sheetName val="Salud Mental"/>
      <sheetName val="DM-HTA"/>
      <sheetName val="epoc"/>
      <sheetName val="HEMOFILIA"/>
      <sheetName val="Cancer"/>
      <sheetName val="ANTICOAGULADOS"/>
      <sheetName val="HUERFANAS"/>
      <sheetName val="vih"/>
      <sheetName val="TB - LEPRA"/>
    </sheetNames>
    <sheetDataSet>
      <sheetData sheetId="0"/>
      <sheetData sheetId="1"/>
      <sheetData sheetId="2">
        <row r="3">
          <cell r="A3" t="str">
            <v>BAJO CAUCA</v>
          </cell>
          <cell r="C3">
            <v>189</v>
          </cell>
          <cell r="D3">
            <v>493</v>
          </cell>
          <cell r="E3">
            <v>1096</v>
          </cell>
          <cell r="F3">
            <v>1778</v>
          </cell>
        </row>
        <row r="4">
          <cell r="A4" t="str">
            <v>MAGDALENA MEDIO</v>
          </cell>
          <cell r="B4">
            <v>3</v>
          </cell>
          <cell r="C4">
            <v>263</v>
          </cell>
          <cell r="D4">
            <v>794</v>
          </cell>
          <cell r="E4">
            <v>2355</v>
          </cell>
          <cell r="F4">
            <v>3415</v>
          </cell>
        </row>
        <row r="5">
          <cell r="A5" t="str">
            <v>MEDELLIN</v>
          </cell>
          <cell r="B5">
            <v>38</v>
          </cell>
          <cell r="C5">
            <v>4026</v>
          </cell>
          <cell r="D5">
            <v>13092</v>
          </cell>
          <cell r="E5">
            <v>33330</v>
          </cell>
          <cell r="F5">
            <v>50486</v>
          </cell>
        </row>
        <row r="6">
          <cell r="A6" t="str">
            <v>NORDESTE</v>
          </cell>
          <cell r="B6">
            <v>7</v>
          </cell>
          <cell r="C6">
            <v>540</v>
          </cell>
          <cell r="D6">
            <v>1457</v>
          </cell>
          <cell r="E6">
            <v>3480</v>
          </cell>
          <cell r="F6">
            <v>5484</v>
          </cell>
        </row>
        <row r="7">
          <cell r="A7" t="str">
            <v>NORTE</v>
          </cell>
          <cell r="B7">
            <v>6</v>
          </cell>
          <cell r="C7">
            <v>731</v>
          </cell>
          <cell r="D7">
            <v>2304</v>
          </cell>
          <cell r="E7">
            <v>5113</v>
          </cell>
          <cell r="F7">
            <v>8154</v>
          </cell>
        </row>
        <row r="8">
          <cell r="A8" t="str">
            <v>OCCIDENTE</v>
          </cell>
          <cell r="B8">
            <v>3</v>
          </cell>
          <cell r="C8">
            <v>554</v>
          </cell>
          <cell r="D8">
            <v>1615</v>
          </cell>
          <cell r="E8">
            <v>4423</v>
          </cell>
          <cell r="F8">
            <v>6595</v>
          </cell>
        </row>
        <row r="9">
          <cell r="A9" t="str">
            <v>ORIENTE</v>
          </cell>
          <cell r="B9">
            <v>18</v>
          </cell>
          <cell r="C9">
            <v>1429</v>
          </cell>
          <cell r="D9">
            <v>4525</v>
          </cell>
          <cell r="E9">
            <v>12816</v>
          </cell>
          <cell r="F9">
            <v>18788</v>
          </cell>
        </row>
        <row r="10">
          <cell r="A10" t="str">
            <v>SUROESTE</v>
          </cell>
          <cell r="B10">
            <v>16</v>
          </cell>
          <cell r="C10">
            <v>1238</v>
          </cell>
          <cell r="D10">
            <v>4013</v>
          </cell>
          <cell r="E10">
            <v>9901</v>
          </cell>
          <cell r="F10">
            <v>15168</v>
          </cell>
        </row>
        <row r="11">
          <cell r="A11" t="str">
            <v>URABA</v>
          </cell>
          <cell r="B11">
            <v>20</v>
          </cell>
          <cell r="C11">
            <v>1245</v>
          </cell>
          <cell r="D11">
            <v>3210</v>
          </cell>
          <cell r="E11">
            <v>7672</v>
          </cell>
          <cell r="F11">
            <v>12147</v>
          </cell>
        </row>
        <row r="12">
          <cell r="A12" t="str">
            <v>VALLE DE ABURRA</v>
          </cell>
          <cell r="B12">
            <v>27</v>
          </cell>
          <cell r="C12">
            <v>1638</v>
          </cell>
          <cell r="D12">
            <v>5849</v>
          </cell>
          <cell r="E12">
            <v>15389</v>
          </cell>
          <cell r="F12">
            <v>22903</v>
          </cell>
        </row>
        <row r="13">
          <cell r="A13" t="str">
            <v>Total general</v>
          </cell>
          <cell r="B13">
            <v>138</v>
          </cell>
          <cell r="C13">
            <v>11853</v>
          </cell>
          <cell r="D13">
            <v>37352</v>
          </cell>
          <cell r="E13">
            <v>95575</v>
          </cell>
          <cell r="F13">
            <v>144918</v>
          </cell>
        </row>
        <row r="18">
          <cell r="A18" t="str">
            <v>BAJO CAUCA</v>
          </cell>
          <cell r="C18">
            <v>21</v>
          </cell>
          <cell r="D18">
            <v>50</v>
          </cell>
          <cell r="E18">
            <v>24</v>
          </cell>
          <cell r="F18">
            <v>95</v>
          </cell>
        </row>
        <row r="19">
          <cell r="A19" t="str">
            <v>MAGDALENA MEDIO</v>
          </cell>
          <cell r="B19">
            <v>4</v>
          </cell>
          <cell r="C19">
            <v>56</v>
          </cell>
          <cell r="D19">
            <v>97</v>
          </cell>
          <cell r="E19">
            <v>101</v>
          </cell>
          <cell r="F19">
            <v>258</v>
          </cell>
        </row>
        <row r="20">
          <cell r="A20" t="str">
            <v>MEDELLIN</v>
          </cell>
          <cell r="B20">
            <v>48</v>
          </cell>
          <cell r="C20">
            <v>509</v>
          </cell>
          <cell r="D20">
            <v>1123</v>
          </cell>
          <cell r="E20">
            <v>1299</v>
          </cell>
          <cell r="F20">
            <v>2979</v>
          </cell>
        </row>
        <row r="21">
          <cell r="A21" t="str">
            <v>NORDESTE</v>
          </cell>
          <cell r="B21">
            <v>10</v>
          </cell>
          <cell r="C21">
            <v>62</v>
          </cell>
          <cell r="D21">
            <v>76</v>
          </cell>
          <cell r="E21">
            <v>102</v>
          </cell>
          <cell r="F21">
            <v>250</v>
          </cell>
        </row>
        <row r="22">
          <cell r="A22" t="str">
            <v>NORTE</v>
          </cell>
          <cell r="B22">
            <v>7</v>
          </cell>
          <cell r="C22">
            <v>93</v>
          </cell>
          <cell r="D22">
            <v>111</v>
          </cell>
          <cell r="E22">
            <v>113</v>
          </cell>
          <cell r="F22">
            <v>324</v>
          </cell>
        </row>
        <row r="23">
          <cell r="A23" t="str">
            <v>OCCIDENTE</v>
          </cell>
          <cell r="B23">
            <v>3</v>
          </cell>
          <cell r="C23">
            <v>74</v>
          </cell>
          <cell r="D23">
            <v>166</v>
          </cell>
          <cell r="E23">
            <v>144</v>
          </cell>
          <cell r="F23">
            <v>387</v>
          </cell>
        </row>
        <row r="24">
          <cell r="A24" t="str">
            <v>ORIENTE</v>
          </cell>
          <cell r="B24">
            <v>34</v>
          </cell>
          <cell r="C24">
            <v>215</v>
          </cell>
          <cell r="D24">
            <v>399</v>
          </cell>
          <cell r="E24">
            <v>550</v>
          </cell>
          <cell r="F24">
            <v>1198</v>
          </cell>
        </row>
        <row r="25">
          <cell r="A25" t="str">
            <v>SUROESTE</v>
          </cell>
          <cell r="B25">
            <v>9</v>
          </cell>
          <cell r="C25">
            <v>135</v>
          </cell>
          <cell r="D25">
            <v>223</v>
          </cell>
          <cell r="E25">
            <v>201</v>
          </cell>
          <cell r="F25">
            <v>568</v>
          </cell>
        </row>
        <row r="26">
          <cell r="A26" t="str">
            <v>URABA</v>
          </cell>
          <cell r="B26">
            <v>12</v>
          </cell>
          <cell r="C26">
            <v>207</v>
          </cell>
          <cell r="D26">
            <v>281</v>
          </cell>
          <cell r="E26">
            <v>229</v>
          </cell>
          <cell r="F26">
            <v>729</v>
          </cell>
        </row>
        <row r="27">
          <cell r="A27" t="str">
            <v>VALLE DE ABURRA</v>
          </cell>
          <cell r="B27">
            <v>30</v>
          </cell>
          <cell r="C27">
            <v>272</v>
          </cell>
          <cell r="D27">
            <v>575</v>
          </cell>
          <cell r="E27">
            <v>875</v>
          </cell>
          <cell r="F27">
            <v>1752</v>
          </cell>
        </row>
        <row r="28">
          <cell r="A28" t="str">
            <v>Total general</v>
          </cell>
          <cell r="B28">
            <v>157</v>
          </cell>
          <cell r="C28">
            <v>1644</v>
          </cell>
          <cell r="D28">
            <v>3101</v>
          </cell>
          <cell r="E28">
            <v>3638</v>
          </cell>
          <cell r="F28">
            <v>8540</v>
          </cell>
        </row>
        <row r="33">
          <cell r="A33" t="str">
            <v>BAJO CAUCA</v>
          </cell>
          <cell r="C33">
            <v>39</v>
          </cell>
          <cell r="D33">
            <v>171</v>
          </cell>
          <cell r="E33">
            <v>349</v>
          </cell>
          <cell r="F33">
            <v>559</v>
          </cell>
        </row>
        <row r="34">
          <cell r="A34" t="str">
            <v>MAGDALENA MEDIO</v>
          </cell>
          <cell r="C34">
            <v>60</v>
          </cell>
          <cell r="D34">
            <v>288</v>
          </cell>
          <cell r="E34">
            <v>808</v>
          </cell>
          <cell r="F34">
            <v>1156</v>
          </cell>
        </row>
        <row r="35">
          <cell r="A35" t="str">
            <v>MEDELLIN</v>
          </cell>
          <cell r="B35">
            <v>6</v>
          </cell>
          <cell r="C35">
            <v>987</v>
          </cell>
          <cell r="D35">
            <v>5629</v>
          </cell>
          <cell r="E35">
            <v>18793</v>
          </cell>
          <cell r="F35">
            <v>25415</v>
          </cell>
        </row>
        <row r="36">
          <cell r="A36" t="str">
            <v>NORDESTE</v>
          </cell>
          <cell r="B36">
            <v>1</v>
          </cell>
          <cell r="C36">
            <v>104</v>
          </cell>
          <cell r="D36">
            <v>419</v>
          </cell>
          <cell r="E36">
            <v>1277</v>
          </cell>
          <cell r="F36">
            <v>1801</v>
          </cell>
        </row>
        <row r="37">
          <cell r="A37" t="str">
            <v>NORTE</v>
          </cell>
          <cell r="B37">
            <v>4</v>
          </cell>
          <cell r="C37">
            <v>187</v>
          </cell>
          <cell r="D37">
            <v>658</v>
          </cell>
          <cell r="E37">
            <v>2119</v>
          </cell>
          <cell r="F37">
            <v>2968</v>
          </cell>
        </row>
        <row r="38">
          <cell r="A38" t="str">
            <v>OCCIDENTE</v>
          </cell>
          <cell r="B38">
            <v>1</v>
          </cell>
          <cell r="C38">
            <v>111</v>
          </cell>
          <cell r="D38">
            <v>462</v>
          </cell>
          <cell r="E38">
            <v>1551</v>
          </cell>
          <cell r="F38">
            <v>2125</v>
          </cell>
        </row>
        <row r="39">
          <cell r="A39" t="str">
            <v>ORIENTE</v>
          </cell>
          <cell r="B39">
            <v>17</v>
          </cell>
          <cell r="C39">
            <v>358</v>
          </cell>
          <cell r="D39">
            <v>1569</v>
          </cell>
          <cell r="E39">
            <v>5661</v>
          </cell>
          <cell r="F39">
            <v>7605</v>
          </cell>
        </row>
        <row r="40">
          <cell r="A40" t="str">
            <v>SUROESTE</v>
          </cell>
          <cell r="B40">
            <v>3</v>
          </cell>
          <cell r="C40">
            <v>184</v>
          </cell>
          <cell r="D40">
            <v>917</v>
          </cell>
          <cell r="E40">
            <v>2886</v>
          </cell>
          <cell r="F40">
            <v>3990</v>
          </cell>
        </row>
        <row r="41">
          <cell r="A41" t="str">
            <v>URABA</v>
          </cell>
          <cell r="B41">
            <v>16</v>
          </cell>
          <cell r="C41">
            <v>407</v>
          </cell>
          <cell r="D41">
            <v>1587</v>
          </cell>
          <cell r="E41">
            <v>3357</v>
          </cell>
          <cell r="F41">
            <v>5367</v>
          </cell>
        </row>
        <row r="42">
          <cell r="A42" t="str">
            <v>VALLE DE ABURRA</v>
          </cell>
          <cell r="B42">
            <v>13</v>
          </cell>
          <cell r="C42">
            <v>333</v>
          </cell>
          <cell r="D42">
            <v>2005</v>
          </cell>
          <cell r="E42">
            <v>6992</v>
          </cell>
          <cell r="F42">
            <v>9343</v>
          </cell>
        </row>
        <row r="43">
          <cell r="A43" t="str">
            <v>Total general</v>
          </cell>
          <cell r="B43">
            <v>61</v>
          </cell>
          <cell r="C43">
            <v>2770</v>
          </cell>
          <cell r="D43">
            <v>13705</v>
          </cell>
          <cell r="E43">
            <v>43793</v>
          </cell>
          <cell r="F43">
            <v>60329</v>
          </cell>
        </row>
        <row r="48">
          <cell r="A48" t="str">
            <v>BAJO CAUCA</v>
          </cell>
          <cell r="B48">
            <v>48</v>
          </cell>
          <cell r="C48">
            <v>34</v>
          </cell>
          <cell r="D48">
            <v>8</v>
          </cell>
          <cell r="E48">
            <v>6</v>
          </cell>
          <cell r="F48">
            <v>96</v>
          </cell>
        </row>
        <row r="49">
          <cell r="A49" t="str">
            <v>MAGDALENA MEDIO</v>
          </cell>
          <cell r="B49">
            <v>111</v>
          </cell>
          <cell r="C49">
            <v>63</v>
          </cell>
          <cell r="D49">
            <v>20</v>
          </cell>
          <cell r="E49">
            <v>6</v>
          </cell>
          <cell r="F49">
            <v>200</v>
          </cell>
        </row>
        <row r="50">
          <cell r="A50" t="str">
            <v>MEDELLIN</v>
          </cell>
          <cell r="B50">
            <v>1391</v>
          </cell>
          <cell r="C50">
            <v>1195</v>
          </cell>
          <cell r="D50">
            <v>223</v>
          </cell>
          <cell r="E50">
            <v>180</v>
          </cell>
          <cell r="F50">
            <v>2989</v>
          </cell>
        </row>
        <row r="51">
          <cell r="A51" t="str">
            <v>NORDESTE</v>
          </cell>
          <cell r="B51">
            <v>82</v>
          </cell>
          <cell r="C51">
            <v>98</v>
          </cell>
          <cell r="D51">
            <v>26</v>
          </cell>
          <cell r="E51">
            <v>24</v>
          </cell>
          <cell r="F51">
            <v>230</v>
          </cell>
        </row>
        <row r="52">
          <cell r="A52" t="str">
            <v>NORTE</v>
          </cell>
          <cell r="B52">
            <v>201</v>
          </cell>
          <cell r="C52">
            <v>188</v>
          </cell>
          <cell r="D52">
            <v>40</v>
          </cell>
          <cell r="E52">
            <v>27</v>
          </cell>
          <cell r="F52">
            <v>456</v>
          </cell>
        </row>
        <row r="53">
          <cell r="A53" t="str">
            <v>OCCIDENTE</v>
          </cell>
          <cell r="B53">
            <v>107</v>
          </cell>
          <cell r="C53">
            <v>87</v>
          </cell>
          <cell r="D53">
            <v>21</v>
          </cell>
          <cell r="E53">
            <v>15</v>
          </cell>
          <cell r="F53">
            <v>230</v>
          </cell>
        </row>
        <row r="54">
          <cell r="A54" t="str">
            <v>ORIENTE</v>
          </cell>
          <cell r="B54">
            <v>345</v>
          </cell>
          <cell r="C54">
            <v>452</v>
          </cell>
          <cell r="D54">
            <v>173</v>
          </cell>
          <cell r="E54">
            <v>110</v>
          </cell>
          <cell r="F54">
            <v>1080</v>
          </cell>
        </row>
        <row r="55">
          <cell r="A55" t="str">
            <v>SUROESTE</v>
          </cell>
          <cell r="B55">
            <v>281</v>
          </cell>
          <cell r="C55">
            <v>343</v>
          </cell>
          <cell r="D55">
            <v>107</v>
          </cell>
          <cell r="E55">
            <v>86</v>
          </cell>
          <cell r="F55">
            <v>817</v>
          </cell>
        </row>
        <row r="56">
          <cell r="A56" t="str">
            <v>URABA</v>
          </cell>
          <cell r="B56">
            <v>335</v>
          </cell>
          <cell r="C56">
            <v>318</v>
          </cell>
          <cell r="D56">
            <v>57</v>
          </cell>
          <cell r="E56">
            <v>84</v>
          </cell>
          <cell r="F56">
            <v>794</v>
          </cell>
        </row>
        <row r="57">
          <cell r="A57" t="str">
            <v>VALLE DE ABURRA</v>
          </cell>
          <cell r="B57">
            <v>456</v>
          </cell>
          <cell r="C57">
            <v>467</v>
          </cell>
          <cell r="D57">
            <v>106</v>
          </cell>
          <cell r="E57">
            <v>123</v>
          </cell>
          <cell r="F57">
            <v>1152</v>
          </cell>
        </row>
        <row r="58">
          <cell r="A58" t="str">
            <v>Total general</v>
          </cell>
          <cell r="B58">
            <v>3357</v>
          </cell>
          <cell r="C58">
            <v>3245</v>
          </cell>
          <cell r="D58">
            <v>781</v>
          </cell>
          <cell r="E58">
            <v>661</v>
          </cell>
          <cell r="F58">
            <v>8044</v>
          </cell>
        </row>
        <row r="63">
          <cell r="I63" t="str">
            <v>Etiquetas de fila</v>
          </cell>
        </row>
        <row r="134">
          <cell r="A134" t="str">
            <v>MAGDALENA MEDIO</v>
          </cell>
          <cell r="C134">
            <v>2</v>
          </cell>
          <cell r="D134">
            <v>2</v>
          </cell>
        </row>
        <row r="135">
          <cell r="A135" t="str">
            <v>MEDELLIN</v>
          </cell>
          <cell r="B135">
            <v>44</v>
          </cell>
          <cell r="C135">
            <v>415</v>
          </cell>
          <cell r="D135">
            <v>459</v>
          </cell>
        </row>
        <row r="136">
          <cell r="A136" t="str">
            <v>NORDESTE</v>
          </cell>
          <cell r="C136">
            <v>5</v>
          </cell>
          <cell r="D136">
            <v>5</v>
          </cell>
        </row>
        <row r="137">
          <cell r="A137" t="str">
            <v>NORTE</v>
          </cell>
          <cell r="B137">
            <v>1</v>
          </cell>
          <cell r="C137">
            <v>19</v>
          </cell>
          <cell r="D137">
            <v>20</v>
          </cell>
        </row>
        <row r="138">
          <cell r="A138" t="str">
            <v>OCCIDENTE</v>
          </cell>
          <cell r="C138">
            <v>1</v>
          </cell>
          <cell r="D138">
            <v>1</v>
          </cell>
        </row>
        <row r="139">
          <cell r="A139" t="str">
            <v>ORIENTE</v>
          </cell>
          <cell r="B139">
            <v>2</v>
          </cell>
          <cell r="C139">
            <v>17</v>
          </cell>
          <cell r="D139">
            <v>19</v>
          </cell>
        </row>
        <row r="140">
          <cell r="A140" t="str">
            <v>SUROESTE</v>
          </cell>
          <cell r="B140">
            <v>2</v>
          </cell>
          <cell r="C140">
            <v>5</v>
          </cell>
          <cell r="D140">
            <v>7</v>
          </cell>
        </row>
        <row r="141">
          <cell r="A141" t="str">
            <v>VALLE DE ABURRA</v>
          </cell>
          <cell r="B141">
            <v>1</v>
          </cell>
          <cell r="C141">
            <v>86</v>
          </cell>
          <cell r="D141">
            <v>87</v>
          </cell>
        </row>
        <row r="161">
          <cell r="A161" t="str">
            <v>BAJO CAUCA</v>
          </cell>
          <cell r="E161">
            <v>4</v>
          </cell>
          <cell r="F161">
            <v>4</v>
          </cell>
        </row>
        <row r="162">
          <cell r="A162" t="str">
            <v>MAGDALENA MEDIO</v>
          </cell>
          <cell r="C162">
            <v>4</v>
          </cell>
          <cell r="D162">
            <v>5</v>
          </cell>
          <cell r="E162">
            <v>10</v>
          </cell>
          <cell r="F162">
            <v>19</v>
          </cell>
        </row>
        <row r="163">
          <cell r="A163" t="str">
            <v>MEDELLIN</v>
          </cell>
          <cell r="B163">
            <v>5</v>
          </cell>
          <cell r="C163">
            <v>83</v>
          </cell>
          <cell r="D163">
            <v>201</v>
          </cell>
          <cell r="E163">
            <v>768</v>
          </cell>
          <cell r="F163">
            <v>1057</v>
          </cell>
        </row>
        <row r="164">
          <cell r="A164" t="str">
            <v>NORDESTE</v>
          </cell>
          <cell r="C164">
            <v>7</v>
          </cell>
          <cell r="D164">
            <v>6</v>
          </cell>
          <cell r="E164">
            <v>19</v>
          </cell>
          <cell r="F164">
            <v>32</v>
          </cell>
        </row>
        <row r="165">
          <cell r="A165" t="str">
            <v>NORTE</v>
          </cell>
          <cell r="C165">
            <v>3</v>
          </cell>
          <cell r="D165">
            <v>17</v>
          </cell>
          <cell r="E165">
            <v>48</v>
          </cell>
          <cell r="F165">
            <v>68</v>
          </cell>
        </row>
        <row r="166">
          <cell r="A166" t="str">
            <v>OCCIDENTE</v>
          </cell>
          <cell r="C166">
            <v>5</v>
          </cell>
          <cell r="D166">
            <v>4</v>
          </cell>
          <cell r="E166">
            <v>23</v>
          </cell>
          <cell r="F166">
            <v>32</v>
          </cell>
        </row>
        <row r="167">
          <cell r="A167" t="str">
            <v>ORIENTE</v>
          </cell>
          <cell r="C167">
            <v>8</v>
          </cell>
          <cell r="D167">
            <v>15</v>
          </cell>
          <cell r="E167">
            <v>54</v>
          </cell>
          <cell r="F167">
            <v>77</v>
          </cell>
        </row>
        <row r="168">
          <cell r="A168" t="str">
            <v>SURORIENTE</v>
          </cell>
          <cell r="C168">
            <v>7</v>
          </cell>
          <cell r="D168">
            <v>22</v>
          </cell>
          <cell r="E168">
            <v>36</v>
          </cell>
          <cell r="F168">
            <v>65</v>
          </cell>
        </row>
        <row r="169">
          <cell r="A169" t="str">
            <v>URABA</v>
          </cell>
          <cell r="C169">
            <v>2</v>
          </cell>
          <cell r="D169">
            <v>3</v>
          </cell>
          <cell r="E169">
            <v>9</v>
          </cell>
          <cell r="F169">
            <v>14</v>
          </cell>
        </row>
        <row r="170">
          <cell r="A170" t="str">
            <v>VALLE DE ABURRÁ</v>
          </cell>
          <cell r="B170">
            <v>1</v>
          </cell>
          <cell r="C170">
            <v>37</v>
          </cell>
          <cell r="D170">
            <v>83</v>
          </cell>
          <cell r="E170">
            <v>308</v>
          </cell>
          <cell r="F170">
            <v>429</v>
          </cell>
        </row>
        <row r="171">
          <cell r="A171" t="str">
            <v>Total general</v>
          </cell>
          <cell r="B171">
            <v>6</v>
          </cell>
          <cell r="C171">
            <v>156</v>
          </cell>
          <cell r="D171">
            <v>356</v>
          </cell>
          <cell r="E171">
            <v>1279</v>
          </cell>
          <cell r="F171">
            <v>1797</v>
          </cell>
        </row>
        <row r="176">
          <cell r="A176" t="str">
            <v>Etiquetas de fila</v>
          </cell>
          <cell r="B176" t="str">
            <v>0-18</v>
          </cell>
          <cell r="C176" t="str">
            <v>19-45</v>
          </cell>
          <cell r="D176" t="str">
            <v>46-59</v>
          </cell>
          <cell r="E176" t="str">
            <v>Mayor 60</v>
          </cell>
          <cell r="F176" t="str">
            <v>Total general</v>
          </cell>
        </row>
        <row r="177">
          <cell r="A177" t="str">
            <v>BAJO CAUCA</v>
          </cell>
          <cell r="B177">
            <v>2</v>
          </cell>
          <cell r="C177">
            <v>1</v>
          </cell>
          <cell r="D177">
            <v>1</v>
          </cell>
          <cell r="E177">
            <v>1</v>
          </cell>
          <cell r="F177">
            <v>5</v>
          </cell>
        </row>
        <row r="178">
          <cell r="A178" t="str">
            <v>MAGDALENA MEDIO</v>
          </cell>
          <cell r="B178">
            <v>5</v>
          </cell>
          <cell r="C178">
            <v>2</v>
          </cell>
          <cell r="F178">
            <v>7</v>
          </cell>
        </row>
        <row r="179">
          <cell r="A179" t="str">
            <v>MEDELLIN</v>
          </cell>
          <cell r="B179">
            <v>71</v>
          </cell>
          <cell r="C179">
            <v>53</v>
          </cell>
          <cell r="D179">
            <v>28</v>
          </cell>
          <cell r="E179">
            <v>23</v>
          </cell>
          <cell r="F179">
            <v>175</v>
          </cell>
        </row>
        <row r="180">
          <cell r="A180" t="str">
            <v>NORDESTE</v>
          </cell>
          <cell r="B180">
            <v>1</v>
          </cell>
          <cell r="C180">
            <v>4</v>
          </cell>
          <cell r="D180">
            <v>2</v>
          </cell>
          <cell r="E180">
            <v>1</v>
          </cell>
          <cell r="F180">
            <v>8</v>
          </cell>
        </row>
        <row r="181">
          <cell r="A181" t="str">
            <v>NORTE</v>
          </cell>
          <cell r="B181">
            <v>9</v>
          </cell>
          <cell r="C181">
            <v>6</v>
          </cell>
          <cell r="D181">
            <v>2</v>
          </cell>
          <cell r="E181">
            <v>2</v>
          </cell>
          <cell r="F181">
            <v>19</v>
          </cell>
        </row>
        <row r="182">
          <cell r="A182" t="str">
            <v>OCCIDENTE</v>
          </cell>
          <cell r="B182">
            <v>4</v>
          </cell>
          <cell r="C182">
            <v>8</v>
          </cell>
          <cell r="D182">
            <v>1</v>
          </cell>
          <cell r="E182">
            <v>2</v>
          </cell>
          <cell r="F182">
            <v>15</v>
          </cell>
        </row>
        <row r="183">
          <cell r="A183" t="str">
            <v>ORIENTE</v>
          </cell>
          <cell r="B183">
            <v>30</v>
          </cell>
          <cell r="C183">
            <v>21</v>
          </cell>
          <cell r="D183">
            <v>10</v>
          </cell>
          <cell r="E183">
            <v>4</v>
          </cell>
          <cell r="F183">
            <v>65</v>
          </cell>
        </row>
        <row r="184">
          <cell r="A184" t="str">
            <v>SUROESTE</v>
          </cell>
          <cell r="B184">
            <v>10</v>
          </cell>
          <cell r="C184">
            <v>14</v>
          </cell>
          <cell r="D184">
            <v>3</v>
          </cell>
          <cell r="F184">
            <v>27</v>
          </cell>
        </row>
        <row r="185">
          <cell r="A185" t="str">
            <v>URABA</v>
          </cell>
          <cell r="B185">
            <v>10</v>
          </cell>
          <cell r="C185">
            <v>4</v>
          </cell>
          <cell r="D185">
            <v>4</v>
          </cell>
          <cell r="E185">
            <v>2</v>
          </cell>
          <cell r="F185">
            <v>20</v>
          </cell>
        </row>
        <row r="186">
          <cell r="A186" t="str">
            <v>VALLE DE ABURRA</v>
          </cell>
          <cell r="B186">
            <v>23</v>
          </cell>
          <cell r="C186">
            <v>16</v>
          </cell>
          <cell r="D186">
            <v>8</v>
          </cell>
          <cell r="E186">
            <v>4</v>
          </cell>
          <cell r="F186">
            <v>51</v>
          </cell>
        </row>
        <row r="187">
          <cell r="A187" t="str">
            <v>Total general</v>
          </cell>
          <cell r="B187">
            <v>165</v>
          </cell>
          <cell r="C187">
            <v>129</v>
          </cell>
          <cell r="D187">
            <v>59</v>
          </cell>
          <cell r="E187">
            <v>39</v>
          </cell>
          <cell r="F187">
            <v>392</v>
          </cell>
        </row>
        <row r="192">
          <cell r="A192" t="str">
            <v>BAJO CAUCA</v>
          </cell>
          <cell r="B192">
            <v>80</v>
          </cell>
        </row>
        <row r="193">
          <cell r="A193" t="str">
            <v>FUERA DE ANTIOQUIA</v>
          </cell>
          <cell r="B193">
            <v>536</v>
          </cell>
        </row>
        <row r="194">
          <cell r="A194" t="str">
            <v>MAGDALENA MEDIO</v>
          </cell>
          <cell r="B194">
            <v>87</v>
          </cell>
        </row>
        <row r="195">
          <cell r="A195" t="str">
            <v>MEDELLIN</v>
          </cell>
          <cell r="B195">
            <v>42</v>
          </cell>
        </row>
        <row r="196">
          <cell r="A196" t="str">
            <v>NORDESTE</v>
          </cell>
          <cell r="B196">
            <v>65</v>
          </cell>
        </row>
        <row r="197">
          <cell r="A197" t="str">
            <v>NORTE</v>
          </cell>
          <cell r="B197">
            <v>51</v>
          </cell>
        </row>
        <row r="198">
          <cell r="A198" t="str">
            <v>OCCIDENTE</v>
          </cell>
          <cell r="B198">
            <v>56</v>
          </cell>
        </row>
        <row r="199">
          <cell r="A199" t="str">
            <v>ORIENTE</v>
          </cell>
          <cell r="B199">
            <v>140</v>
          </cell>
        </row>
        <row r="200">
          <cell r="A200" t="str">
            <v>SUROESTE</v>
          </cell>
          <cell r="B200">
            <v>142</v>
          </cell>
        </row>
        <row r="201">
          <cell r="A201" t="str">
            <v>URABA</v>
          </cell>
          <cell r="B201">
            <v>339</v>
          </cell>
        </row>
        <row r="202">
          <cell r="A202" t="str">
            <v>VALLE DE ABURRA</v>
          </cell>
          <cell r="B202">
            <v>2892</v>
          </cell>
        </row>
        <row r="203">
          <cell r="A203" t="str">
            <v>Total general</v>
          </cell>
          <cell r="B203">
            <v>4430</v>
          </cell>
        </row>
        <row r="208">
          <cell r="A208" t="str">
            <v>BAJO CAUCA</v>
          </cell>
          <cell r="B208">
            <v>1</v>
          </cell>
          <cell r="C208">
            <v>1</v>
          </cell>
          <cell r="D208">
            <v>2</v>
          </cell>
        </row>
        <row r="209">
          <cell r="A209" t="str">
            <v>FUERA DE ANTIOQUIA</v>
          </cell>
          <cell r="B209">
            <v>0</v>
          </cell>
          <cell r="C209">
            <v>0</v>
          </cell>
          <cell r="D209">
            <v>0</v>
          </cell>
        </row>
        <row r="210">
          <cell r="A210" t="str">
            <v>MAGDALENA MEDIO</v>
          </cell>
          <cell r="B210">
            <v>5</v>
          </cell>
          <cell r="C210">
            <v>2</v>
          </cell>
          <cell r="D210">
            <v>7</v>
          </cell>
        </row>
        <row r="211">
          <cell r="A211" t="str">
            <v>MEDELLIN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NORDESTE</v>
          </cell>
          <cell r="B212">
            <v>3</v>
          </cell>
          <cell r="C212">
            <v>0</v>
          </cell>
          <cell r="D212">
            <v>3</v>
          </cell>
        </row>
        <row r="213">
          <cell r="A213" t="str">
            <v>NORTE</v>
          </cell>
          <cell r="B213">
            <v>4</v>
          </cell>
          <cell r="C213">
            <v>0</v>
          </cell>
          <cell r="D213">
            <v>4</v>
          </cell>
        </row>
        <row r="214">
          <cell r="A214" t="str">
            <v>OCCIDENTE</v>
          </cell>
          <cell r="B214">
            <v>2</v>
          </cell>
          <cell r="C214">
            <v>1</v>
          </cell>
          <cell r="D214">
            <v>3</v>
          </cell>
        </row>
        <row r="215">
          <cell r="A215" t="str">
            <v>ORIENTE</v>
          </cell>
          <cell r="B215">
            <v>3</v>
          </cell>
          <cell r="C215">
            <v>3</v>
          </cell>
          <cell r="D215">
            <v>6</v>
          </cell>
        </row>
        <row r="216">
          <cell r="A216" t="str">
            <v>SUROESTE</v>
          </cell>
          <cell r="B216">
            <v>2</v>
          </cell>
          <cell r="C216">
            <v>8</v>
          </cell>
          <cell r="D216">
            <v>10</v>
          </cell>
        </row>
        <row r="217">
          <cell r="A217" t="str">
            <v>URABA</v>
          </cell>
          <cell r="B217">
            <v>3</v>
          </cell>
          <cell r="C217">
            <v>8</v>
          </cell>
          <cell r="D217">
            <v>11</v>
          </cell>
        </row>
        <row r="218">
          <cell r="A218" t="str">
            <v>VALLE DE ABURRA</v>
          </cell>
          <cell r="B218">
            <v>92</v>
          </cell>
          <cell r="C218">
            <v>8</v>
          </cell>
          <cell r="D218">
            <v>100</v>
          </cell>
        </row>
        <row r="219">
          <cell r="A219" t="str">
            <v>Total general</v>
          </cell>
          <cell r="B219">
            <v>115</v>
          </cell>
          <cell r="C219">
            <v>31</v>
          </cell>
          <cell r="D219">
            <v>146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FE4E-1071-4C3E-B800-462D5856BC05}">
  <dimension ref="A1:X49"/>
  <sheetViews>
    <sheetView tabSelected="1" topLeftCell="A37" workbookViewId="0">
      <selection sqref="A1:L1"/>
    </sheetView>
  </sheetViews>
  <sheetFormatPr baseColWidth="10" defaultRowHeight="15" x14ac:dyDescent="0.25"/>
  <sheetData>
    <row r="1" spans="1:24" ht="28.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8.75" x14ac:dyDescent="0.3">
      <c r="B2" s="2"/>
      <c r="C2" s="2"/>
      <c r="D2" s="2"/>
      <c r="E2" s="3" t="s">
        <v>0</v>
      </c>
      <c r="F2" s="3"/>
      <c r="G2" s="3" t="s">
        <v>1</v>
      </c>
      <c r="H2" s="3"/>
      <c r="I2" s="3" t="s">
        <v>2</v>
      </c>
      <c r="J2" s="3"/>
      <c r="K2" s="3" t="s">
        <v>3</v>
      </c>
      <c r="L2" s="3"/>
      <c r="M2" s="3" t="s">
        <v>4</v>
      </c>
      <c r="N2" s="3"/>
    </row>
    <row r="3" spans="1:24" ht="56.25" x14ac:dyDescent="0.25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  <c r="I3" s="6" t="s">
        <v>9</v>
      </c>
      <c r="J3" s="5" t="s">
        <v>10</v>
      </c>
      <c r="K3" s="6" t="s">
        <v>9</v>
      </c>
      <c r="L3" s="5" t="s">
        <v>10</v>
      </c>
      <c r="M3" s="6" t="s">
        <v>9</v>
      </c>
      <c r="N3" s="5" t="s">
        <v>10</v>
      </c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x14ac:dyDescent="0.25">
      <c r="A4" t="s">
        <v>11</v>
      </c>
      <c r="B4" s="8">
        <v>41240</v>
      </c>
      <c r="C4" s="8">
        <v>1249</v>
      </c>
      <c r="D4" s="8">
        <v>42489</v>
      </c>
      <c r="E4" s="9">
        <f>VLOOKUP($A4,[1]resumen!$A$3:$F$13,6,0)</f>
        <v>1778</v>
      </c>
      <c r="F4" s="10">
        <f t="shared" ref="F4:H14" si="0">E4/$D4</f>
        <v>4.1846124879380546E-2</v>
      </c>
      <c r="G4" s="9">
        <f>VLOOKUP($A4,[1]resumen!$A$18:$F$28,6,0)</f>
        <v>95</v>
      </c>
      <c r="H4" s="10">
        <f t="shared" si="0"/>
        <v>2.2358728141401302E-3</v>
      </c>
      <c r="I4" s="9">
        <f>VLOOKUP($A4,[1]resumen!$A$33:$F$43,6,0)</f>
        <v>559</v>
      </c>
      <c r="J4" s="10">
        <f t="shared" ref="J4:L14" si="1">I4/$D4</f>
        <v>1.3156346348466661E-2</v>
      </c>
      <c r="K4" s="9">
        <f>IFERROR(VLOOKUP($A4,[1]resumen!$A$134:$D$141,4,0),0)</f>
        <v>0</v>
      </c>
      <c r="L4" s="10">
        <f t="shared" si="1"/>
        <v>0</v>
      </c>
      <c r="M4" s="9">
        <f>IFERROR(VLOOKUP($A4,[1]resumen!$A$161:$F$171,6,0),0)</f>
        <v>4</v>
      </c>
      <c r="N4" s="10">
        <f t="shared" ref="N4:N14" si="2">M4/$D4</f>
        <v>9.4142013226952852E-5</v>
      </c>
    </row>
    <row r="5" spans="1:24" x14ac:dyDescent="0.25">
      <c r="A5" s="11" t="s">
        <v>12</v>
      </c>
      <c r="B5" s="12">
        <v>50911</v>
      </c>
      <c r="C5" s="12">
        <v>2799</v>
      </c>
      <c r="D5" s="12">
        <v>53710</v>
      </c>
      <c r="E5" s="13">
        <f>VLOOKUP($A5,[1]resumen!$A$3:$F$13,6,0)</f>
        <v>3415</v>
      </c>
      <c r="F5" s="14">
        <f t="shared" si="0"/>
        <v>6.3582200707503256E-2</v>
      </c>
      <c r="G5" s="13">
        <f>VLOOKUP($A5,[1]resumen!$A$18:$F$28,6,0)</f>
        <v>258</v>
      </c>
      <c r="H5" s="14">
        <f t="shared" si="0"/>
        <v>4.8035747533047846E-3</v>
      </c>
      <c r="I5" s="13">
        <f>VLOOKUP($A5,[1]resumen!$A$33:$F$43,6,0)</f>
        <v>1156</v>
      </c>
      <c r="J5" s="14">
        <f t="shared" si="1"/>
        <v>2.1522993855892757E-2</v>
      </c>
      <c r="K5" s="13">
        <f>IFERROR(VLOOKUP($A5,[1]resumen!$A$134:$D$141,4,0),0)</f>
        <v>2</v>
      </c>
      <c r="L5" s="14">
        <f t="shared" si="1"/>
        <v>3.723701359150996E-5</v>
      </c>
      <c r="M5" s="13">
        <f>IFERROR(VLOOKUP($A5,[1]resumen!$A$161:$F$171,6,0),0)</f>
        <v>19</v>
      </c>
      <c r="N5" s="14">
        <f t="shared" si="2"/>
        <v>3.5375162911934464E-4</v>
      </c>
    </row>
    <row r="6" spans="1:24" x14ac:dyDescent="0.25">
      <c r="A6" t="s">
        <v>13</v>
      </c>
      <c r="B6" s="8">
        <v>65899</v>
      </c>
      <c r="C6" s="8">
        <v>3860</v>
      </c>
      <c r="D6" s="8">
        <v>69759</v>
      </c>
      <c r="E6" s="9">
        <f>VLOOKUP($A6,[1]resumen!$A$3:$F$13,6,0)</f>
        <v>5484</v>
      </c>
      <c r="F6" s="10">
        <f t="shared" si="0"/>
        <v>7.8613512234980434E-2</v>
      </c>
      <c r="G6" s="9">
        <f>VLOOKUP($A6,[1]resumen!$A$18:$F$28,6,0)</f>
        <v>250</v>
      </c>
      <c r="H6" s="10">
        <f t="shared" si="0"/>
        <v>3.583766969136599E-3</v>
      </c>
      <c r="I6" s="9">
        <f>VLOOKUP($A6,[1]resumen!$A$33:$F$43,6,0)</f>
        <v>1801</v>
      </c>
      <c r="J6" s="10">
        <f t="shared" si="1"/>
        <v>2.5817457245660057E-2</v>
      </c>
      <c r="K6" s="9">
        <f>IFERROR(VLOOKUP($A6,[1]resumen!$A$134:$D$141,4,0),0)</f>
        <v>5</v>
      </c>
      <c r="L6" s="10">
        <f t="shared" si="1"/>
        <v>7.1675339382731981E-5</v>
      </c>
      <c r="M6" s="9">
        <f>IFERROR(VLOOKUP($A6,[1]resumen!$A$161:$F$171,6,0),0)</f>
        <v>32</v>
      </c>
      <c r="N6" s="10">
        <f t="shared" si="2"/>
        <v>4.5872217204948463E-4</v>
      </c>
    </row>
    <row r="7" spans="1:24" x14ac:dyDescent="0.25">
      <c r="A7" s="11" t="s">
        <v>14</v>
      </c>
      <c r="B7" s="12">
        <v>95005</v>
      </c>
      <c r="C7" s="12">
        <v>7663</v>
      </c>
      <c r="D7" s="12">
        <v>102668</v>
      </c>
      <c r="E7" s="13">
        <f>VLOOKUP($A7,[1]resumen!$A$3:$F$13,6,0)</f>
        <v>8154</v>
      </c>
      <c r="F7" s="14">
        <f t="shared" si="0"/>
        <v>7.9421046479915838E-2</v>
      </c>
      <c r="G7" s="13">
        <f>VLOOKUP($A7,[1]resumen!$A$18:$F$28,6,0)</f>
        <v>324</v>
      </c>
      <c r="H7" s="14">
        <f t="shared" si="0"/>
        <v>3.1558031713873847E-3</v>
      </c>
      <c r="I7" s="13">
        <f>VLOOKUP($A7,[1]resumen!$A$33:$F$43,6,0)</f>
        <v>2968</v>
      </c>
      <c r="J7" s="14">
        <f t="shared" si="1"/>
        <v>2.8908715471227645E-2</v>
      </c>
      <c r="K7" s="13">
        <f>IFERROR(VLOOKUP($A7,[1]resumen!$A$134:$D$141,4,0),0)</f>
        <v>20</v>
      </c>
      <c r="L7" s="14">
        <f t="shared" si="1"/>
        <v>1.9480266490045584E-4</v>
      </c>
      <c r="M7" s="13">
        <f>IFERROR(VLOOKUP($A7,[1]resumen!$A$161:$F$171,6,0),0)</f>
        <v>68</v>
      </c>
      <c r="N7" s="14">
        <f t="shared" si="2"/>
        <v>6.6232906066154981E-4</v>
      </c>
    </row>
    <row r="8" spans="1:24" x14ac:dyDescent="0.25">
      <c r="A8" t="s">
        <v>15</v>
      </c>
      <c r="B8" s="8">
        <v>76843</v>
      </c>
      <c r="C8" s="8">
        <v>4137</v>
      </c>
      <c r="D8" s="8">
        <v>80980</v>
      </c>
      <c r="E8" s="9">
        <f>VLOOKUP($A8,[1]resumen!$A$3:$F$13,6,0)</f>
        <v>6595</v>
      </c>
      <c r="F8" s="10">
        <f t="shared" si="0"/>
        <v>8.1439861694245497E-2</v>
      </c>
      <c r="G8" s="9">
        <f>VLOOKUP($A8,[1]resumen!$A$18:$F$28,6,0)</f>
        <v>387</v>
      </c>
      <c r="H8" s="10">
        <f t="shared" si="0"/>
        <v>4.7789577673499626E-3</v>
      </c>
      <c r="I8" s="9">
        <f>VLOOKUP($A8,[1]resumen!$A$33:$F$43,6,0)</f>
        <v>2125</v>
      </c>
      <c r="J8" s="10">
        <f t="shared" si="1"/>
        <v>2.624104717214127E-2</v>
      </c>
      <c r="K8" s="9">
        <f>IFERROR(VLOOKUP($A8,[1]resumen!$A$134:$D$141,4,0),0)</f>
        <v>1</v>
      </c>
      <c r="L8" s="10">
        <f t="shared" si="1"/>
        <v>1.2348728081007657E-5</v>
      </c>
      <c r="M8" s="9">
        <f>IFERROR(VLOOKUP($A8,[1]resumen!$A$161:$F$171,6,0),0)</f>
        <v>32</v>
      </c>
      <c r="N8" s="10">
        <f t="shared" si="2"/>
        <v>3.9515929859224502E-4</v>
      </c>
    </row>
    <row r="9" spans="1:24" x14ac:dyDescent="0.25">
      <c r="A9" s="11" t="s">
        <v>16</v>
      </c>
      <c r="B9" s="12">
        <v>194250</v>
      </c>
      <c r="C9" s="12">
        <v>15037</v>
      </c>
      <c r="D9" s="12">
        <v>209287</v>
      </c>
      <c r="E9" s="13">
        <f>VLOOKUP($A9,[1]resumen!$A$3:$F$13,6,0)</f>
        <v>18788</v>
      </c>
      <c r="F9" s="14">
        <f t="shared" si="0"/>
        <v>8.9771462154839998E-2</v>
      </c>
      <c r="G9" s="13">
        <f>VLOOKUP($A9,[1]resumen!$A$18:$F$28,6,0)</f>
        <v>1198</v>
      </c>
      <c r="H9" s="14">
        <f t="shared" si="0"/>
        <v>5.7241969161964191E-3</v>
      </c>
      <c r="I9" s="13">
        <f>VLOOKUP($A9,[1]resumen!$A$33:$F$43,6,0)</f>
        <v>7605</v>
      </c>
      <c r="J9" s="14">
        <f t="shared" si="1"/>
        <v>3.633766072426859E-2</v>
      </c>
      <c r="K9" s="13">
        <f>IFERROR(VLOOKUP($A9,[1]resumen!$A$134:$D$141,4,0),0)</f>
        <v>19</v>
      </c>
      <c r="L9" s="14">
        <f t="shared" si="1"/>
        <v>9.0784425215135201E-5</v>
      </c>
      <c r="M9" s="13">
        <f>IFERROR(VLOOKUP($A9,[1]resumen!$A$161:$F$171,6,0),0)</f>
        <v>77</v>
      </c>
      <c r="N9" s="14">
        <f t="shared" si="2"/>
        <v>3.6791582850344263E-4</v>
      </c>
    </row>
    <row r="10" spans="1:24" x14ac:dyDescent="0.25">
      <c r="A10" t="s">
        <v>17</v>
      </c>
      <c r="B10" s="8">
        <v>145433</v>
      </c>
      <c r="C10" s="8">
        <v>7434</v>
      </c>
      <c r="D10" s="8">
        <v>152867</v>
      </c>
      <c r="E10" s="9">
        <f>VLOOKUP($A10,[1]resumen!$A$3:$F$13,6,0)</f>
        <v>15168</v>
      </c>
      <c r="F10" s="10">
        <f t="shared" si="0"/>
        <v>9.9223508016772752E-2</v>
      </c>
      <c r="G10" s="9">
        <f>VLOOKUP($A10,[1]resumen!$A$18:$F$28,6,0)</f>
        <v>568</v>
      </c>
      <c r="H10" s="10">
        <f t="shared" si="0"/>
        <v>3.7156482432441273E-3</v>
      </c>
      <c r="I10" s="9">
        <f>VLOOKUP($A10,[1]resumen!$A$33:$F$43,6,0)</f>
        <v>3990</v>
      </c>
      <c r="J10" s="10">
        <f t="shared" si="1"/>
        <v>2.610112058194378E-2</v>
      </c>
      <c r="K10" s="9">
        <f>IFERROR(VLOOKUP($A10,[1]resumen!$A$134:$D$141,4,0),0)</f>
        <v>7</v>
      </c>
      <c r="L10" s="10">
        <f t="shared" si="1"/>
        <v>4.5791439617445233E-5</v>
      </c>
      <c r="M10" s="9">
        <f>IFERROR(VLOOKUP($A10,[1]resumen!$A$161:$F$171,6,0),0)</f>
        <v>0</v>
      </c>
      <c r="N10" s="10">
        <f t="shared" si="2"/>
        <v>0</v>
      </c>
    </row>
    <row r="11" spans="1:24" x14ac:dyDescent="0.25">
      <c r="A11" s="11" t="s">
        <v>18</v>
      </c>
      <c r="B11" s="12">
        <v>233101</v>
      </c>
      <c r="C11" s="12">
        <v>7218</v>
      </c>
      <c r="D11" s="12">
        <v>240319</v>
      </c>
      <c r="E11" s="13">
        <f>VLOOKUP($A11,[1]resumen!$A$3:$F$13,6,0)</f>
        <v>12147</v>
      </c>
      <c r="F11" s="14">
        <f t="shared" si="0"/>
        <v>5.0545316849687293E-2</v>
      </c>
      <c r="G11" s="13">
        <f>VLOOKUP($A11,[1]resumen!$A$18:$F$28,6,0)</f>
        <v>729</v>
      </c>
      <c r="H11" s="14">
        <f t="shared" si="0"/>
        <v>3.0334680154294916E-3</v>
      </c>
      <c r="I11" s="13">
        <f>VLOOKUP($A11,[1]resumen!$A$33:$F$43,6,0)</f>
        <v>5367</v>
      </c>
      <c r="J11" s="14">
        <f t="shared" si="1"/>
        <v>2.2332815965445927E-2</v>
      </c>
      <c r="K11" s="13">
        <f>IFERROR(VLOOKUP($A11,[1]resumen!$A$134:$D$141,4,0),0)</f>
        <v>0</v>
      </c>
      <c r="L11" s="14">
        <f t="shared" si="1"/>
        <v>0</v>
      </c>
      <c r="M11" s="13">
        <f>IFERROR(VLOOKUP($A11,[1]resumen!$A$161:$F$171,6,0),0)</f>
        <v>14</v>
      </c>
      <c r="N11" s="14">
        <f t="shared" si="2"/>
        <v>5.8255901530881872E-5</v>
      </c>
    </row>
    <row r="12" spans="1:24" x14ac:dyDescent="0.25">
      <c r="A12" t="s">
        <v>19</v>
      </c>
      <c r="B12" s="8">
        <v>192555</v>
      </c>
      <c r="C12" s="8">
        <v>16191</v>
      </c>
      <c r="D12" s="8">
        <v>208746</v>
      </c>
      <c r="E12" s="9">
        <f>VLOOKUP($A12,[1]resumen!$A$3:$F$13,6,0)</f>
        <v>22903</v>
      </c>
      <c r="F12" s="10">
        <f t="shared" si="0"/>
        <v>0.10971707242294464</v>
      </c>
      <c r="G12" s="9">
        <f>VLOOKUP($A12,[1]resumen!$A$18:$F$28,6,0)</f>
        <v>1752</v>
      </c>
      <c r="H12" s="10">
        <f t="shared" si="0"/>
        <v>8.3929751947342708E-3</v>
      </c>
      <c r="I12" s="9">
        <f>VLOOKUP($A12,[1]resumen!$A$33:$F$43,6,0)</f>
        <v>9343</v>
      </c>
      <c r="J12" s="10">
        <f t="shared" si="1"/>
        <v>4.4757743860960209E-2</v>
      </c>
      <c r="K12" s="9">
        <f>IFERROR(VLOOKUP($A12,[1]resumen!$A$134:$D$141,4,0),0)</f>
        <v>87</v>
      </c>
      <c r="L12" s="10">
        <f t="shared" si="1"/>
        <v>4.1677445316317438E-4</v>
      </c>
      <c r="M12" s="9">
        <f>IFERROR(VLOOKUP($A12,[1]resumen!$A$161:$F$171,6,0),0)</f>
        <v>0</v>
      </c>
      <c r="N12" s="10">
        <f t="shared" si="2"/>
        <v>0</v>
      </c>
    </row>
    <row r="13" spans="1:24" x14ac:dyDescent="0.25">
      <c r="A13" s="11" t="s">
        <v>20</v>
      </c>
      <c r="B13" s="12">
        <v>493128</v>
      </c>
      <c r="C13" s="12">
        <v>37673</v>
      </c>
      <c r="D13" s="12">
        <v>530801</v>
      </c>
      <c r="E13" s="13">
        <f>VLOOKUP($A13,[1]resumen!$A$3:$F$13,6,0)</f>
        <v>50486</v>
      </c>
      <c r="F13" s="14">
        <f t="shared" si="0"/>
        <v>9.5112857737645565E-2</v>
      </c>
      <c r="G13" s="13">
        <f>VLOOKUP($A13,[1]resumen!$A$18:$F$28,6,0)</f>
        <v>2979</v>
      </c>
      <c r="H13" s="14">
        <f t="shared" si="0"/>
        <v>5.6122727726586798E-3</v>
      </c>
      <c r="I13" s="13">
        <f>VLOOKUP($A13,[1]resumen!$A$33:$F$43,6,0)</f>
        <v>25415</v>
      </c>
      <c r="J13" s="14">
        <f t="shared" si="1"/>
        <v>4.7880467444484848E-2</v>
      </c>
      <c r="K13" s="13">
        <f>IFERROR(VLOOKUP($A13,[1]resumen!$A$134:$D$141,4,0),0)</f>
        <v>459</v>
      </c>
      <c r="L13" s="14">
        <f t="shared" si="1"/>
        <v>8.6473085016795369E-4</v>
      </c>
      <c r="M13" s="13">
        <f>IFERROR(VLOOKUP($A13,[1]resumen!$A$161:$F$171,6,0),0)</f>
        <v>1057</v>
      </c>
      <c r="N13" s="14">
        <f t="shared" si="2"/>
        <v>1.9913300841558324E-3</v>
      </c>
    </row>
    <row r="14" spans="1:24" ht="18.75" x14ac:dyDescent="0.3">
      <c r="A14" s="15" t="s">
        <v>21</v>
      </c>
      <c r="B14" s="16">
        <v>1588365</v>
      </c>
      <c r="C14" s="16">
        <v>103261</v>
      </c>
      <c r="D14" s="16">
        <v>1691626</v>
      </c>
      <c r="E14" s="17">
        <f>SUM(E4:E13)</f>
        <v>144918</v>
      </c>
      <c r="F14" s="18">
        <f t="shared" si="0"/>
        <v>8.5667872212888671E-2</v>
      </c>
      <c r="G14" s="17">
        <f>SUM(G4:G13)</f>
        <v>8540</v>
      </c>
      <c r="H14" s="18">
        <f t="shared" si="0"/>
        <v>5.0483972225539211E-3</v>
      </c>
      <c r="I14" s="17">
        <f>SUM(I4:I13)</f>
        <v>60329</v>
      </c>
      <c r="J14" s="18">
        <f t="shared" si="1"/>
        <v>3.5663320379327346E-2</v>
      </c>
      <c r="K14" s="17">
        <f>SUM(K4:K13)</f>
        <v>600</v>
      </c>
      <c r="L14" s="18">
        <f t="shared" si="1"/>
        <v>3.5468832945343711E-4</v>
      </c>
      <c r="M14" s="17">
        <f>SUM(M4:M13)</f>
        <v>1303</v>
      </c>
      <c r="N14" s="18">
        <f t="shared" si="2"/>
        <v>7.7026482212971424E-4</v>
      </c>
    </row>
    <row r="15" spans="1:24" x14ac:dyDescent="0.25">
      <c r="B15" s="2"/>
      <c r="C15" s="2"/>
      <c r="D15" s="2"/>
      <c r="E15" s="2"/>
      <c r="F15" s="2"/>
    </row>
    <row r="16" spans="1:24" x14ac:dyDescent="0.25">
      <c r="B16" s="2"/>
      <c r="C16" s="2"/>
      <c r="D16" s="2"/>
      <c r="E16" s="2"/>
      <c r="F16" s="2"/>
    </row>
    <row r="17" spans="1:6" x14ac:dyDescent="0.25">
      <c r="B17" s="2"/>
      <c r="C17" s="2"/>
      <c r="D17" s="2"/>
      <c r="E17" s="2"/>
      <c r="F17" s="2"/>
    </row>
    <row r="18" spans="1:6" x14ac:dyDescent="0.25">
      <c r="B18" s="2"/>
      <c r="C18" s="2"/>
      <c r="D18" s="2"/>
      <c r="E18" s="2"/>
      <c r="F18" s="2"/>
    </row>
    <row r="19" spans="1:6" ht="18.75" x14ac:dyDescent="0.3">
      <c r="B19" s="2"/>
      <c r="C19" s="2"/>
      <c r="D19" s="2"/>
      <c r="E19" s="3" t="s">
        <v>22</v>
      </c>
      <c r="F19" s="3"/>
    </row>
    <row r="20" spans="1:6" ht="56.25" x14ac:dyDescent="0.25">
      <c r="A20" s="4" t="s">
        <v>5</v>
      </c>
      <c r="B20" s="5" t="s">
        <v>6</v>
      </c>
      <c r="C20" s="5" t="s">
        <v>7</v>
      </c>
      <c r="D20" s="5" t="s">
        <v>8</v>
      </c>
      <c r="E20" s="6" t="s">
        <v>9</v>
      </c>
      <c r="F20" s="5" t="s">
        <v>10</v>
      </c>
    </row>
    <row r="21" spans="1:6" x14ac:dyDescent="0.25">
      <c r="A21" t="s">
        <v>11</v>
      </c>
      <c r="B21" s="8">
        <v>41240</v>
      </c>
      <c r="C21" s="8">
        <v>1249</v>
      </c>
      <c r="D21" s="8">
        <v>42489</v>
      </c>
      <c r="E21" s="9">
        <f>VLOOKUP($A21,[1]resumen!$A$48:$F$58,6,0)</f>
        <v>96</v>
      </c>
      <c r="F21" s="10">
        <f t="shared" ref="F21:F31" si="3">E21/$D21</f>
        <v>2.2594083174468688E-3</v>
      </c>
    </row>
    <row r="22" spans="1:6" x14ac:dyDescent="0.25">
      <c r="A22" s="11" t="s">
        <v>12</v>
      </c>
      <c r="B22" s="12">
        <v>50911</v>
      </c>
      <c r="C22" s="12">
        <v>2799</v>
      </c>
      <c r="D22" s="12">
        <v>53710</v>
      </c>
      <c r="E22" s="13">
        <f>VLOOKUP($A22,[1]resumen!$A$48:$F$58,6,0)</f>
        <v>200</v>
      </c>
      <c r="F22" s="14">
        <f t="shared" si="3"/>
        <v>3.7237013591509961E-3</v>
      </c>
    </row>
    <row r="23" spans="1:6" x14ac:dyDescent="0.25">
      <c r="A23" t="s">
        <v>13</v>
      </c>
      <c r="B23" s="8">
        <v>65899</v>
      </c>
      <c r="C23" s="8">
        <v>3860</v>
      </c>
      <c r="D23" s="8">
        <v>69759</v>
      </c>
      <c r="E23" s="9">
        <f>VLOOKUP($A23,[1]resumen!$A$48:$F$58,6,0)</f>
        <v>230</v>
      </c>
      <c r="F23" s="10">
        <f t="shared" si="3"/>
        <v>3.2970656116056711E-3</v>
      </c>
    </row>
    <row r="24" spans="1:6" x14ac:dyDescent="0.25">
      <c r="A24" s="11" t="s">
        <v>14</v>
      </c>
      <c r="B24" s="12">
        <v>95005</v>
      </c>
      <c r="C24" s="12">
        <v>7663</v>
      </c>
      <c r="D24" s="12">
        <v>102668</v>
      </c>
      <c r="E24" s="13">
        <f>VLOOKUP($A24,[1]resumen!$A$48:$F$58,6,0)</f>
        <v>456</v>
      </c>
      <c r="F24" s="14">
        <f t="shared" si="3"/>
        <v>4.4415007597303933E-3</v>
      </c>
    </row>
    <row r="25" spans="1:6" x14ac:dyDescent="0.25">
      <c r="A25" t="s">
        <v>15</v>
      </c>
      <c r="B25" s="8">
        <v>76843</v>
      </c>
      <c r="C25" s="8">
        <v>4137</v>
      </c>
      <c r="D25" s="8">
        <v>80980</v>
      </c>
      <c r="E25" s="9">
        <f>VLOOKUP($A25,[1]resumen!$A$48:$F$58,6,0)</f>
        <v>230</v>
      </c>
      <c r="F25" s="10">
        <f t="shared" si="3"/>
        <v>2.840207458631761E-3</v>
      </c>
    </row>
    <row r="26" spans="1:6" x14ac:dyDescent="0.25">
      <c r="A26" s="11" t="s">
        <v>16</v>
      </c>
      <c r="B26" s="12">
        <v>194250</v>
      </c>
      <c r="C26" s="12">
        <v>15037</v>
      </c>
      <c r="D26" s="12">
        <v>209287</v>
      </c>
      <c r="E26" s="13">
        <f>VLOOKUP($A26,[1]resumen!$A$48:$F$58,6,0)</f>
        <v>1080</v>
      </c>
      <c r="F26" s="14">
        <f t="shared" si="3"/>
        <v>5.160377854334001E-3</v>
      </c>
    </row>
    <row r="27" spans="1:6" x14ac:dyDescent="0.25">
      <c r="A27" t="s">
        <v>17</v>
      </c>
      <c r="B27" s="8">
        <v>145433</v>
      </c>
      <c r="C27" s="8">
        <v>7434</v>
      </c>
      <c r="D27" s="8">
        <v>152867</v>
      </c>
      <c r="E27" s="9">
        <f>VLOOKUP($A27,[1]resumen!$A$48:$F$58,6,0)</f>
        <v>817</v>
      </c>
      <c r="F27" s="10">
        <f t="shared" si="3"/>
        <v>5.344515166778965E-3</v>
      </c>
    </row>
    <row r="28" spans="1:6" x14ac:dyDescent="0.25">
      <c r="A28" s="11" t="s">
        <v>18</v>
      </c>
      <c r="B28" s="12">
        <v>233101</v>
      </c>
      <c r="C28" s="12">
        <v>7218</v>
      </c>
      <c r="D28" s="12">
        <v>240319</v>
      </c>
      <c r="E28" s="13">
        <f>VLOOKUP($A28,[1]resumen!$A$48:$F$58,6,0)</f>
        <v>794</v>
      </c>
      <c r="F28" s="14">
        <f t="shared" si="3"/>
        <v>3.3039418439657288E-3</v>
      </c>
    </row>
    <row r="29" spans="1:6" x14ac:dyDescent="0.25">
      <c r="A29" t="s">
        <v>19</v>
      </c>
      <c r="B29" s="8">
        <v>192555</v>
      </c>
      <c r="C29" s="8">
        <v>16191</v>
      </c>
      <c r="D29" s="8">
        <v>208746</v>
      </c>
      <c r="E29" s="9">
        <f>VLOOKUP($A29,[1]resumen!$A$48:$F$58,6,0)</f>
        <v>1152</v>
      </c>
      <c r="F29" s="10">
        <f t="shared" si="3"/>
        <v>5.518668621195137E-3</v>
      </c>
    </row>
    <row r="30" spans="1:6" x14ac:dyDescent="0.25">
      <c r="A30" s="11" t="s">
        <v>20</v>
      </c>
      <c r="B30" s="12">
        <v>493128</v>
      </c>
      <c r="C30" s="12">
        <v>37673</v>
      </c>
      <c r="D30" s="12">
        <v>530801</v>
      </c>
      <c r="E30" s="13">
        <f>VLOOKUP($A30,[1]resumen!$A$48:$F$58,6,0)</f>
        <v>2989</v>
      </c>
      <c r="F30" s="14">
        <f t="shared" si="3"/>
        <v>5.6311122247320556E-3</v>
      </c>
    </row>
    <row r="31" spans="1:6" ht="18.75" x14ac:dyDescent="0.3">
      <c r="A31" s="15" t="s">
        <v>21</v>
      </c>
      <c r="B31" s="16">
        <v>1588365</v>
      </c>
      <c r="C31" s="16">
        <v>103261</v>
      </c>
      <c r="D31" s="16">
        <v>1691626</v>
      </c>
      <c r="E31" s="17">
        <f>SUM(E21:E30)</f>
        <v>8044</v>
      </c>
      <c r="F31" s="18">
        <f t="shared" si="3"/>
        <v>4.7551882035390802E-3</v>
      </c>
    </row>
    <row r="32" spans="1:6" x14ac:dyDescent="0.25">
      <c r="B32" s="2"/>
      <c r="C32" s="2"/>
      <c r="D32" s="2"/>
      <c r="E32" s="2"/>
      <c r="F32" s="2"/>
    </row>
    <row r="33" spans="1:22" x14ac:dyDescent="0.25">
      <c r="B33" s="2"/>
      <c r="C33" s="2"/>
      <c r="D33" s="2"/>
      <c r="E33" s="2"/>
      <c r="F33" s="2"/>
    </row>
    <row r="34" spans="1:22" ht="23.25" x14ac:dyDescent="0.35">
      <c r="A34" s="19" t="s">
        <v>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2" ht="18.75" x14ac:dyDescent="0.3">
      <c r="B35" s="2"/>
      <c r="C35" s="2"/>
      <c r="D35" s="2"/>
      <c r="E35" s="3" t="s">
        <v>24</v>
      </c>
      <c r="F35" s="3"/>
      <c r="G35" s="3" t="s">
        <v>25</v>
      </c>
      <c r="H35" s="3"/>
      <c r="I35" s="3" t="s">
        <v>26</v>
      </c>
      <c r="J35" s="3"/>
      <c r="K35" s="3" t="s">
        <v>27</v>
      </c>
      <c r="L35" s="3"/>
      <c r="M35" s="3" t="s">
        <v>28</v>
      </c>
      <c r="N35" s="3"/>
      <c r="O35" s="3" t="s">
        <v>29</v>
      </c>
      <c r="P35" s="3"/>
      <c r="Q35" s="3" t="s">
        <v>30</v>
      </c>
      <c r="R35" s="3"/>
      <c r="S35" s="3" t="s">
        <v>31</v>
      </c>
      <c r="T35" s="3"/>
      <c r="U35" s="3" t="s">
        <v>32</v>
      </c>
      <c r="V35" s="3"/>
    </row>
    <row r="36" spans="1:22" ht="56.25" x14ac:dyDescent="0.25">
      <c r="A36" s="4" t="s">
        <v>5</v>
      </c>
      <c r="B36" s="5" t="s">
        <v>6</v>
      </c>
      <c r="C36" s="5" t="s">
        <v>7</v>
      </c>
      <c r="D36" s="5" t="s">
        <v>8</v>
      </c>
      <c r="E36" s="6" t="s">
        <v>9</v>
      </c>
      <c r="F36" s="5" t="s">
        <v>10</v>
      </c>
      <c r="G36" s="6" t="s">
        <v>9</v>
      </c>
      <c r="H36" s="5" t="s">
        <v>10</v>
      </c>
      <c r="I36" s="6" t="s">
        <v>9</v>
      </c>
      <c r="J36" s="5" t="s">
        <v>10</v>
      </c>
      <c r="K36" s="6" t="s">
        <v>9</v>
      </c>
      <c r="L36" s="5" t="s">
        <v>10</v>
      </c>
      <c r="M36" s="6" t="s">
        <v>9</v>
      </c>
      <c r="N36" s="5" t="s">
        <v>10</v>
      </c>
      <c r="O36" s="6" t="s">
        <v>9</v>
      </c>
      <c r="P36" s="5" t="s">
        <v>10</v>
      </c>
      <c r="Q36" s="6" t="s">
        <v>9</v>
      </c>
      <c r="R36" s="5" t="s">
        <v>10</v>
      </c>
      <c r="S36" s="6" t="s">
        <v>9</v>
      </c>
      <c r="T36" s="5" t="s">
        <v>10</v>
      </c>
      <c r="U36" s="6" t="s">
        <v>9</v>
      </c>
      <c r="V36" s="5" t="s">
        <v>10</v>
      </c>
    </row>
    <row r="37" spans="1:22" x14ac:dyDescent="0.25">
      <c r="A37" t="s">
        <v>11</v>
      </c>
      <c r="B37" s="8">
        <v>41240</v>
      </c>
      <c r="C37" s="8">
        <v>1249</v>
      </c>
      <c r="D37" s="8">
        <v>42489</v>
      </c>
      <c r="E37" s="9">
        <f>IFERROR(GETPIVOTDATA("NÚMERO DE IDENTIFICACIÓN DEL USUARIO",[1]resumen!$I$63,"subregion",$A37,"Tipo CA",E$35),0)</f>
        <v>52</v>
      </c>
      <c r="F37" s="10">
        <f t="shared" ref="F37:P47" si="4">E37/$D37</f>
        <v>1.2238461719503871E-3</v>
      </c>
      <c r="G37" s="9">
        <f>IFERROR(GETPIVOTDATA("NÚMERO DE IDENTIFICACIÓN DEL USUARIO",[1]resumen!$I$63,"subregion",$A37,"Tipo CA",G$35),0)</f>
        <v>0</v>
      </c>
      <c r="H37" s="10">
        <f t="shared" si="4"/>
        <v>0</v>
      </c>
      <c r="I37" s="9">
        <f>IFERROR(GETPIVOTDATA("NÚMERO DE IDENTIFICACIÓN DEL USUARIO",[1]resumen!$I$63,"subregion",$A37,"Tipo CA",I$35),0)</f>
        <v>19</v>
      </c>
      <c r="J37" s="10">
        <f t="shared" si="4"/>
        <v>4.471745628280261E-4</v>
      </c>
      <c r="K37" s="9">
        <f>IFERROR(GETPIVOTDATA("NÚMERO DE IDENTIFICACIÓN DEL USUARIO",[1]resumen!$I$63,"subregion",$A37,"Tipo CA",K$35),0)</f>
        <v>31</v>
      </c>
      <c r="L37" s="10">
        <f t="shared" si="4"/>
        <v>7.2960060250888464E-4</v>
      </c>
      <c r="M37" s="9">
        <f>IFERROR(GETPIVOTDATA("NÚMERO DE IDENTIFICACIÓN DEL USUARIO",[1]resumen!$I$63,"subregion",$A37,"Tipo CA",M$35),0)</f>
        <v>22</v>
      </c>
      <c r="N37" s="10">
        <f t="shared" si="4"/>
        <v>5.1778107274824074E-4</v>
      </c>
      <c r="O37" s="9">
        <f>IFERROR(GETPIVOTDATA("NÚMERO DE IDENTIFICACIÓN DEL USUARIO",[1]resumen!$I$63,"subregion",$A37,"Tipo CA",O$35),0)</f>
        <v>102</v>
      </c>
      <c r="P37" s="10">
        <f t="shared" si="4"/>
        <v>2.4006213372872978E-3</v>
      </c>
      <c r="Q37" s="9">
        <f>VLOOKUP($A37,[1]resumen!$A$176:$F$187,6,0)</f>
        <v>5</v>
      </c>
      <c r="R37" s="20">
        <f t="shared" ref="R37:R47" si="5">Q37/$D37</f>
        <v>1.1767751653369107E-4</v>
      </c>
      <c r="S37" s="9">
        <f>IFERROR(VLOOKUP($A37,[1]resumen!$A$192:$B$203,2,0),0)</f>
        <v>80</v>
      </c>
      <c r="T37" s="20">
        <f t="shared" ref="T37:T47" si="6">S37/$D37</f>
        <v>1.8828402645390571E-3</v>
      </c>
      <c r="U37" s="9">
        <f>IFERROR(VLOOKUP($A37,[1]resumen!$A$208:$D$219,4,0),0)</f>
        <v>2</v>
      </c>
      <c r="V37" s="20">
        <f t="shared" ref="V37:V47" si="7">U37/$D37</f>
        <v>4.7071006613476426E-5</v>
      </c>
    </row>
    <row r="38" spans="1:22" x14ac:dyDescent="0.25">
      <c r="A38" s="11" t="s">
        <v>12</v>
      </c>
      <c r="B38" s="12">
        <v>50911</v>
      </c>
      <c r="C38" s="12">
        <v>2799</v>
      </c>
      <c r="D38" s="12">
        <v>53710</v>
      </c>
      <c r="E38" s="13">
        <f>IFERROR(GETPIVOTDATA("NÚMERO DE IDENTIFICACIÓN DEL USUARIO",[1]resumen!$I$63,"subregion",$A38,"Tipo CA",E$35),0)</f>
        <v>54</v>
      </c>
      <c r="F38" s="14">
        <f t="shared" si="4"/>
        <v>1.005399366970769E-3</v>
      </c>
      <c r="G38" s="13">
        <f>IFERROR(GETPIVOTDATA("NÚMERO DE IDENTIFICACIÓN DEL USUARIO",[1]resumen!$I$63,"subregion",$A38,"Tipo CA",G$35),0)</f>
        <v>3</v>
      </c>
      <c r="H38" s="14">
        <f t="shared" si="4"/>
        <v>5.5855520387264943E-5</v>
      </c>
      <c r="I38" s="13">
        <f>IFERROR(GETPIVOTDATA("NÚMERO DE IDENTIFICACIÓN DEL USUARIO",[1]resumen!$I$63,"subregion",$A38,"Tipo CA",I$35),0)</f>
        <v>32</v>
      </c>
      <c r="J38" s="14">
        <f t="shared" si="4"/>
        <v>5.9579221746415935E-4</v>
      </c>
      <c r="K38" s="13">
        <f>IFERROR(GETPIVOTDATA("NÚMERO DE IDENTIFICACIÓN DEL USUARIO",[1]resumen!$I$63,"subregion",$A38,"Tipo CA",K$35),0)</f>
        <v>61</v>
      </c>
      <c r="L38" s="14">
        <f t="shared" si="4"/>
        <v>1.1357289145410539E-3</v>
      </c>
      <c r="M38" s="13">
        <f>IFERROR(GETPIVOTDATA("NÚMERO DE IDENTIFICACIÓN DEL USUARIO",[1]resumen!$I$63,"subregion",$A38,"Tipo CA",M$35),0)</f>
        <v>22</v>
      </c>
      <c r="N38" s="14">
        <f t="shared" si="4"/>
        <v>4.0960714950660955E-4</v>
      </c>
      <c r="O38" s="13">
        <f>IFERROR(GETPIVOTDATA("NÚMERO DE IDENTIFICACIÓN DEL USUARIO",[1]resumen!$I$63,"subregion",$A38,"Tipo CA",O$35),0)</f>
        <v>271</v>
      </c>
      <c r="P38" s="14">
        <f t="shared" si="4"/>
        <v>5.0456153416495999E-3</v>
      </c>
      <c r="Q38" s="13">
        <f>VLOOKUP($A38,[1]resumen!$A$176:$F$187,6,0)</f>
        <v>7</v>
      </c>
      <c r="R38" s="21">
        <f t="shared" si="5"/>
        <v>1.3032954757028487E-4</v>
      </c>
      <c r="S38" s="13">
        <f>IFERROR(VLOOKUP($A38,[1]resumen!$A$192:$B$203,2,0),0)</f>
        <v>87</v>
      </c>
      <c r="T38" s="21">
        <f t="shared" si="6"/>
        <v>1.6198100912306833E-3</v>
      </c>
      <c r="U38" s="13">
        <f>IFERROR(VLOOKUP($A38,[1]resumen!$A$208:$D$219,4,0),0)</f>
        <v>7</v>
      </c>
      <c r="V38" s="21">
        <f t="shared" si="7"/>
        <v>1.3032954757028487E-4</v>
      </c>
    </row>
    <row r="39" spans="1:22" x14ac:dyDescent="0.25">
      <c r="A39" t="s">
        <v>13</v>
      </c>
      <c r="B39" s="8">
        <v>65899</v>
      </c>
      <c r="C39" s="8">
        <v>3860</v>
      </c>
      <c r="D39" s="8">
        <v>69759</v>
      </c>
      <c r="E39" s="9">
        <f>IFERROR(GETPIVOTDATA("NÚMERO DE IDENTIFICACIÓN DEL USUARIO",[1]resumen!$I$63,"subregion",$A39,"Tipo CA",E$35),0)</f>
        <v>69</v>
      </c>
      <c r="F39" s="10">
        <f t="shared" si="4"/>
        <v>9.8911968348170125E-4</v>
      </c>
      <c r="G39" s="9">
        <f>IFERROR(GETPIVOTDATA("NÚMERO DE IDENTIFICACIÓN DEL USUARIO",[1]resumen!$I$63,"subregion",$A39,"Tipo CA",G$35),0)</f>
        <v>2</v>
      </c>
      <c r="H39" s="10">
        <f t="shared" si="4"/>
        <v>2.867013575309279E-5</v>
      </c>
      <c r="I39" s="9">
        <f>IFERROR(GETPIVOTDATA("NÚMERO DE IDENTIFICACIÓN DEL USUARIO",[1]resumen!$I$63,"subregion",$A39,"Tipo CA",I$35),0)</f>
        <v>47</v>
      </c>
      <c r="J39" s="10">
        <f t="shared" si="4"/>
        <v>6.7374819019768058E-4</v>
      </c>
      <c r="K39" s="9">
        <f>IFERROR(GETPIVOTDATA("NÚMERO DE IDENTIFICACIÓN DEL USUARIO",[1]resumen!$I$63,"subregion",$A39,"Tipo CA",K$35),0)</f>
        <v>58</v>
      </c>
      <c r="L39" s="10">
        <f t="shared" si="4"/>
        <v>8.3143393683969091E-4</v>
      </c>
      <c r="M39" s="9">
        <f>IFERROR(GETPIVOTDATA("NÚMERO DE IDENTIFICACIÓN DEL USUARIO",[1]resumen!$I$63,"subregion",$A39,"Tipo CA",M$35),0)</f>
        <v>26</v>
      </c>
      <c r="N39" s="10">
        <f t="shared" si="4"/>
        <v>3.7271176479020628E-4</v>
      </c>
      <c r="O39" s="9">
        <f>IFERROR(GETPIVOTDATA("NÚMERO DE IDENTIFICACIÓN DEL USUARIO",[1]resumen!$I$63,"subregion",$A39,"Tipo CA",O$35),0)</f>
        <v>299</v>
      </c>
      <c r="P39" s="10">
        <f t="shared" si="4"/>
        <v>4.2861852950873726E-3</v>
      </c>
      <c r="Q39" s="9">
        <f>VLOOKUP($A39,[1]resumen!$A$176:$F$187,6,0)</f>
        <v>8</v>
      </c>
      <c r="R39" s="20">
        <f t="shared" si="5"/>
        <v>1.1468054301237116E-4</v>
      </c>
      <c r="S39" s="9">
        <f>IFERROR(VLOOKUP($A39,[1]resumen!$A$192:$B$203,2,0),0)</f>
        <v>65</v>
      </c>
      <c r="T39" s="20">
        <f t="shared" si="6"/>
        <v>9.3177941197551575E-4</v>
      </c>
      <c r="U39" s="9">
        <f>IFERROR(VLOOKUP($A39,[1]resumen!$A$208:$D$219,4,0),0)</f>
        <v>3</v>
      </c>
      <c r="V39" s="20">
        <f t="shared" si="7"/>
        <v>4.3005203629639184E-5</v>
      </c>
    </row>
    <row r="40" spans="1:22" x14ac:dyDescent="0.25">
      <c r="A40" s="11" t="s">
        <v>14</v>
      </c>
      <c r="B40" s="12">
        <v>95005</v>
      </c>
      <c r="C40" s="12">
        <v>7663</v>
      </c>
      <c r="D40" s="12">
        <v>102668</v>
      </c>
      <c r="E40" s="13">
        <f>IFERROR(GETPIVOTDATA("NÚMERO DE IDENTIFICACIÓN DEL USUARIO",[1]resumen!$I$63,"subregion",$A40,"Tipo CA",E$35),0)</f>
        <v>87</v>
      </c>
      <c r="F40" s="14">
        <f t="shared" si="4"/>
        <v>8.4739159231698286E-4</v>
      </c>
      <c r="G40" s="13">
        <f>IFERROR(GETPIVOTDATA("NÚMERO DE IDENTIFICACIÓN DEL USUARIO",[1]resumen!$I$63,"subregion",$A40,"Tipo CA",G$35),0)</f>
        <v>1</v>
      </c>
      <c r="H40" s="14">
        <f t="shared" si="4"/>
        <v>9.7401332450227915E-6</v>
      </c>
      <c r="I40" s="13">
        <f>IFERROR(GETPIVOTDATA("NÚMERO DE IDENTIFICACIÓN DEL USUARIO",[1]resumen!$I$63,"subregion",$A40,"Tipo CA",I$35),0)</f>
        <v>66</v>
      </c>
      <c r="J40" s="14">
        <f t="shared" si="4"/>
        <v>6.4284879417150428E-4</v>
      </c>
      <c r="K40" s="13">
        <f>IFERROR(GETPIVOTDATA("NÚMERO DE IDENTIFICACIÓN DEL USUARIO",[1]resumen!$I$63,"subregion",$A40,"Tipo CA",K$35),0)</f>
        <v>119</v>
      </c>
      <c r="L40" s="14">
        <f t="shared" si="4"/>
        <v>1.1590758561577123E-3</v>
      </c>
      <c r="M40" s="13">
        <f>IFERROR(GETPIVOTDATA("NÚMERO DE IDENTIFICACIÓN DEL USUARIO",[1]resumen!$I$63,"subregion",$A40,"Tipo CA",M$35),0)</f>
        <v>60</v>
      </c>
      <c r="N40" s="14">
        <f t="shared" si="4"/>
        <v>5.844079947013675E-4</v>
      </c>
      <c r="O40" s="13">
        <f>IFERROR(GETPIVOTDATA("NÚMERO DE IDENTIFICACIÓN DEL USUARIO",[1]resumen!$I$63,"subregion",$A40,"Tipo CA",O$35),0)</f>
        <v>393</v>
      </c>
      <c r="P40" s="14">
        <f t="shared" si="4"/>
        <v>3.8278723652939574E-3</v>
      </c>
      <c r="Q40" s="13">
        <f>VLOOKUP($A40,[1]resumen!$A$176:$F$187,6,0)</f>
        <v>19</v>
      </c>
      <c r="R40" s="21">
        <f t="shared" si="5"/>
        <v>1.8506253165543305E-4</v>
      </c>
      <c r="S40" s="13">
        <f>IFERROR(VLOOKUP($A40,[1]resumen!$A$192:$B$203,2,0),0)</f>
        <v>51</v>
      </c>
      <c r="T40" s="21">
        <f t="shared" si="6"/>
        <v>4.9674679549616238E-4</v>
      </c>
      <c r="U40" s="13">
        <f>IFERROR(VLOOKUP($A40,[1]resumen!$A$208:$D$219,4,0),0)</f>
        <v>4</v>
      </c>
      <c r="V40" s="21">
        <f t="shared" si="7"/>
        <v>3.8960532980091166E-5</v>
      </c>
    </row>
    <row r="41" spans="1:22" x14ac:dyDescent="0.25">
      <c r="A41" t="s">
        <v>15</v>
      </c>
      <c r="B41" s="8">
        <v>76843</v>
      </c>
      <c r="C41" s="8">
        <v>4137</v>
      </c>
      <c r="D41" s="8">
        <v>80980</v>
      </c>
      <c r="E41" s="9">
        <f>IFERROR(GETPIVOTDATA("NÚMERO DE IDENTIFICACIÓN DEL USUARIO",[1]resumen!$I$63,"subregion",$A41,"Tipo CA",E$35),0)</f>
        <v>63</v>
      </c>
      <c r="F41" s="10">
        <f t="shared" si="4"/>
        <v>7.7796986910348232E-4</v>
      </c>
      <c r="G41" s="9">
        <f>IFERROR(GETPIVOTDATA("NÚMERO DE IDENTIFICACIÓN DEL USUARIO",[1]resumen!$I$63,"subregion",$A41,"Tipo CA",G$35),0)</f>
        <v>4</v>
      </c>
      <c r="H41" s="10">
        <f t="shared" si="4"/>
        <v>4.9394912324030628E-5</v>
      </c>
      <c r="I41" s="9">
        <f>IFERROR(GETPIVOTDATA("NÚMERO DE IDENTIFICACIÓN DEL USUARIO",[1]resumen!$I$63,"subregion",$A41,"Tipo CA",I$35),0)</f>
        <v>75</v>
      </c>
      <c r="J41" s="10">
        <f t="shared" si="4"/>
        <v>9.2615460607557416E-4</v>
      </c>
      <c r="K41" s="9">
        <f>IFERROR(GETPIVOTDATA("NÚMERO DE IDENTIFICACIÓN DEL USUARIO",[1]resumen!$I$63,"subregion",$A41,"Tipo CA",K$35),0)</f>
        <v>76</v>
      </c>
      <c r="L41" s="10">
        <f t="shared" si="4"/>
        <v>9.3850333415658189E-4</v>
      </c>
      <c r="M41" s="9">
        <f>IFERROR(GETPIVOTDATA("NÚMERO DE IDENTIFICACIÓN DEL USUARIO",[1]resumen!$I$63,"subregion",$A41,"Tipo CA",M$35),0)</f>
        <v>27</v>
      </c>
      <c r="N41" s="10">
        <f t="shared" si="4"/>
        <v>3.3341565818720671E-4</v>
      </c>
      <c r="O41" s="9">
        <f>IFERROR(GETPIVOTDATA("NÚMERO DE IDENTIFICACIÓN DEL USUARIO",[1]resumen!$I$63,"subregion",$A41,"Tipo CA",O$35),0)</f>
        <v>399</v>
      </c>
      <c r="P41" s="10">
        <f t="shared" si="4"/>
        <v>4.9271425043220544E-3</v>
      </c>
      <c r="Q41" s="9">
        <f>VLOOKUP($A41,[1]resumen!$A$176:$F$187,6,0)</f>
        <v>15</v>
      </c>
      <c r="R41" s="20">
        <f t="shared" si="5"/>
        <v>1.8523092121511484E-4</v>
      </c>
      <c r="S41" s="9">
        <f>IFERROR(VLOOKUP($A41,[1]resumen!$A$192:$B$203,2,0),0)</f>
        <v>56</v>
      </c>
      <c r="T41" s="20">
        <f t="shared" si="6"/>
        <v>6.9152877253642877E-4</v>
      </c>
      <c r="U41" s="9">
        <f>IFERROR(VLOOKUP($A41,[1]resumen!$A$208:$D$219,4,0),0)</f>
        <v>3</v>
      </c>
      <c r="V41" s="20">
        <f t="shared" si="7"/>
        <v>3.7046184243022969E-5</v>
      </c>
    </row>
    <row r="42" spans="1:22" x14ac:dyDescent="0.25">
      <c r="A42" s="11" t="s">
        <v>16</v>
      </c>
      <c r="B42" s="12">
        <v>194250</v>
      </c>
      <c r="C42" s="12">
        <v>15037</v>
      </c>
      <c r="D42" s="12">
        <v>209287</v>
      </c>
      <c r="E42" s="13">
        <f>IFERROR(GETPIVOTDATA("NÚMERO DE IDENTIFICACIÓN DEL USUARIO",[1]resumen!$I$63,"subregion",$A42,"Tipo CA",E$35),0)</f>
        <v>192</v>
      </c>
      <c r="F42" s="14">
        <f t="shared" si="4"/>
        <v>9.1740050743715563E-4</v>
      </c>
      <c r="G42" s="13">
        <f>IFERROR(GETPIVOTDATA("NÚMERO DE IDENTIFICACIÓN DEL USUARIO",[1]resumen!$I$63,"subregion",$A42,"Tipo CA",G$35),0)</f>
        <v>11</v>
      </c>
      <c r="H42" s="14">
        <f t="shared" si="4"/>
        <v>5.2559404071920376E-5</v>
      </c>
      <c r="I42" s="13">
        <f>IFERROR(GETPIVOTDATA("NÚMERO DE IDENTIFICACIÓN DEL USUARIO",[1]resumen!$I$63,"subregion",$A42,"Tipo CA",I$35),0)</f>
        <v>210</v>
      </c>
      <c r="J42" s="14">
        <f t="shared" si="4"/>
        <v>1.0034068050093891E-3</v>
      </c>
      <c r="K42" s="13">
        <f>IFERROR(GETPIVOTDATA("NÚMERO DE IDENTIFICACIÓN DEL USUARIO",[1]resumen!$I$63,"subregion",$A42,"Tipo CA",K$35),0)</f>
        <v>228</v>
      </c>
      <c r="L42" s="14">
        <f t="shared" si="4"/>
        <v>1.0894131025816225E-3</v>
      </c>
      <c r="M42" s="13">
        <f>IFERROR(GETPIVOTDATA("NÚMERO DE IDENTIFICACIÓN DEL USUARIO",[1]resumen!$I$63,"subregion",$A42,"Tipo CA",M$35),0)</f>
        <v>105</v>
      </c>
      <c r="N42" s="14">
        <f t="shared" si="4"/>
        <v>5.0170340250469455E-4</v>
      </c>
      <c r="O42" s="13">
        <f>IFERROR(GETPIVOTDATA("NÚMERO DE IDENTIFICACIÓN DEL USUARIO",[1]resumen!$I$63,"subregion",$A42,"Tipo CA",O$35),0)</f>
        <v>1453</v>
      </c>
      <c r="P42" s="14">
        <f t="shared" si="4"/>
        <v>6.9426194651363918E-3</v>
      </c>
      <c r="Q42" s="13">
        <f>VLOOKUP($A42,[1]resumen!$A$176:$F$187,6,0)</f>
        <v>65</v>
      </c>
      <c r="R42" s="21">
        <f t="shared" si="5"/>
        <v>3.1057829678862042E-4</v>
      </c>
      <c r="S42" s="13">
        <f>IFERROR(VLOOKUP($A42,[1]resumen!$A$192:$B$203,2,0),0)</f>
        <v>140</v>
      </c>
      <c r="T42" s="21">
        <f t="shared" si="6"/>
        <v>6.689378700062594E-4</v>
      </c>
      <c r="U42" s="13">
        <f>IFERROR(VLOOKUP($A42,[1]resumen!$A$208:$D$219,4,0),0)</f>
        <v>6</v>
      </c>
      <c r="V42" s="21">
        <f t="shared" si="7"/>
        <v>2.8668765857411113E-5</v>
      </c>
    </row>
    <row r="43" spans="1:22" x14ac:dyDescent="0.25">
      <c r="A43" t="s">
        <v>17</v>
      </c>
      <c r="B43" s="8">
        <v>145433</v>
      </c>
      <c r="C43" s="8">
        <v>7434</v>
      </c>
      <c r="D43" s="8">
        <v>152867</v>
      </c>
      <c r="E43" s="9">
        <f>IFERROR(GETPIVOTDATA("NÚMERO DE IDENTIFICACIÓN DEL USUARIO",[1]resumen!$I$63,"subregion",$A43,"Tipo CA",E$35),0)</f>
        <v>128</v>
      </c>
      <c r="F43" s="10">
        <f t="shared" si="4"/>
        <v>8.3732918157614132E-4</v>
      </c>
      <c r="G43" s="9">
        <f>IFERROR(GETPIVOTDATA("NÚMERO DE IDENTIFICACIÓN DEL USUARIO",[1]resumen!$I$63,"subregion",$A43,"Tipo CA",G$35),0)</f>
        <v>6</v>
      </c>
      <c r="H43" s="10">
        <f t="shared" si="4"/>
        <v>3.9249805386381626E-5</v>
      </c>
      <c r="I43" s="9">
        <f>IFERROR(GETPIVOTDATA("NÚMERO DE IDENTIFICACIÓN DEL USUARIO",[1]resumen!$I$63,"subregion",$A43,"Tipo CA",I$35),0)</f>
        <v>136</v>
      </c>
      <c r="J43" s="10">
        <f t="shared" si="4"/>
        <v>8.8966225542465023E-4</v>
      </c>
      <c r="K43" s="9">
        <f>IFERROR(GETPIVOTDATA("NÚMERO DE IDENTIFICACIÓN DEL USUARIO",[1]resumen!$I$63,"subregion",$A43,"Tipo CA",K$35),0)</f>
        <v>202</v>
      </c>
      <c r="L43" s="10">
        <f t="shared" si="4"/>
        <v>1.321410114674848E-3</v>
      </c>
      <c r="M43" s="9">
        <f>IFERROR(GETPIVOTDATA("NÚMERO DE IDENTIFICACIÓN DEL USUARIO",[1]resumen!$I$63,"subregion",$A43,"Tipo CA",M$35),0)</f>
        <v>81</v>
      </c>
      <c r="N43" s="10">
        <f t="shared" si="4"/>
        <v>5.2987237271615191E-4</v>
      </c>
      <c r="O43" s="9">
        <f>IFERROR(GETPIVOTDATA("NÚMERO DE IDENTIFICACIÓN DEL USUARIO",[1]resumen!$I$63,"subregion",$A43,"Tipo CA",O$35),0)</f>
        <v>856</v>
      </c>
      <c r="P43" s="10">
        <f t="shared" si="4"/>
        <v>5.5996389017904449E-3</v>
      </c>
      <c r="Q43" s="9">
        <f>VLOOKUP($A43,[1]resumen!$A$176:$F$187,6,0)</f>
        <v>27</v>
      </c>
      <c r="R43" s="20">
        <f t="shared" si="5"/>
        <v>1.766241242387173E-4</v>
      </c>
      <c r="S43" s="9">
        <f>IFERROR(VLOOKUP($A43,[1]resumen!$A$192:$B$203,2,0),0)</f>
        <v>142</v>
      </c>
      <c r="T43" s="20">
        <f t="shared" si="6"/>
        <v>9.2891206081103183E-4</v>
      </c>
      <c r="U43" s="9">
        <f>IFERROR(VLOOKUP($A43,[1]resumen!$A$208:$D$219,4,0),0)</f>
        <v>10</v>
      </c>
      <c r="V43" s="20">
        <f t="shared" si="7"/>
        <v>6.5416342310636039E-5</v>
      </c>
    </row>
    <row r="44" spans="1:22" x14ac:dyDescent="0.25">
      <c r="A44" s="11" t="s">
        <v>18</v>
      </c>
      <c r="B44" s="12">
        <v>233101</v>
      </c>
      <c r="C44" s="12">
        <v>7218</v>
      </c>
      <c r="D44" s="12">
        <v>240319</v>
      </c>
      <c r="E44" s="13">
        <f>IFERROR(GETPIVOTDATA("NÚMERO DE IDENTIFICACIÓN DEL USUARIO",[1]resumen!$I$63,"subregion",$A44,"Tipo CA",E$35),0)</f>
        <v>201</v>
      </c>
      <c r="F44" s="14">
        <f t="shared" si="4"/>
        <v>8.3638830055051826E-4</v>
      </c>
      <c r="G44" s="13">
        <f>IFERROR(GETPIVOTDATA("NÚMERO DE IDENTIFICACIÓN DEL USUARIO",[1]resumen!$I$63,"subregion",$A44,"Tipo CA",G$35),0)</f>
        <v>4</v>
      </c>
      <c r="H44" s="14">
        <f t="shared" si="4"/>
        <v>1.6644543294537676E-5</v>
      </c>
      <c r="I44" s="13">
        <f>IFERROR(GETPIVOTDATA("NÚMERO DE IDENTIFICACIÓN DEL USUARIO",[1]resumen!$I$63,"subregion",$A44,"Tipo CA",I$35),0)</f>
        <v>109</v>
      </c>
      <c r="J44" s="14">
        <f t="shared" si="4"/>
        <v>4.5356380477615168E-4</v>
      </c>
      <c r="K44" s="13">
        <f>IFERROR(GETPIVOTDATA("NÚMERO DE IDENTIFICACIÓN DEL USUARIO",[1]resumen!$I$63,"subregion",$A44,"Tipo CA",K$35),0)</f>
        <v>149</v>
      </c>
      <c r="L44" s="14">
        <f t="shared" si="4"/>
        <v>6.2000923772152848E-4</v>
      </c>
      <c r="M44" s="13">
        <f>IFERROR(GETPIVOTDATA("NÚMERO DE IDENTIFICACIÓN DEL USUARIO",[1]resumen!$I$63,"subregion",$A44,"Tipo CA",M$35),0)</f>
        <v>92</v>
      </c>
      <c r="N44" s="14">
        <f t="shared" si="4"/>
        <v>3.8282449577436658E-4</v>
      </c>
      <c r="O44" s="13">
        <f>IFERROR(GETPIVOTDATA("NÚMERO DE IDENTIFICACIÓN DEL USUARIO",[1]resumen!$I$63,"subregion",$A44,"Tipo CA",O$35),0)</f>
        <v>565</v>
      </c>
      <c r="P44" s="14">
        <f t="shared" si="4"/>
        <v>2.3510417403534468E-3</v>
      </c>
      <c r="Q44" s="13">
        <f>VLOOKUP($A44,[1]resumen!$A$176:$F$187,6,0)</f>
        <v>20</v>
      </c>
      <c r="R44" s="21">
        <f t="shared" si="5"/>
        <v>8.3222716472688385E-5</v>
      </c>
      <c r="S44" s="13">
        <f>IFERROR(VLOOKUP($A44,[1]resumen!$A$192:$B$203,2,0),0)</f>
        <v>339</v>
      </c>
      <c r="T44" s="21">
        <f t="shared" si="6"/>
        <v>1.410625044212068E-3</v>
      </c>
      <c r="U44" s="13">
        <f>IFERROR(VLOOKUP($A44,[1]resumen!$A$208:$D$219,4,0),0)</f>
        <v>11</v>
      </c>
      <c r="V44" s="21">
        <f t="shared" si="7"/>
        <v>4.5772494059978613E-5</v>
      </c>
    </row>
    <row r="45" spans="1:22" x14ac:dyDescent="0.25">
      <c r="A45" t="s">
        <v>19</v>
      </c>
      <c r="B45" s="8">
        <v>192555</v>
      </c>
      <c r="C45" s="8">
        <v>16191</v>
      </c>
      <c r="D45" s="8">
        <v>208746</v>
      </c>
      <c r="E45" s="9">
        <f>IFERROR(GETPIVOTDATA("NÚMERO DE IDENTIFICACIÓN DEL USUARIO",[1]resumen!$I$63,"subregion",$A45,"Tipo CA",E$35),0)</f>
        <v>281</v>
      </c>
      <c r="F45" s="10">
        <f t="shared" si="4"/>
        <v>1.3461335786074942E-3</v>
      </c>
      <c r="G45" s="9">
        <f>IFERROR(GETPIVOTDATA("NÚMERO DE IDENTIFICACIÓN DEL USUARIO",[1]resumen!$I$63,"subregion",$A45,"Tipo CA",G$35),0)</f>
        <v>9</v>
      </c>
      <c r="H45" s="10">
        <f t="shared" si="4"/>
        <v>4.3114598603087008E-5</v>
      </c>
      <c r="I45" s="9">
        <f>IFERROR(GETPIVOTDATA("NÚMERO DE IDENTIFICACIÓN DEL USUARIO",[1]resumen!$I$63,"subregion",$A45,"Tipo CA",I$35),0)</f>
        <v>294</v>
      </c>
      <c r="J45" s="10">
        <f t="shared" si="4"/>
        <v>1.4084102210341755E-3</v>
      </c>
      <c r="K45" s="9">
        <f>IFERROR(GETPIVOTDATA("NÚMERO DE IDENTIFICACIÓN DEL USUARIO",[1]resumen!$I$63,"subregion",$A45,"Tipo CA",K$35),0)</f>
        <v>572</v>
      </c>
      <c r="L45" s="10">
        <f t="shared" si="4"/>
        <v>2.7401722667739739E-3</v>
      </c>
      <c r="M45" s="9">
        <f>IFERROR(GETPIVOTDATA("NÚMERO DE IDENTIFICACIÓN DEL USUARIO",[1]resumen!$I$63,"subregion",$A45,"Tipo CA",M$35),0)</f>
        <v>187</v>
      </c>
      <c r="N45" s="10">
        <f t="shared" si="4"/>
        <v>8.9582554875303005E-4</v>
      </c>
      <c r="O45" s="9">
        <f>IFERROR(GETPIVOTDATA("NÚMERO DE IDENTIFICACIÓN DEL USUARIO",[1]resumen!$I$63,"subregion",$A45,"Tipo CA",O$35),0)</f>
        <v>1903</v>
      </c>
      <c r="P45" s="10">
        <f t="shared" si="4"/>
        <v>9.1163423490749525E-3</v>
      </c>
      <c r="Q45" s="9">
        <f>VLOOKUP($A45,[1]resumen!$A$176:$F$187,6,0)</f>
        <v>51</v>
      </c>
      <c r="R45" s="20">
        <f t="shared" si="5"/>
        <v>2.4431605875082637E-4</v>
      </c>
      <c r="S45" s="9">
        <f>IFERROR(VLOOKUP($A45,[1]resumen!$A$192:$B$203,2,0),0)</f>
        <v>2892</v>
      </c>
      <c r="T45" s="20">
        <f t="shared" si="6"/>
        <v>1.3854157684458624E-2</v>
      </c>
      <c r="U45" s="9">
        <f>IFERROR(VLOOKUP($A45,[1]resumen!$A$208:$D$219,4,0),0)</f>
        <v>100</v>
      </c>
      <c r="V45" s="20">
        <f t="shared" si="7"/>
        <v>4.7905109558985562E-4</v>
      </c>
    </row>
    <row r="46" spans="1:22" x14ac:dyDescent="0.25">
      <c r="A46" s="11" t="s">
        <v>20</v>
      </c>
      <c r="B46" s="12">
        <v>493128</v>
      </c>
      <c r="C46" s="12">
        <v>37673</v>
      </c>
      <c r="D46" s="12">
        <v>530801</v>
      </c>
      <c r="E46" s="13">
        <f>IFERROR(GETPIVOTDATA("NÚMERO DE IDENTIFICACIÓN DEL USUARIO",[1]resumen!$I$63,"subregion",$A46,"Tipo CA",E$35),0)</f>
        <v>735</v>
      </c>
      <c r="F46" s="14">
        <f t="shared" si="4"/>
        <v>1.3846997273931285E-3</v>
      </c>
      <c r="G46" s="13">
        <f>IFERROR(GETPIVOTDATA("NÚMERO DE IDENTIFICACIÓN DEL USUARIO",[1]resumen!$I$63,"subregion",$A46,"Tipo CA",G$35),0)</f>
        <v>38</v>
      </c>
      <c r="H46" s="14">
        <f t="shared" si="4"/>
        <v>7.1589917878828413E-5</v>
      </c>
      <c r="I46" s="13">
        <f>IFERROR(GETPIVOTDATA("NÚMERO DE IDENTIFICACIÓN DEL USUARIO",[1]resumen!$I$63,"subregion",$A46,"Tipo CA",I$35),0)</f>
        <v>652</v>
      </c>
      <c r="J46" s="14">
        <f t="shared" si="4"/>
        <v>1.2283322751841085E-3</v>
      </c>
      <c r="K46" s="13">
        <f>IFERROR(GETPIVOTDATA("NÚMERO DE IDENTIFICACIÓN DEL USUARIO",[1]resumen!$I$63,"subregion",$A46,"Tipo CA",K$35),0)</f>
        <v>1309</v>
      </c>
      <c r="L46" s="14">
        <f t="shared" si="4"/>
        <v>2.4660842764049049E-3</v>
      </c>
      <c r="M46" s="13">
        <f>IFERROR(GETPIVOTDATA("NÚMERO DE IDENTIFICACIÓN DEL USUARIO",[1]resumen!$I$63,"subregion",$A46,"Tipo CA",M$35),0)</f>
        <v>416</v>
      </c>
      <c r="N46" s="14">
        <f t="shared" si="4"/>
        <v>7.8372120625243736E-4</v>
      </c>
      <c r="O46" s="13">
        <f>IFERROR(GETPIVOTDATA("NÚMERO DE IDENTIFICACIÓN DEL USUARIO",[1]resumen!$I$63,"subregion",$A46,"Tipo CA",O$35),0)</f>
        <v>4069</v>
      </c>
      <c r="P46" s="14">
        <f t="shared" si="4"/>
        <v>7.6657730486566532E-3</v>
      </c>
      <c r="Q46" s="13">
        <f>VLOOKUP($A46,[1]resumen!$A$176:$F$187,6,0)</f>
        <v>175</v>
      </c>
      <c r="R46" s="21">
        <f t="shared" si="5"/>
        <v>3.2969041128407819E-4</v>
      </c>
      <c r="S46" s="13">
        <f>IFERROR(VLOOKUP($A46,[1]resumen!$A$192:$B$203,2,0),0)</f>
        <v>42</v>
      </c>
      <c r="T46" s="21">
        <f t="shared" si="6"/>
        <v>7.912569870817877E-5</v>
      </c>
      <c r="U46" s="13">
        <f>IFERROR(VLOOKUP($A46,[1]resumen!$A$208:$D$219,4,0),0)</f>
        <v>0</v>
      </c>
      <c r="V46" s="21">
        <f t="shared" si="7"/>
        <v>0</v>
      </c>
    </row>
    <row r="47" spans="1:22" ht="18.75" x14ac:dyDescent="0.3">
      <c r="A47" s="15" t="s">
        <v>21</v>
      </c>
      <c r="B47" s="16">
        <v>1588365</v>
      </c>
      <c r="C47" s="16">
        <v>103261</v>
      </c>
      <c r="D47" s="16">
        <v>1691626</v>
      </c>
      <c r="E47" s="17">
        <f>SUM(E37:E46)</f>
        <v>1862</v>
      </c>
      <c r="F47" s="18">
        <f t="shared" si="4"/>
        <v>1.1007161157371664E-3</v>
      </c>
      <c r="G47" s="17">
        <f>SUM(G37:G46)</f>
        <v>78</v>
      </c>
      <c r="H47" s="18">
        <f t="shared" si="4"/>
        <v>4.6109482828946822E-5</v>
      </c>
      <c r="I47" s="17">
        <f>SUM(I37:I46)</f>
        <v>1640</v>
      </c>
      <c r="J47" s="18">
        <f t="shared" si="4"/>
        <v>9.6948143383939476E-4</v>
      </c>
      <c r="K47" s="17">
        <f>SUM(K37:K46)</f>
        <v>2805</v>
      </c>
      <c r="L47" s="18">
        <f t="shared" si="4"/>
        <v>1.6581679401948184E-3</v>
      </c>
      <c r="M47" s="17">
        <f>SUM(M37:M46)</f>
        <v>1038</v>
      </c>
      <c r="N47" s="18">
        <f t="shared" si="4"/>
        <v>6.1361080995444618E-4</v>
      </c>
      <c r="O47" s="17">
        <f>SUM(O37:O46)</f>
        <v>10310</v>
      </c>
      <c r="P47" s="18">
        <f t="shared" si="4"/>
        <v>6.0947277944415606E-3</v>
      </c>
      <c r="Q47" s="17">
        <f t="shared" ref="Q47" si="8">SUM(Q37:Q46)</f>
        <v>392</v>
      </c>
      <c r="R47" s="18">
        <f t="shared" si="5"/>
        <v>2.3172970857624557E-4</v>
      </c>
      <c r="S47" s="17">
        <f t="shared" ref="S47" si="9">SUM(S37:S46)</f>
        <v>3894</v>
      </c>
      <c r="T47" s="18">
        <f t="shared" si="6"/>
        <v>2.3019272581528069E-3</v>
      </c>
      <c r="U47" s="17">
        <f t="shared" ref="U47" si="10">SUM(U37:U46)</f>
        <v>146</v>
      </c>
      <c r="V47" s="18">
        <f t="shared" si="7"/>
        <v>8.6307493500336366E-5</v>
      </c>
    </row>
    <row r="48" spans="1:22" x14ac:dyDescent="0.25"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</sheetData>
  <mergeCells count="17">
    <mergeCell ref="U35:V35"/>
    <mergeCell ref="E19:F19"/>
    <mergeCell ref="A34:T34"/>
    <mergeCell ref="E35:F35"/>
    <mergeCell ref="G35:H35"/>
    <mergeCell ref="I35:J35"/>
    <mergeCell ref="K35:L35"/>
    <mergeCell ref="M35:N35"/>
    <mergeCell ref="O35:P35"/>
    <mergeCell ref="Q35:R35"/>
    <mergeCell ref="S35:T35"/>
    <mergeCell ref="A1:L1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Susel Restrepo Salazar</dc:creator>
  <cp:lastModifiedBy>Diana Susel Restrepo Salazar</cp:lastModifiedBy>
  <dcterms:created xsi:type="dcterms:W3CDTF">2020-10-06T19:11:59Z</dcterms:created>
  <dcterms:modified xsi:type="dcterms:W3CDTF">2020-10-06T19:12:57Z</dcterms:modified>
</cp:coreProperties>
</file>